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1A8CD8CA-C323-4969-8395-A684B814FB06}" xr6:coauthVersionLast="47" xr6:coauthVersionMax="47" xr10:uidLastSave="{00000000-0000-0000-0000-000000000000}"/>
  <bookViews>
    <workbookView xWindow="-120" yWindow="-120" windowWidth="29040" windowHeight="15840" firstSheet="3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Log'!$A$1:$G$1833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7" i="8" l="1"/>
  <c r="B8" i="8"/>
  <c r="B9" i="8"/>
  <c r="B10" i="8"/>
  <c r="B11" i="8"/>
  <c r="B12" i="8"/>
  <c r="B13" i="8"/>
  <c r="Z83" i="11"/>
  <c r="Y83" i="11"/>
  <c r="V84" i="11" s="1"/>
  <c r="U83" i="11"/>
  <c r="T83" i="11"/>
  <c r="Q84" i="11" s="1"/>
  <c r="P83" i="11"/>
  <c r="O83" i="11"/>
  <c r="L84" i="11" s="1"/>
  <c r="K83" i="11"/>
  <c r="J83" i="11"/>
  <c r="H84" i="11" s="1"/>
  <c r="E83" i="11"/>
  <c r="D83" i="11"/>
  <c r="D2" i="11" s="1"/>
  <c r="B14" i="8"/>
  <c r="B15" i="8"/>
  <c r="B16" i="8"/>
  <c r="B17" i="8"/>
  <c r="B18" i="8"/>
  <c r="J34" i="5"/>
  <c r="E34" i="5"/>
  <c r="O16" i="5"/>
  <c r="J16" i="5"/>
  <c r="E16" i="5"/>
  <c r="B19" i="8"/>
  <c r="B20" i="8"/>
  <c r="B22" i="8"/>
  <c r="B21" i="8"/>
  <c r="B23" i="8"/>
  <c r="B26" i="8"/>
  <c r="B27" i="8"/>
  <c r="B25" i="8"/>
  <c r="B29" i="8"/>
  <c r="B24" i="8"/>
  <c r="B28" i="8"/>
  <c r="B30" i="8"/>
  <c r="B31" i="8"/>
  <c r="B32" i="8"/>
  <c r="B33" i="8"/>
  <c r="B34" i="8"/>
  <c r="B35" i="8"/>
  <c r="B37" i="8"/>
  <c r="B38" i="8"/>
  <c r="B36" i="8"/>
  <c r="B40" i="8"/>
  <c r="B41" i="8"/>
  <c r="B45" i="8"/>
  <c r="B49" i="8"/>
  <c r="B39" i="8"/>
  <c r="B42" i="8"/>
  <c r="B40" i="2"/>
  <c r="E82" i="11"/>
  <c r="D82" i="11"/>
  <c r="B43" i="8"/>
  <c r="B48" i="8"/>
  <c r="B46" i="8"/>
  <c r="B50" i="8"/>
  <c r="B44" i="8"/>
  <c r="B47" i="8"/>
  <c r="B56" i="8"/>
  <c r="B52" i="8"/>
  <c r="B53" i="8"/>
  <c r="B51" i="8"/>
  <c r="B54" i="8"/>
  <c r="B55" i="8"/>
  <c r="B57" i="8"/>
  <c r="B58" i="8"/>
  <c r="B59" i="8"/>
  <c r="B60" i="8"/>
  <c r="B68" i="8"/>
  <c r="B67" i="8"/>
  <c r="B66" i="8"/>
  <c r="B65" i="8"/>
  <c r="B64" i="8"/>
  <c r="B63" i="8"/>
  <c r="B62" i="8"/>
  <c r="B61" i="8"/>
  <c r="G83" i="11" l="1"/>
  <c r="A7" i="11"/>
  <c r="A9" i="11"/>
  <c r="A11" i="11"/>
  <c r="A13" i="11"/>
  <c r="A14" i="11"/>
  <c r="A16" i="11"/>
  <c r="A18" i="11"/>
  <c r="A19" i="11"/>
  <c r="A21" i="11"/>
  <c r="A23" i="11"/>
  <c r="A25" i="11"/>
  <c r="A27" i="11"/>
  <c r="A28" i="11"/>
  <c r="A30" i="11"/>
  <c r="A32" i="11"/>
  <c r="A34" i="11"/>
  <c r="A36" i="11"/>
  <c r="A37" i="11"/>
  <c r="A39" i="11"/>
  <c r="A41" i="11"/>
  <c r="A43" i="11"/>
  <c r="A45" i="11"/>
  <c r="A47" i="11"/>
  <c r="A48" i="11"/>
  <c r="A50" i="11"/>
  <c r="A52" i="11"/>
  <c r="A54" i="11"/>
  <c r="A56" i="11"/>
  <c r="A58" i="11"/>
  <c r="A60" i="11"/>
  <c r="A61" i="11"/>
  <c r="A63" i="11"/>
  <c r="A65" i="11"/>
  <c r="A67" i="11"/>
  <c r="A69" i="11"/>
  <c r="A71" i="11"/>
  <c r="A73" i="11"/>
  <c r="A74" i="11"/>
  <c r="A76" i="11"/>
  <c r="A79" i="11"/>
  <c r="A80" i="11"/>
  <c r="A82" i="11"/>
  <c r="A83" i="11"/>
  <c r="A8" i="11"/>
  <c r="A10" i="11"/>
  <c r="A12" i="11"/>
  <c r="A15" i="11"/>
  <c r="A17" i="11"/>
  <c r="A20" i="11"/>
  <c r="A22" i="11"/>
  <c r="A24" i="11"/>
  <c r="A26" i="11"/>
  <c r="A29" i="11"/>
  <c r="A31" i="11"/>
  <c r="A33" i="11"/>
  <c r="A35" i="11"/>
  <c r="A38" i="11"/>
  <c r="A40" i="11"/>
  <c r="A42" i="11"/>
  <c r="A44" i="11"/>
  <c r="A46" i="11"/>
  <c r="A49" i="11"/>
  <c r="A51" i="11"/>
  <c r="A53" i="11"/>
  <c r="A55" i="11"/>
  <c r="A57" i="11"/>
  <c r="A59" i="11"/>
  <c r="A62" i="11"/>
  <c r="A64" i="11"/>
  <c r="A66" i="11"/>
  <c r="A68" i="11"/>
  <c r="A70" i="11"/>
  <c r="A72" i="11"/>
  <c r="A75" i="11"/>
  <c r="A77" i="11"/>
  <c r="A78" i="11"/>
  <c r="A81" i="11"/>
  <c r="F83" i="11"/>
  <c r="D84" i="11" s="1"/>
  <c r="B71" i="8"/>
  <c r="B70" i="8"/>
  <c r="B72" i="8"/>
  <c r="B73" i="8"/>
  <c r="B74" i="8"/>
  <c r="B75" i="8"/>
  <c r="B76" i="8"/>
  <c r="B69" i="8"/>
  <c r="B77" i="8"/>
  <c r="B78" i="8"/>
  <c r="B79" i="8"/>
  <c r="B80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83" i="8"/>
  <c r="B82" i="8"/>
  <c r="B85" i="8"/>
  <c r="B84" i="8"/>
  <c r="B88" i="8"/>
  <c r="B87" i="8"/>
  <c r="B81" i="8"/>
  <c r="F14" i="2"/>
  <c r="F2" i="2" s="1"/>
  <c r="B86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4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40" i="8"/>
  <c r="B139" i="8"/>
  <c r="B138" i="8"/>
  <c r="B137" i="8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832" i="7"/>
  <c r="G1831" i="7" s="1"/>
  <c r="G1830" i="7" s="1"/>
  <c r="G1829" i="7" s="1"/>
  <c r="G1828" i="7" s="1"/>
  <c r="G1827" i="7" s="1"/>
  <c r="G1826" i="7" s="1"/>
  <c r="G1825" i="7" s="1"/>
  <c r="G1824" i="7" s="1"/>
  <c r="G1823" i="7" s="1"/>
  <c r="G1822" i="7" s="1"/>
  <c r="G1821" i="7" s="1"/>
  <c r="G1820" i="7" s="1"/>
  <c r="G1819" i="7" s="1"/>
  <c r="G1818" i="7" s="1"/>
  <c r="G1817" i="7" s="1"/>
  <c r="G1816" i="7" s="1"/>
  <c r="G1815" i="7" s="1"/>
  <c r="G1814" i="7" s="1"/>
  <c r="G1813" i="7" s="1"/>
  <c r="G1812" i="7" s="1"/>
  <c r="G1811" i="7" s="1"/>
  <c r="G1810" i="7" s="1"/>
  <c r="G1809" i="7" s="1"/>
  <c r="G1808" i="7" s="1"/>
  <c r="G1807" i="7" s="1"/>
  <c r="G1806" i="7" s="1"/>
  <c r="G1805" i="7" s="1"/>
  <c r="G1804" i="7" s="1"/>
  <c r="G1803" i="7" s="1"/>
  <c r="G1802" i="7" s="1"/>
  <c r="G1801" i="7" s="1"/>
  <c r="G1800" i="7" s="1"/>
  <c r="G1799" i="7" s="1"/>
  <c r="G1798" i="7" s="1"/>
  <c r="G1797" i="7" s="1"/>
  <c r="G1796" i="7" s="1"/>
  <c r="G1795" i="7" s="1"/>
  <c r="G1794" i="7" s="1"/>
  <c r="G1793" i="7" s="1"/>
  <c r="G1792" i="7" s="1"/>
  <c r="G1791" i="7" s="1"/>
  <c r="G1790" i="7" s="1"/>
  <c r="G1789" i="7" s="1"/>
  <c r="G1788" i="7" s="1"/>
  <c r="G1787" i="7" s="1"/>
  <c r="G1786" i="7" s="1"/>
  <c r="G1785" i="7" s="1"/>
  <c r="G1784" i="7" s="1"/>
  <c r="G1783" i="7" s="1"/>
  <c r="G1782" i="7" s="1"/>
  <c r="G1781" i="7" s="1"/>
  <c r="G1780" i="7" s="1"/>
  <c r="G1779" i="7" s="1"/>
  <c r="G1778" i="7" s="1"/>
  <c r="G1777" i="7" s="1"/>
  <c r="G1776" i="7" s="1"/>
  <c r="G1775" i="7" s="1"/>
  <c r="G1774" i="7" s="1"/>
  <c r="G1773" i="7" s="1"/>
  <c r="G1772" i="7" s="1"/>
  <c r="G1771" i="7" s="1"/>
  <c r="G1770" i="7" s="1"/>
  <c r="G1769" i="7" s="1"/>
  <c r="G1768" i="7" s="1"/>
  <c r="G1767" i="7" s="1"/>
  <c r="G1766" i="7" s="1"/>
  <c r="G1765" i="7" s="1"/>
  <c r="G1764" i="7" s="1"/>
  <c r="G1763" i="7" s="1"/>
  <c r="G1762" i="7" s="1"/>
  <c r="G1761" i="7" s="1"/>
  <c r="G1760" i="7" s="1"/>
  <c r="G1759" i="7" s="1"/>
  <c r="G1758" i="7" s="1"/>
  <c r="G1757" i="7" s="1"/>
  <c r="G1756" i="7" s="1"/>
  <c r="G1755" i="7" s="1"/>
  <c r="G1754" i="7" s="1"/>
  <c r="G1753" i="7" s="1"/>
  <c r="G1752" i="7" s="1"/>
  <c r="G1751" i="7" s="1"/>
  <c r="G1750" i="7" s="1"/>
  <c r="G1749" i="7" s="1"/>
  <c r="G1748" i="7" s="1"/>
  <c r="G1747" i="7" s="1"/>
  <c r="G1746" i="7" s="1"/>
  <c r="G1745" i="7" s="1"/>
  <c r="G1744" i="7" s="1"/>
  <c r="G1743" i="7" s="1"/>
  <c r="G1742" i="7" s="1"/>
  <c r="G1741" i="7" s="1"/>
  <c r="G1740" i="7" s="1"/>
  <c r="G1739" i="7" s="1"/>
  <c r="G1738" i="7" s="1"/>
  <c r="G1737" i="7" s="1"/>
  <c r="G1736" i="7" s="1"/>
  <c r="G1735" i="7" s="1"/>
  <c r="G1734" i="7" s="1"/>
  <c r="G1733" i="7" s="1"/>
  <c r="G1732" i="7" s="1"/>
  <c r="G1731" i="7" s="1"/>
  <c r="G1730" i="7" s="1"/>
  <c r="G1729" i="7" s="1"/>
  <c r="G1728" i="7" s="1"/>
  <c r="G1727" i="7" s="1"/>
  <c r="G1726" i="7" s="1"/>
  <c r="G1725" i="7" s="1"/>
  <c r="G1724" i="7" s="1"/>
  <c r="G1723" i="7" s="1"/>
  <c r="G1722" i="7" s="1"/>
  <c r="G1721" i="7" s="1"/>
  <c r="G1720" i="7" s="1"/>
  <c r="G1719" i="7" s="1"/>
  <c r="G1718" i="7" s="1"/>
  <c r="G1717" i="7" s="1"/>
  <c r="G1716" i="7" s="1"/>
  <c r="G1715" i="7" s="1"/>
  <c r="G1714" i="7" s="1"/>
  <c r="G1713" i="7" s="1"/>
  <c r="G1712" i="7" s="1"/>
  <c r="G1711" i="7" s="1"/>
  <c r="G1710" i="7" s="1"/>
  <c r="G1709" i="7" s="1"/>
  <c r="G1708" i="7" s="1"/>
  <c r="G1707" i="7" s="1"/>
  <c r="G1706" i="7" s="1"/>
  <c r="G1705" i="7" s="1"/>
  <c r="G1704" i="7" s="1"/>
  <c r="G1703" i="7" s="1"/>
  <c r="G1702" i="7" s="1"/>
  <c r="G1701" i="7" s="1"/>
  <c r="G1700" i="7" s="1"/>
  <c r="G1699" i="7" s="1"/>
  <c r="G1698" i="7" s="1"/>
  <c r="G1697" i="7" s="1"/>
  <c r="G1696" i="7" s="1"/>
  <c r="G1695" i="7" s="1"/>
  <c r="G1694" i="7" s="1"/>
  <c r="G1693" i="7" s="1"/>
  <c r="G1692" i="7" s="1"/>
  <c r="G1691" i="7" s="1"/>
  <c r="G1690" i="7" s="1"/>
  <c r="G1689" i="7" s="1"/>
  <c r="G1688" i="7" s="1"/>
  <c r="G1687" i="7" s="1"/>
  <c r="G1686" i="7" s="1"/>
  <c r="G1685" i="7" s="1"/>
  <c r="G1684" i="7" s="1"/>
  <c r="G1683" i="7" s="1"/>
  <c r="G1682" i="7" s="1"/>
  <c r="G1681" i="7" s="1"/>
  <c r="G1680" i="7" s="1"/>
  <c r="G1679" i="7" s="1"/>
  <c r="G1678" i="7" s="1"/>
  <c r="G1677" i="7" s="1"/>
  <c r="G1676" i="7" s="1"/>
  <c r="G1675" i="7" s="1"/>
  <c r="G1674" i="7" s="1"/>
  <c r="G1673" i="7" s="1"/>
  <c r="G1672" i="7" s="1"/>
  <c r="G1671" i="7" s="1"/>
  <c r="G1670" i="7" s="1"/>
  <c r="G1669" i="7" s="1"/>
  <c r="G1668" i="7" s="1"/>
  <c r="G1667" i="7" s="1"/>
  <c r="G1666" i="7" s="1"/>
  <c r="G1665" i="7" s="1"/>
  <c r="G1664" i="7" s="1"/>
  <c r="G1663" i="7" s="1"/>
  <c r="G1662" i="7" s="1"/>
  <c r="G1661" i="7" s="1"/>
  <c r="G1660" i="7" s="1"/>
  <c r="G1659" i="7" s="1"/>
  <c r="G1658" i="7" s="1"/>
  <c r="G1657" i="7" s="1"/>
  <c r="G1656" i="7" s="1"/>
  <c r="G1655" i="7" s="1"/>
  <c r="G1654" i="7" s="1"/>
  <c r="G1653" i="7" s="1"/>
  <c r="G1652" i="7" s="1"/>
  <c r="G1651" i="7" s="1"/>
  <c r="G1650" i="7" s="1"/>
  <c r="G1649" i="7" s="1"/>
  <c r="G1648" i="7" s="1"/>
  <c r="G1647" i="7" s="1"/>
  <c r="G1646" i="7" s="1"/>
  <c r="G1645" i="7" s="1"/>
  <c r="G1644" i="7" s="1"/>
  <c r="G1643" i="7" s="1"/>
  <c r="G1642" i="7" s="1"/>
  <c r="G1641" i="7" s="1"/>
  <c r="G1640" i="7" s="1"/>
  <c r="G1639" i="7" s="1"/>
  <c r="G1638" i="7" s="1"/>
  <c r="G1637" i="7" s="1"/>
  <c r="G1636" i="7" s="1"/>
  <c r="G1635" i="7" s="1"/>
  <c r="G1634" i="7" s="1"/>
  <c r="G1633" i="7" s="1"/>
  <c r="G1632" i="7" s="1"/>
  <c r="G1631" i="7" s="1"/>
  <c r="G1630" i="7" s="1"/>
  <c r="G1629" i="7" s="1"/>
  <c r="G1628" i="7" s="1"/>
  <c r="G1627" i="7" s="1"/>
  <c r="G1626" i="7" s="1"/>
  <c r="G1625" i="7" s="1"/>
  <c r="G1624" i="7" s="1"/>
  <c r="G1623" i="7" s="1"/>
  <c r="G1622" i="7" s="1"/>
  <c r="G1621" i="7" s="1"/>
  <c r="G1620" i="7" s="1"/>
  <c r="G1619" i="7" s="1"/>
  <c r="G1618" i="7" s="1"/>
  <c r="G1617" i="7" s="1"/>
  <c r="G1616" i="7" s="1"/>
  <c r="G1615" i="7" s="1"/>
  <c r="G1614" i="7" s="1"/>
  <c r="G1613" i="7" s="1"/>
  <c r="G1612" i="7" s="1"/>
  <c r="G1611" i="7" s="1"/>
  <c r="G1610" i="7" s="1"/>
  <c r="G1609" i="7" s="1"/>
  <c r="G1608" i="7" s="1"/>
  <c r="G1607" i="7" s="1"/>
  <c r="G1606" i="7" s="1"/>
  <c r="G1605" i="7" s="1"/>
  <c r="G1604" i="7" s="1"/>
  <c r="G1603" i="7" s="1"/>
  <c r="G1602" i="7" s="1"/>
  <c r="G1601" i="7" s="1"/>
  <c r="G1600" i="7" s="1"/>
  <c r="G1599" i="7" s="1"/>
  <c r="G1598" i="7" s="1"/>
  <c r="G1597" i="7" s="1"/>
  <c r="G1596" i="7" s="1"/>
  <c r="G1595" i="7" s="1"/>
  <c r="G1594" i="7" s="1"/>
  <c r="G1593" i="7" s="1"/>
  <c r="G1592" i="7" s="1"/>
  <c r="G1591" i="7" s="1"/>
  <c r="G1590" i="7" s="1"/>
  <c r="G1589" i="7" s="1"/>
  <c r="G1588" i="7" s="1"/>
  <c r="G1587" i="7" s="1"/>
  <c r="G1586" i="7" s="1"/>
  <c r="G1585" i="7" s="1"/>
  <c r="G1584" i="7" s="1"/>
  <c r="G1583" i="7" s="1"/>
  <c r="G1582" i="7" s="1"/>
  <c r="G1581" i="7" s="1"/>
  <c r="G1580" i="7" s="1"/>
  <c r="G1579" i="7" s="1"/>
  <c r="G1578" i="7" s="1"/>
  <c r="G1577" i="7" s="1"/>
  <c r="G1576" i="7" s="1"/>
  <c r="G1575" i="7" s="1"/>
  <c r="G1574" i="7" s="1"/>
  <c r="G1573" i="7" s="1"/>
  <c r="G1572" i="7" s="1"/>
  <c r="G1571" i="7" s="1"/>
  <c r="G1570" i="7" s="1"/>
  <c r="G1569" i="7" s="1"/>
  <c r="G1568" i="7" s="1"/>
  <c r="G1567" i="7" s="1"/>
  <c r="G1566" i="7" s="1"/>
  <c r="G1565" i="7" s="1"/>
  <c r="G1564" i="7" s="1"/>
  <c r="G1563" i="7" s="1"/>
  <c r="G1562" i="7" s="1"/>
  <c r="G1561" i="7" s="1"/>
  <c r="G1560" i="7" s="1"/>
  <c r="G1559" i="7" s="1"/>
  <c r="G1558" i="7" s="1"/>
  <c r="G1557" i="7" s="1"/>
  <c r="G1556" i="7" s="1"/>
  <c r="G1555" i="7" s="1"/>
  <c r="G1554" i="7" s="1"/>
  <c r="G1553" i="7" s="1"/>
  <c r="G1552" i="7" s="1"/>
  <c r="G1551" i="7" s="1"/>
  <c r="G1550" i="7" s="1"/>
  <c r="G1549" i="7" s="1"/>
  <c r="G1548" i="7" s="1"/>
  <c r="G1547" i="7" s="1"/>
  <c r="G1546" i="7" s="1"/>
  <c r="G1545" i="7" s="1"/>
  <c r="G1544" i="7" s="1"/>
  <c r="G1543" i="7" s="1"/>
  <c r="G1542" i="7" s="1"/>
  <c r="G1541" i="7" s="1"/>
  <c r="G1540" i="7" s="1"/>
  <c r="G1539" i="7" s="1"/>
  <c r="G1538" i="7" s="1"/>
  <c r="G1537" i="7" s="1"/>
  <c r="G1536" i="7" s="1"/>
  <c r="G1535" i="7" s="1"/>
  <c r="G1534" i="7" s="1"/>
  <c r="G1533" i="7" s="1"/>
  <c r="G1532" i="7" s="1"/>
  <c r="G1531" i="7" s="1"/>
  <c r="G1530" i="7" s="1"/>
  <c r="G1529" i="7" s="1"/>
  <c r="G1528" i="7" s="1"/>
  <c r="G1527" i="7" s="1"/>
  <c r="G1526" i="7" s="1"/>
  <c r="G1525" i="7" s="1"/>
  <c r="G1524" i="7" s="1"/>
  <c r="G1523" i="7" s="1"/>
  <c r="G1522" i="7" s="1"/>
  <c r="G1521" i="7" s="1"/>
  <c r="G1520" i="7" s="1"/>
  <c r="G1519" i="7" s="1"/>
  <c r="G1518" i="7" s="1"/>
  <c r="G1517" i="7" s="1"/>
  <c r="G1516" i="7" s="1"/>
  <c r="G1515" i="7" s="1"/>
  <c r="G1514" i="7" s="1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J5" i="6" l="1"/>
  <c r="E5" i="6"/>
  <c r="L3" i="2"/>
  <c r="O8" i="2"/>
  <c r="O9" i="11"/>
  <c r="P10" i="11" s="1"/>
  <c r="Y17" i="11"/>
  <c r="G8" i="11"/>
  <c r="F8" i="11"/>
  <c r="G9" i="11" s="1"/>
  <c r="K10" i="11"/>
  <c r="T19" i="11"/>
  <c r="A88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1077" i="7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A92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Y18" i="11" l="1"/>
  <c r="Z18" i="11"/>
  <c r="T20" i="11"/>
  <c r="U20" i="11"/>
  <c r="K34" i="5"/>
  <c r="M34" i="5" s="1"/>
  <c r="F16" i="5"/>
  <c r="P16" i="5"/>
  <c r="H29" i="5"/>
  <c r="F34" i="5"/>
  <c r="H34" i="5" s="1"/>
  <c r="F40" i="6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G27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1049" i="7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M27" i="5"/>
  <c r="L27" i="5"/>
  <c r="H20" i="5"/>
  <c r="D25" i="6"/>
  <c r="J7" i="3"/>
  <c r="D14" i="6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Y19" i="11" l="1"/>
  <c r="Z19" i="11"/>
  <c r="T21" i="11"/>
  <c r="U21" i="11"/>
  <c r="K16" i="5"/>
  <c r="M16" i="5" s="1"/>
  <c r="G34" i="5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1037" i="7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Y20" i="11" l="1"/>
  <c r="Z20" i="11"/>
  <c r="T22" i="11"/>
  <c r="U22" i="11"/>
  <c r="L16" i="5"/>
  <c r="F11" i="11"/>
  <c r="G12" i="11" s="1"/>
  <c r="P12" i="11"/>
  <c r="O12" i="11"/>
  <c r="K2" i="3"/>
  <c r="G1003" i="7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1" i="11" l="1"/>
  <c r="Z21" i="11"/>
  <c r="T23" i="11"/>
  <c r="U23" i="11"/>
  <c r="P13" i="11"/>
  <c r="F12" i="11"/>
  <c r="G13" i="11" s="1"/>
  <c r="O13" i="11"/>
  <c r="G846" i="7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Z22" i="11" l="1"/>
  <c r="Y22" i="11"/>
  <c r="U24" i="11"/>
  <c r="T24" i="11"/>
  <c r="O14" i="11"/>
  <c r="F13" i="11"/>
  <c r="G14" i="11" s="1"/>
  <c r="P14" i="11"/>
  <c r="G796" i="7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J9" i="10"/>
  <c r="N12" i="14"/>
  <c r="J11" i="14" a="1"/>
  <c r="J11" i="14" s="1"/>
  <c r="M16" i="14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Y23" i="11" l="1"/>
  <c r="Z23" i="11"/>
  <c r="T25" i="11"/>
  <c r="U25" i="11"/>
  <c r="P15" i="11"/>
  <c r="F14" i="11"/>
  <c r="G15" i="11" s="1"/>
  <c r="O15" i="11"/>
  <c r="G725" i="7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K17" i="11"/>
  <c r="J17" i="11"/>
  <c r="N14" i="13"/>
  <c r="J13" i="13" a="1"/>
  <c r="J13" i="13" s="1"/>
  <c r="J24" i="4"/>
  <c r="K19" i="4"/>
  <c r="Y24" i="11" l="1"/>
  <c r="Z24" i="11"/>
  <c r="T26" i="11"/>
  <c r="U26" i="11"/>
  <c r="P16" i="11"/>
  <c r="O16" i="11"/>
  <c r="F15" i="11"/>
  <c r="G16" i="11" s="1"/>
  <c r="G666" i="7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M18" i="14"/>
  <c r="O24" i="4"/>
  <c r="F46" i="4"/>
  <c r="J14" i="13" a="1"/>
  <c r="J14" i="13" s="1"/>
  <c r="N15" i="13"/>
  <c r="N14" i="14"/>
  <c r="J13" i="14" a="1"/>
  <c r="J13" i="14" s="1"/>
  <c r="M17" i="13"/>
  <c r="Y25" i="11" l="1"/>
  <c r="Z25" i="11"/>
  <c r="T27" i="11"/>
  <c r="U27" i="11"/>
  <c r="O17" i="11"/>
  <c r="P17" i="11"/>
  <c r="F16" i="11"/>
  <c r="G17" i="11" s="1"/>
  <c r="G630" i="7"/>
  <c r="G629" i="7" s="1"/>
  <c r="G628" i="7" s="1"/>
  <c r="G627" i="7" s="1"/>
  <c r="G626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Z26" i="11" l="1"/>
  <c r="Y26" i="11"/>
  <c r="U28" i="11"/>
  <c r="T28" i="11"/>
  <c r="G16" i="5"/>
  <c r="Q10" i="5"/>
  <c r="R16" i="5"/>
  <c r="O18" i="11"/>
  <c r="P18" i="11"/>
  <c r="F17" i="11"/>
  <c r="G18" i="11" s="1"/>
  <c r="G625" i="7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M19" i="13"/>
  <c r="M20" i="14"/>
  <c r="J20" i="11"/>
  <c r="K20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Z27" i="11" l="1"/>
  <c r="Y27" i="11"/>
  <c r="U29" i="11"/>
  <c r="T29" i="11"/>
  <c r="Q16" i="5"/>
  <c r="G549" i="7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F18" i="11"/>
  <c r="G19" i="11" s="1"/>
  <c r="O19" i="11"/>
  <c r="P1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J16" i="14" a="1"/>
  <c r="J16" i="14" s="1"/>
  <c r="N17" i="14"/>
  <c r="Z28" i="11" l="1"/>
  <c r="Y28" i="11"/>
  <c r="U30" i="11"/>
  <c r="T30" i="11"/>
  <c r="F46" i="6"/>
  <c r="G486" i="7"/>
  <c r="O20" i="11"/>
  <c r="F19" i="11"/>
  <c r="G20" i="11" s="1"/>
  <c r="P20" i="11"/>
  <c r="J18" i="13" a="1"/>
  <c r="J18" i="13" s="1"/>
  <c r="N19" i="13"/>
  <c r="M22" i="14"/>
  <c r="M21" i="13"/>
  <c r="N18" i="14"/>
  <c r="J17" i="14" a="1"/>
  <c r="J17" i="14" s="1"/>
  <c r="K22" i="11"/>
  <c r="J22" i="11"/>
  <c r="Y29" i="11" l="1"/>
  <c r="Z29" i="11"/>
  <c r="T31" i="11"/>
  <c r="U31" i="11"/>
  <c r="G485" i="7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J19" i="13" a="1"/>
  <c r="J19" i="13" s="1"/>
  <c r="N20" i="13"/>
  <c r="Z30" i="11" l="1"/>
  <c r="Y30" i="11"/>
  <c r="T32" i="11"/>
  <c r="U32" i="11"/>
  <c r="G444" i="7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P22" i="11"/>
  <c r="O22" i="11"/>
  <c r="F21" i="11"/>
  <c r="G22" i="11" s="1"/>
  <c r="M23" i="13"/>
  <c r="N20" i="14"/>
  <c r="J19" i="14" a="1"/>
  <c r="J19" i="14" s="1"/>
  <c r="J24" i="11"/>
  <c r="K24" i="11"/>
  <c r="M24" i="14"/>
  <c r="J20" i="13" a="1"/>
  <c r="J20" i="13" s="1"/>
  <c r="N21" i="13"/>
  <c r="Y31" i="11" l="1"/>
  <c r="Z31" i="11"/>
  <c r="T33" i="11"/>
  <c r="U33" i="11"/>
  <c r="G392" i="7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F22" i="11"/>
  <c r="G23" i="11" s="1"/>
  <c r="O23" i="11"/>
  <c r="P23" i="11"/>
  <c r="M25" i="14"/>
  <c r="K25" i="11"/>
  <c r="J25" i="11"/>
  <c r="J20" i="14" a="1"/>
  <c r="J20" i="14" s="1"/>
  <c r="N21" i="14"/>
  <c r="N22" i="13"/>
  <c r="J21" i="13" a="1"/>
  <c r="J21" i="13" s="1"/>
  <c r="M24" i="13"/>
  <c r="Y32" i="11" l="1"/>
  <c r="Z32" i="11"/>
  <c r="T34" i="11"/>
  <c r="U34" i="11"/>
  <c r="G326" i="7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N22" i="14"/>
  <c r="J21" i="14" a="1"/>
  <c r="J21" i="14" s="1"/>
  <c r="Y33" i="11" l="1"/>
  <c r="Z33" i="11"/>
  <c r="U35" i="11"/>
  <c r="T35" i="11"/>
  <c r="G286" i="7"/>
  <c r="G285" i="7" s="1"/>
  <c r="G284" i="7" s="1"/>
  <c r="O25" i="11"/>
  <c r="P25" i="11"/>
  <c r="F24" i="11"/>
  <c r="G25" i="11" s="1"/>
  <c r="J22" i="14" a="1"/>
  <c r="J22" i="14" s="1"/>
  <c r="N23" i="14"/>
  <c r="J23" i="13" a="1"/>
  <c r="J23" i="13" s="1"/>
  <c r="N24" i="13"/>
  <c r="M26" i="13"/>
  <c r="M27" i="14"/>
  <c r="K27" i="11"/>
  <c r="J27" i="11"/>
  <c r="Z34" i="11" l="1"/>
  <c r="Y34" i="11"/>
  <c r="U36" i="11"/>
  <c r="T36" i="11"/>
  <c r="F25" i="11"/>
  <c r="G26" i="11" s="1"/>
  <c r="O26" i="11"/>
  <c r="P26" i="11"/>
  <c r="M28" i="14"/>
  <c r="J24" i="13" a="1"/>
  <c r="J24" i="13" s="1"/>
  <c r="N25" i="13"/>
  <c r="M27" i="13"/>
  <c r="N24" i="14"/>
  <c r="J23" i="14" a="1"/>
  <c r="J23" i="14" s="1"/>
  <c r="J28" i="11"/>
  <c r="K28" i="11"/>
  <c r="Y35" i="11" l="1"/>
  <c r="Z35" i="11"/>
  <c r="T37" i="11"/>
  <c r="U37" i="11"/>
  <c r="G283" i="7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O27" i="11"/>
  <c r="F26" i="11"/>
  <c r="G27" i="11" s="1"/>
  <c r="P27" i="11"/>
  <c r="M29" i="14"/>
  <c r="N26" i="13"/>
  <c r="J25" i="13" a="1"/>
  <c r="J25" i="13" s="1"/>
  <c r="M28" i="13"/>
  <c r="K29" i="11"/>
  <c r="J29" i="11"/>
  <c r="J24" i="14" a="1"/>
  <c r="J24" i="14" s="1"/>
  <c r="N25" i="14"/>
  <c r="G80" i="7" l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Z36" i="11"/>
  <c r="Y36" i="11"/>
  <c r="U38" i="11"/>
  <c r="T38" i="11"/>
  <c r="O28" i="11"/>
  <c r="F27" i="11"/>
  <c r="G28" i="11" s="1"/>
  <c r="P28" i="11"/>
  <c r="M29" i="13"/>
  <c r="J26" i="13" a="1"/>
  <c r="J26" i="13" s="1"/>
  <c r="N27" i="13"/>
  <c r="N26" i="14"/>
  <c r="J25" i="14" a="1"/>
  <c r="J25" i="14" s="1"/>
  <c r="K30" i="11"/>
  <c r="J30" i="11"/>
  <c r="M30" i="14"/>
  <c r="G22" i="7" l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Z37" i="11"/>
  <c r="Y37" i="11"/>
  <c r="U39" i="11"/>
  <c r="T39" i="11"/>
  <c r="F28" i="11"/>
  <c r="G29" i="11" s="1"/>
  <c r="P29" i="11"/>
  <c r="O29" i="11"/>
  <c r="K31" i="11"/>
  <c r="J31" i="11"/>
  <c r="M31" i="14"/>
  <c r="M30" i="13"/>
  <c r="J27" i="13" a="1"/>
  <c r="J27" i="13" s="1"/>
  <c r="N28" i="13"/>
  <c r="J26" i="14" a="1"/>
  <c r="J26" i="14" s="1"/>
  <c r="N27" i="14"/>
  <c r="G1" i="7"/>
  <c r="B5" i="2" l="1"/>
  <c r="B7" i="2" s="1"/>
  <c r="F25" i="2" s="1"/>
  <c r="Y38" i="11"/>
  <c r="Z38" i="11"/>
  <c r="U40" i="11"/>
  <c r="T40" i="11"/>
  <c r="P30" i="11"/>
  <c r="F29" i="11"/>
  <c r="G30" i="11" s="1"/>
  <c r="O30" i="11"/>
  <c r="N28" i="14"/>
  <c r="J27" i="14" a="1"/>
  <c r="J27" i="14" s="1"/>
  <c r="M32" i="14"/>
  <c r="J28" i="13" a="1"/>
  <c r="J28" i="13" s="1"/>
  <c r="N29" i="13"/>
  <c r="M31" i="13"/>
  <c r="J32" i="11"/>
  <c r="K32" i="11"/>
  <c r="F16" i="2" l="1"/>
  <c r="Y39" i="11"/>
  <c r="Z39" i="11"/>
  <c r="T41" i="11"/>
  <c r="U41" i="11"/>
  <c r="O31" i="11"/>
  <c r="P31" i="11"/>
  <c r="F30" i="11"/>
  <c r="G31" i="11" s="1"/>
  <c r="M32" i="13"/>
  <c r="J28" i="14" a="1"/>
  <c r="J28" i="14" s="1"/>
  <c r="N29" i="14"/>
  <c r="K33" i="11"/>
  <c r="J33" i="11"/>
  <c r="N30" i="13"/>
  <c r="J29" i="13" a="1"/>
  <c r="J29" i="13" s="1"/>
  <c r="M33" i="14"/>
  <c r="Y40" i="11" l="1"/>
  <c r="Z40" i="11"/>
  <c r="T42" i="11"/>
  <c r="U42" i="11"/>
  <c r="P32" i="11"/>
  <c r="O32" i="11"/>
  <c r="F31" i="11"/>
  <c r="G32" i="11" s="1"/>
  <c r="J30" i="13" a="1"/>
  <c r="J30" i="13" s="1"/>
  <c r="N31" i="13"/>
  <c r="K34" i="11"/>
  <c r="J34" i="11"/>
  <c r="M33" i="13"/>
  <c r="M34" i="14"/>
  <c r="N30" i="14"/>
  <c r="J29" i="14" a="1"/>
  <c r="J29" i="14" s="1"/>
  <c r="Y41" i="11" l="1"/>
  <c r="Z41" i="11"/>
  <c r="T43" i="11"/>
  <c r="U43" i="11"/>
  <c r="F32" i="11"/>
  <c r="G33" i="11" s="1"/>
  <c r="P33" i="11"/>
  <c r="O33" i="11"/>
  <c r="M35" i="14"/>
  <c r="J30" i="14" a="1"/>
  <c r="J30" i="14" s="1"/>
  <c r="N31" i="14"/>
  <c r="K35" i="11"/>
  <c r="J35" i="11"/>
  <c r="M34" i="13"/>
  <c r="J31" i="13" a="1"/>
  <c r="J31" i="13" s="1"/>
  <c r="N32" i="13"/>
  <c r="Z42" i="11" l="1"/>
  <c r="Y42" i="11"/>
  <c r="U44" i="11"/>
  <c r="T44" i="11"/>
  <c r="F33" i="11"/>
  <c r="G34" i="11" s="1"/>
  <c r="O34" i="11"/>
  <c r="P34" i="11"/>
  <c r="J36" i="11"/>
  <c r="K36" i="11"/>
  <c r="M36" i="14"/>
  <c r="J32" i="13" a="1"/>
  <c r="J32" i="13" s="1"/>
  <c r="N33" i="13"/>
  <c r="M35" i="13"/>
  <c r="J31" i="14" a="1"/>
  <c r="J31" i="14" s="1"/>
  <c r="N32" i="14"/>
  <c r="Y43" i="11" l="1"/>
  <c r="Z43" i="11"/>
  <c r="T45" i="11"/>
  <c r="U45" i="11"/>
  <c r="O35" i="11"/>
  <c r="F34" i="11"/>
  <c r="G35" i="11" s="1"/>
  <c r="P35" i="11"/>
  <c r="J32" i="14" a="1"/>
  <c r="J32" i="14" s="1"/>
  <c r="N33" i="14"/>
  <c r="M36" i="13"/>
  <c r="N34" i="13"/>
  <c r="J33" i="13" a="1"/>
  <c r="J33" i="13" s="1"/>
  <c r="M37" i="14"/>
  <c r="K37" i="11"/>
  <c r="J37" i="11"/>
  <c r="Y44" i="11" l="1"/>
  <c r="Z44" i="11"/>
  <c r="T46" i="11"/>
  <c r="U46" i="11"/>
  <c r="O36" i="11"/>
  <c r="F35" i="11"/>
  <c r="G36" i="11" s="1"/>
  <c r="P36" i="11"/>
  <c r="J34" i="13" a="1"/>
  <c r="J34" i="13" s="1"/>
  <c r="N35" i="13"/>
  <c r="K38" i="11"/>
  <c r="J38" i="11"/>
  <c r="M38" i="14"/>
  <c r="M37" i="13"/>
  <c r="N34" i="14"/>
  <c r="J33" i="14" a="1"/>
  <c r="J33" i="14" s="1"/>
  <c r="Y45" i="11" l="1"/>
  <c r="Z45" i="11"/>
  <c r="T47" i="11"/>
  <c r="U47" i="11"/>
  <c r="F36" i="11"/>
  <c r="G37" i="11" s="1"/>
  <c r="P37" i="11"/>
  <c r="O37" i="11"/>
  <c r="M39" i="14"/>
  <c r="J34" i="14" a="1"/>
  <c r="J34" i="14" s="1"/>
  <c r="N35" i="14"/>
  <c r="M38" i="13"/>
  <c r="K39" i="11"/>
  <c r="J39" i="11"/>
  <c r="J35" i="13" a="1"/>
  <c r="J35" i="13" s="1"/>
  <c r="N36" i="13"/>
  <c r="Z46" i="11" l="1"/>
  <c r="Y46" i="11"/>
  <c r="U48" i="11"/>
  <c r="T48" i="11"/>
  <c r="O38" i="11"/>
  <c r="F37" i="11"/>
  <c r="G38" i="11" s="1"/>
  <c r="P38" i="11"/>
  <c r="J36" i="13" a="1"/>
  <c r="J36" i="13" s="1"/>
  <c r="N37" i="13"/>
  <c r="J40" i="11"/>
  <c r="K40" i="11"/>
  <c r="M39" i="13"/>
  <c r="M40" i="14"/>
  <c r="J35" i="14" a="1"/>
  <c r="J35" i="14" s="1"/>
  <c r="N36" i="14"/>
  <c r="Y47" i="11" l="1"/>
  <c r="Z47" i="11"/>
  <c r="U49" i="11"/>
  <c r="T49" i="11"/>
  <c r="O39" i="11"/>
  <c r="F38" i="11"/>
  <c r="G39" i="11" s="1"/>
  <c r="P39" i="11"/>
  <c r="J36" i="14" a="1"/>
  <c r="J36" i="14" s="1"/>
  <c r="N37" i="14"/>
  <c r="K41" i="11"/>
  <c r="J41" i="11"/>
  <c r="N38" i="13"/>
  <c r="J37" i="13" a="1"/>
  <c r="J37" i="13" s="1"/>
  <c r="M40" i="13"/>
  <c r="M41" i="14"/>
  <c r="Y48" i="11" l="1"/>
  <c r="Z48" i="11"/>
  <c r="T50" i="11"/>
  <c r="U50" i="11"/>
  <c r="F39" i="11"/>
  <c r="G40" i="11" s="1"/>
  <c r="O40" i="11"/>
  <c r="P40" i="11"/>
  <c r="M42" i="14"/>
  <c r="J38" i="13" a="1"/>
  <c r="J38" i="13" s="1"/>
  <c r="N39" i="13"/>
  <c r="M41" i="13"/>
  <c r="K42" i="11"/>
  <c r="J42" i="11"/>
  <c r="N38" i="14"/>
  <c r="J37" i="14" a="1"/>
  <c r="J37" i="14" s="1"/>
  <c r="Y49" i="11" l="1"/>
  <c r="Z49" i="11"/>
  <c r="U51" i="11"/>
  <c r="T51" i="11"/>
  <c r="F40" i="11"/>
  <c r="G41" i="11" s="1"/>
  <c r="O41" i="11"/>
  <c r="P41" i="11"/>
  <c r="J38" i="14" a="1"/>
  <c r="J38" i="14" s="1"/>
  <c r="N39" i="14"/>
  <c r="K43" i="11"/>
  <c r="J43" i="11"/>
  <c r="M42" i="13"/>
  <c r="M43" i="14"/>
  <c r="J39" i="13" a="1"/>
  <c r="J39" i="13" s="1"/>
  <c r="N40" i="13"/>
  <c r="Z50" i="11" l="1"/>
  <c r="Y50" i="11"/>
  <c r="U52" i="11"/>
  <c r="T52" i="11"/>
  <c r="F41" i="11"/>
  <c r="G42" i="11" s="1"/>
  <c r="P42" i="11"/>
  <c r="O42" i="11"/>
  <c r="J39" i="14" a="1"/>
  <c r="J39" i="14" s="1"/>
  <c r="N40" i="14"/>
  <c r="J40" i="13" a="1"/>
  <c r="J40" i="13" s="1"/>
  <c r="N41" i="13"/>
  <c r="J44" i="11"/>
  <c r="K44" i="11"/>
  <c r="M44" i="14"/>
  <c r="M43" i="13"/>
  <c r="Y51" i="11" l="1"/>
  <c r="Z51" i="11"/>
  <c r="T53" i="11"/>
  <c r="U53" i="11"/>
  <c r="P43" i="11"/>
  <c r="O43" i="11"/>
  <c r="F42" i="11"/>
  <c r="G43" i="11" s="1"/>
  <c r="N42" i="13"/>
  <c r="J41" i="13" a="1"/>
  <c r="J41" i="13" s="1"/>
  <c r="M44" i="13"/>
  <c r="J40" i="14" a="1"/>
  <c r="J40" i="14" s="1"/>
  <c r="N41" i="14"/>
  <c r="M45" i="14"/>
  <c r="K45" i="11"/>
  <c r="J45" i="11"/>
  <c r="Y52" i="11" l="1"/>
  <c r="Z52" i="11"/>
  <c r="T54" i="11"/>
  <c r="U54" i="11"/>
  <c r="P44" i="11"/>
  <c r="F43" i="11"/>
  <c r="G44" i="11" s="1"/>
  <c r="O44" i="11"/>
  <c r="J42" i="13" a="1"/>
  <c r="J42" i="13" s="1"/>
  <c r="N43" i="13"/>
  <c r="N42" i="14"/>
  <c r="J41" i="14" a="1"/>
  <c r="J41" i="14" s="1"/>
  <c r="M45" i="13"/>
  <c r="K46" i="11"/>
  <c r="J46" i="11"/>
  <c r="M46" i="14"/>
  <c r="Y53" i="11" l="1"/>
  <c r="Z53" i="11"/>
  <c r="T55" i="11"/>
  <c r="U55" i="11"/>
  <c r="P45" i="11"/>
  <c r="F44" i="11"/>
  <c r="G45" i="11" s="1"/>
  <c r="O45" i="11"/>
  <c r="M47" i="14"/>
  <c r="M46" i="13"/>
  <c r="J43" i="13" a="1"/>
  <c r="J43" i="13" s="1"/>
  <c r="N44" i="13"/>
  <c r="K47" i="11"/>
  <c r="J47" i="11"/>
  <c r="J42" i="14" a="1"/>
  <c r="J42" i="14" s="1"/>
  <c r="N43" i="14"/>
  <c r="Z54" i="11" l="1"/>
  <c r="Y54" i="11"/>
  <c r="U56" i="11"/>
  <c r="T56" i="11"/>
  <c r="P46" i="11"/>
  <c r="O46" i="11"/>
  <c r="F45" i="11"/>
  <c r="G46" i="11" s="1"/>
  <c r="J43" i="14" a="1"/>
  <c r="J43" i="14" s="1"/>
  <c r="N44" i="14"/>
  <c r="J44" i="13" a="1"/>
  <c r="J44" i="13" s="1"/>
  <c r="N45" i="13"/>
  <c r="M48" i="14"/>
  <c r="J48" i="11"/>
  <c r="K48" i="11"/>
  <c r="M47" i="13"/>
  <c r="Y55" i="11" l="1"/>
  <c r="Z55" i="11"/>
  <c r="T57" i="11"/>
  <c r="U57" i="11"/>
  <c r="P47" i="1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Y56" i="11" l="1"/>
  <c r="Z56" i="11"/>
  <c r="T58" i="11"/>
  <c r="U58" i="11"/>
  <c r="F47" i="11"/>
  <c r="G48" i="11" s="1"/>
  <c r="O48" i="11"/>
  <c r="P48" i="11"/>
  <c r="M49" i="13"/>
  <c r="J46" i="13" a="1"/>
  <c r="J46" i="13" s="1"/>
  <c r="N47" i="13"/>
  <c r="N46" i="14"/>
  <c r="J45" i="14" a="1"/>
  <c r="J45" i="14" s="1"/>
  <c r="K50" i="11"/>
  <c r="J50" i="11"/>
  <c r="M50" i="14"/>
  <c r="Y57" i="11" l="1"/>
  <c r="Z57" i="11"/>
  <c r="T59" i="11"/>
  <c r="U59" i="11"/>
  <c r="P49" i="11"/>
  <c r="O49" i="11"/>
  <c r="F48" i="11"/>
  <c r="G49" i="11" s="1"/>
  <c r="J47" i="13" a="1"/>
  <c r="J47" i="13" s="1"/>
  <c r="N48" i="13"/>
  <c r="M51" i="14"/>
  <c r="K51" i="11"/>
  <c r="J51" i="11"/>
  <c r="J46" i="14" a="1"/>
  <c r="J46" i="14" s="1"/>
  <c r="N47" i="14"/>
  <c r="M50" i="13"/>
  <c r="Z58" i="11" l="1"/>
  <c r="Y58" i="11"/>
  <c r="T60" i="11"/>
  <c r="U60" i="11"/>
  <c r="P50" i="11"/>
  <c r="O50" i="11"/>
  <c r="F49" i="11"/>
  <c r="G50" i="11" s="1"/>
  <c r="J52" i="11"/>
  <c r="K52" i="11"/>
  <c r="M51" i="13"/>
  <c r="M52" i="14"/>
  <c r="J47" i="14" a="1"/>
  <c r="J47" i="14" s="1"/>
  <c r="N48" i="14"/>
  <c r="J48" i="13" a="1"/>
  <c r="J48" i="13" s="1"/>
  <c r="N49" i="13"/>
  <c r="Y59" i="11" l="1"/>
  <c r="Z59" i="11"/>
  <c r="T61" i="11"/>
  <c r="U61" i="11"/>
  <c r="P51" i="11"/>
  <c r="O51" i="11"/>
  <c r="F50" i="11"/>
  <c r="G51" i="11" s="1"/>
  <c r="M52" i="13"/>
  <c r="N50" i="13"/>
  <c r="J49" i="13" a="1"/>
  <c r="J49" i="13" s="1"/>
  <c r="M53" i="14"/>
  <c r="K53" i="11"/>
  <c r="J53" i="11"/>
  <c r="J48" i="14" a="1"/>
  <c r="J48" i="14" s="1"/>
  <c r="N49" i="14"/>
  <c r="Z60" i="11" l="1"/>
  <c r="Y60" i="11"/>
  <c r="T62" i="11"/>
  <c r="U62" i="11"/>
  <c r="P52" i="11"/>
  <c r="F51" i="11"/>
  <c r="G52" i="11" s="1"/>
  <c r="O52" i="11"/>
  <c r="K54" i="11"/>
  <c r="J54" i="11"/>
  <c r="M54" i="14"/>
  <c r="M53" i="13"/>
  <c r="J50" i="13" a="1"/>
  <c r="J50" i="13" s="1"/>
  <c r="N51" i="13"/>
  <c r="N50" i="14"/>
  <c r="J49" i="14" a="1"/>
  <c r="J49" i="14" s="1"/>
  <c r="Y61" i="11" l="1"/>
  <c r="Z61" i="11"/>
  <c r="T63" i="11"/>
  <c r="U63" i="11"/>
  <c r="P53" i="11"/>
  <c r="F52" i="11"/>
  <c r="G53" i="11" s="1"/>
  <c r="O53" i="11"/>
  <c r="M54" i="13"/>
  <c r="J51" i="13" a="1"/>
  <c r="J51" i="13" s="1"/>
  <c r="N52" i="13"/>
  <c r="J50" i="14" a="1"/>
  <c r="J50" i="14" s="1"/>
  <c r="N51" i="14"/>
  <c r="M55" i="14"/>
  <c r="K55" i="11"/>
  <c r="J55" i="11"/>
  <c r="Z62" i="11" l="1"/>
  <c r="Y62" i="11"/>
  <c r="T64" i="11"/>
  <c r="U64" i="11"/>
  <c r="O54" i="11"/>
  <c r="P54" i="11"/>
  <c r="F53" i="11"/>
  <c r="G54" i="11" s="1"/>
  <c r="M56" i="14"/>
  <c r="J52" i="13" a="1"/>
  <c r="J52" i="13" s="1"/>
  <c r="N53" i="13"/>
  <c r="M55" i="13"/>
  <c r="J56" i="11"/>
  <c r="K56" i="11"/>
  <c r="J51" i="14" a="1"/>
  <c r="J51" i="14" s="1"/>
  <c r="N52" i="14"/>
  <c r="Y63" i="11" l="1"/>
  <c r="Z63" i="11"/>
  <c r="T65" i="11"/>
  <c r="U65" i="11"/>
  <c r="P55" i="11"/>
  <c r="O55" i="11"/>
  <c r="F54" i="11"/>
  <c r="G55" i="11" s="1"/>
  <c r="J52" i="14" a="1"/>
  <c r="J52" i="14" s="1"/>
  <c r="N53" i="14"/>
  <c r="N54" i="13"/>
  <c r="J53" i="13" a="1"/>
  <c r="J53" i="13" s="1"/>
  <c r="M57" i="14"/>
  <c r="K57" i="11"/>
  <c r="J57" i="11"/>
  <c r="M56" i="13"/>
  <c r="Y64" i="11" l="1"/>
  <c r="Z64" i="11"/>
  <c r="T66" i="11"/>
  <c r="U66" i="11"/>
  <c r="F55" i="1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M58" i="14"/>
  <c r="Y65" i="11" l="1"/>
  <c r="Z65" i="11"/>
  <c r="T67" i="11"/>
  <c r="U67" i="11"/>
  <c r="P57" i="11"/>
  <c r="O57" i="11"/>
  <c r="F56" i="11"/>
  <c r="G57" i="11" s="1"/>
  <c r="K59" i="11"/>
  <c r="J59" i="11"/>
  <c r="N56" i="13"/>
  <c r="J55" i="13" a="1"/>
  <c r="J55" i="13" s="1"/>
  <c r="M59" i="14"/>
  <c r="M58" i="13"/>
  <c r="J54" i="14" a="1"/>
  <c r="J54" i="14" s="1"/>
  <c r="N55" i="14"/>
  <c r="Z66" i="11" l="1"/>
  <c r="Y66" i="11"/>
  <c r="U68" i="11"/>
  <c r="T68" i="11"/>
  <c r="F57" i="11"/>
  <c r="G58" i="11" s="1"/>
  <c r="P58" i="11"/>
  <c r="O58" i="11"/>
  <c r="J60" i="11"/>
  <c r="K60" i="11"/>
  <c r="N56" i="14"/>
  <c r="J55" i="14" a="1"/>
  <c r="J55" i="14" s="1"/>
  <c r="M60" i="14"/>
  <c r="N57" i="13"/>
  <c r="J56" i="13" a="1"/>
  <c r="J56" i="13" s="1"/>
  <c r="M59" i="13"/>
  <c r="Y67" i="11" l="1"/>
  <c r="Z67" i="11"/>
  <c r="U69" i="11"/>
  <c r="T69" i="11"/>
  <c r="F58" i="11"/>
  <c r="G59" i="11" s="1"/>
  <c r="P59" i="11"/>
  <c r="O59" i="11"/>
  <c r="N58" i="13"/>
  <c r="J57" i="13" a="1"/>
  <c r="J57" i="13" s="1"/>
  <c r="M60" i="13"/>
  <c r="K61" i="11"/>
  <c r="J61" i="11"/>
  <c r="N57" i="14"/>
  <c r="J56" i="14" a="1"/>
  <c r="J56" i="14" s="1"/>
  <c r="M61" i="14"/>
  <c r="Y68" i="11" l="1"/>
  <c r="Z68" i="11"/>
  <c r="U70" i="11"/>
  <c r="T70" i="11"/>
  <c r="P60" i="11"/>
  <c r="O60" i="11"/>
  <c r="F59" i="11"/>
  <c r="G60" i="11" s="1"/>
  <c r="N58" i="14"/>
  <c r="J57" i="14" a="1"/>
  <c r="J57" i="14" s="1"/>
  <c r="K62" i="11"/>
  <c r="J62" i="11"/>
  <c r="N59" i="13"/>
  <c r="J58" i="13" a="1"/>
  <c r="J58" i="13" s="1"/>
  <c r="M62" i="14"/>
  <c r="M61" i="13"/>
  <c r="Y69" i="11" l="1"/>
  <c r="Z69" i="11"/>
  <c r="T71" i="11"/>
  <c r="U71" i="11"/>
  <c r="O61" i="11"/>
  <c r="F60" i="11"/>
  <c r="G61" i="11" s="1"/>
  <c r="P61" i="11"/>
  <c r="M62" i="13"/>
  <c r="N60" i="13"/>
  <c r="J59" i="13" a="1"/>
  <c r="J59" i="13" s="1"/>
  <c r="M63" i="14"/>
  <c r="K63" i="11"/>
  <c r="J63" i="11"/>
  <c r="N59" i="14"/>
  <c r="J58" i="14" a="1"/>
  <c r="J58" i="14" s="1"/>
  <c r="Z70" i="11" l="1"/>
  <c r="Y70" i="11"/>
  <c r="U72" i="11"/>
  <c r="T72" i="11"/>
  <c r="O62" i="11"/>
  <c r="P62" i="11"/>
  <c r="F61" i="11"/>
  <c r="G62" i="11" s="1"/>
  <c r="M63" i="13"/>
  <c r="J64" i="11"/>
  <c r="K64" i="11"/>
  <c r="M64" i="14"/>
  <c r="N60" i="14"/>
  <c r="J59" i="14" a="1"/>
  <c r="J59" i="14" s="1"/>
  <c r="N61" i="13"/>
  <c r="J60" i="13" a="1"/>
  <c r="J60" i="13" s="1"/>
  <c r="Y71" i="11" l="1"/>
  <c r="Z71" i="11"/>
  <c r="T73" i="11"/>
  <c r="U73" i="11"/>
  <c r="P63" i="11"/>
  <c r="O63" i="11"/>
  <c r="F62" i="11"/>
  <c r="G63" i="11" s="1"/>
  <c r="M64" i="13"/>
  <c r="N61" i="14"/>
  <c r="J60" i="14" a="1"/>
  <c r="J60" i="14" s="1"/>
  <c r="N62" i="13"/>
  <c r="J61" i="13" a="1"/>
  <c r="J61" i="13" s="1"/>
  <c r="M65" i="14"/>
  <c r="K65" i="11"/>
  <c r="J65" i="11"/>
  <c r="Z72" i="11" l="1"/>
  <c r="Y72" i="11"/>
  <c r="T74" i="11"/>
  <c r="U74" i="11"/>
  <c r="F63" i="11"/>
  <c r="G64" i="11" s="1"/>
  <c r="P64" i="11"/>
  <c r="O64" i="11"/>
  <c r="K66" i="11"/>
  <c r="J66" i="11"/>
  <c r="N62" i="14"/>
  <c r="J61" i="14" a="1"/>
  <c r="J61" i="14" s="1"/>
  <c r="M66" i="14"/>
  <c r="M65" i="13"/>
  <c r="N63" i="13"/>
  <c r="J62" i="13" a="1"/>
  <c r="J62" i="13" s="1"/>
  <c r="Y73" i="11" l="1"/>
  <c r="Z73" i="11"/>
  <c r="T75" i="11"/>
  <c r="U75" i="11"/>
  <c r="P65" i="11"/>
  <c r="F64" i="11"/>
  <c r="G65" i="11" s="1"/>
  <c r="O65" i="11"/>
  <c r="N64" i="13"/>
  <c r="J63" i="13" a="1"/>
  <c r="J63" i="13" s="1"/>
  <c r="M66" i="13"/>
  <c r="M67" i="14"/>
  <c r="K67" i="11"/>
  <c r="J67" i="11"/>
  <c r="N63" i="14"/>
  <c r="J62" i="14" a="1"/>
  <c r="J62" i="14" s="1"/>
  <c r="Z74" i="11" l="1"/>
  <c r="Y74" i="11"/>
  <c r="U76" i="11"/>
  <c r="T76" i="11"/>
  <c r="F65" i="11"/>
  <c r="G66" i="11" s="1"/>
  <c r="O66" i="11"/>
  <c r="P66" i="11"/>
  <c r="M67" i="13"/>
  <c r="N64" i="14"/>
  <c r="J63" i="14" a="1"/>
  <c r="J63" i="14" s="1"/>
  <c r="M68" i="14"/>
  <c r="J68" i="11"/>
  <c r="K68" i="11"/>
  <c r="N65" i="13"/>
  <c r="J64" i="13" a="1"/>
  <c r="J64" i="13" s="1"/>
  <c r="Z75" i="11" l="1"/>
  <c r="Y75" i="11"/>
  <c r="T77" i="11"/>
  <c r="U77" i="11"/>
  <c r="O67" i="11"/>
  <c r="P67" i="11"/>
  <c r="F66" i="11"/>
  <c r="G67" i="11" s="1"/>
  <c r="K69" i="11"/>
  <c r="J69" i="11"/>
  <c r="N65" i="14"/>
  <c r="J64" i="14" a="1"/>
  <c r="J64" i="14" s="1"/>
  <c r="N66" i="13"/>
  <c r="J65" i="13" a="1"/>
  <c r="J65" i="13" s="1"/>
  <c r="M69" i="14"/>
  <c r="M68" i="13"/>
  <c r="Y76" i="11" l="1"/>
  <c r="Z76" i="11"/>
  <c r="U78" i="11"/>
  <c r="T78" i="11"/>
  <c r="O68" i="11"/>
  <c r="F67" i="11"/>
  <c r="G68" i="11" s="1"/>
  <c r="P68" i="11"/>
  <c r="N66" i="14"/>
  <c r="J65" i="14" a="1"/>
  <c r="J65" i="14" s="1"/>
  <c r="M69" i="13"/>
  <c r="M70" i="14"/>
  <c r="N67" i="13"/>
  <c r="J66" i="13" a="1"/>
  <c r="J66" i="13" s="1"/>
  <c r="K70" i="11"/>
  <c r="J70" i="11"/>
  <c r="Y77" i="11" l="1"/>
  <c r="Z77" i="11"/>
  <c r="T79" i="11"/>
  <c r="U79" i="11"/>
  <c r="F68" i="11"/>
  <c r="G69" i="11" s="1"/>
  <c r="O69" i="11"/>
  <c r="P69" i="11"/>
  <c r="N68" i="13"/>
  <c r="J67" i="13" a="1"/>
  <c r="J67" i="13" s="1"/>
  <c r="N67" i="14"/>
  <c r="J66" i="14" a="1"/>
  <c r="J66" i="14" s="1"/>
  <c r="M70" i="13"/>
  <c r="K71" i="11"/>
  <c r="J71" i="11"/>
  <c r="M71" i="14"/>
  <c r="Z78" i="11" l="1"/>
  <c r="Y78" i="11"/>
  <c r="U80" i="11"/>
  <c r="T80" i="11"/>
  <c r="F69" i="11"/>
  <c r="G70" i="11" s="1"/>
  <c r="O70" i="11"/>
  <c r="P70" i="11"/>
  <c r="M71" i="13"/>
  <c r="M72" i="14"/>
  <c r="J72" i="11"/>
  <c r="K72" i="11"/>
  <c r="N69" i="13"/>
  <c r="J68" i="13" a="1"/>
  <c r="J68" i="13" s="1"/>
  <c r="N68" i="14"/>
  <c r="J67" i="14" a="1"/>
  <c r="J67" i="14" s="1"/>
  <c r="Y79" i="11" l="1"/>
  <c r="Z79" i="11"/>
  <c r="T81" i="11"/>
  <c r="U81" i="1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Y80" i="11" l="1"/>
  <c r="Z80" i="11"/>
  <c r="U82" i="11"/>
  <c r="T82" i="11"/>
  <c r="P72" i="11"/>
  <c r="O72" i="11"/>
  <c r="F71" i="11"/>
  <c r="G72" i="11" s="1"/>
  <c r="N70" i="14"/>
  <c r="J69" i="14" a="1"/>
  <c r="J69" i="14" s="1"/>
  <c r="K74" i="11"/>
  <c r="J74" i="11"/>
  <c r="M74" i="14"/>
  <c r="M73" i="13"/>
  <c r="N71" i="13"/>
  <c r="J70" i="13" a="1"/>
  <c r="J70" i="13" s="1"/>
  <c r="Y81" i="11" l="1"/>
  <c r="Z81" i="11"/>
  <c r="I6" i="12"/>
  <c r="T4" i="11"/>
  <c r="I3" i="12" s="1"/>
  <c r="I8" i="12" s="1"/>
  <c r="B24" i="2"/>
  <c r="P73" i="11"/>
  <c r="F72" i="11"/>
  <c r="G73" i="11" s="1"/>
  <c r="O73" i="11"/>
  <c r="K75" i="11"/>
  <c r="J75" i="11"/>
  <c r="N71" i="14"/>
  <c r="J70" i="14" a="1"/>
  <c r="J70" i="14" s="1"/>
  <c r="M74" i="13"/>
  <c r="N72" i="13"/>
  <c r="J71" i="13" a="1"/>
  <c r="J71" i="13" s="1"/>
  <c r="M75" i="14"/>
  <c r="Y82" i="11" l="1"/>
  <c r="Z82" i="1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Y4" i="11" l="1"/>
  <c r="K3" i="12" s="1"/>
  <c r="B25" i="2"/>
  <c r="K6" i="12"/>
  <c r="P75" i="11"/>
  <c r="O75" i="11"/>
  <c r="F74" i="11"/>
  <c r="G75" i="11" s="1"/>
  <c r="N74" i="13"/>
  <c r="J73" i="13" a="1"/>
  <c r="J73" i="13" s="1"/>
  <c r="M76" i="13"/>
  <c r="K77" i="11"/>
  <c r="J77" i="11"/>
  <c r="M77" i="14"/>
  <c r="N73" i="14"/>
  <c r="J72" i="14" a="1"/>
  <c r="J72" i="14" s="1"/>
  <c r="K8" i="12" l="1"/>
  <c r="B1" i="14" s="1"/>
  <c r="O23" i="2"/>
  <c r="O20" i="2"/>
  <c r="O27" i="2"/>
  <c r="O76" i="1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B8" i="14" l="1"/>
  <c r="I8" i="14"/>
  <c r="K8" i="14" s="1"/>
  <c r="L8" i="14" s="1"/>
  <c r="I9" i="14" s="1"/>
  <c r="K9" i="14" s="1"/>
  <c r="L9" i="14" s="1"/>
  <c r="I10" i="14" s="1"/>
  <c r="O77" i="11"/>
  <c r="P77" i="11"/>
  <c r="F76" i="11"/>
  <c r="G77" i="11" s="1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A104" i="11" l="1"/>
  <c r="K82" i="11"/>
  <c r="J82" i="11"/>
  <c r="O80" i="11"/>
  <c r="F79" i="11"/>
  <c r="G80" i="11" s="1"/>
  <c r="P80" i="11"/>
  <c r="N79" i="13"/>
  <c r="J78" i="13" a="1"/>
  <c r="J78" i="13" s="1"/>
  <c r="M81" i="13"/>
  <c r="I11" i="14"/>
  <c r="N78" i="14"/>
  <c r="J77" i="14" a="1"/>
  <c r="J77" i="14" s="1"/>
  <c r="M82" i="14"/>
  <c r="E6" i="12" l="1"/>
  <c r="A98" i="11"/>
  <c r="F80" i="11"/>
  <c r="G81" i="11" s="1"/>
  <c r="P81" i="11"/>
  <c r="O81" i="11"/>
  <c r="M83" i="14"/>
  <c r="M82" i="13"/>
  <c r="N79" i="14"/>
  <c r="J78" i="14" a="1"/>
  <c r="J78" i="14" s="1"/>
  <c r="J4" i="11"/>
  <c r="E3" i="12" s="1"/>
  <c r="B22" i="2"/>
  <c r="K11" i="14"/>
  <c r="L11" i="14" s="1"/>
  <c r="N80" i="13"/>
  <c r="J79" i="13" a="1"/>
  <c r="J79" i="13" s="1"/>
  <c r="P82" i="11" l="1"/>
  <c r="O82" i="11"/>
  <c r="A100" i="11"/>
  <c r="A90" i="11"/>
  <c r="F81" i="11"/>
  <c r="G82" i="11" s="1"/>
  <c r="E8" i="12"/>
  <c r="I12" i="14"/>
  <c r="M83" i="13"/>
  <c r="N81" i="13"/>
  <c r="J80" i="13" a="1"/>
  <c r="J80" i="13" s="1"/>
  <c r="N80" i="14"/>
  <c r="J79" i="14" a="1"/>
  <c r="J79" i="14" s="1"/>
  <c r="M84" i="14"/>
  <c r="F82" i="11" l="1"/>
  <c r="D4" i="11" s="1"/>
  <c r="F2" i="11" s="1"/>
  <c r="G2" i="11" s="1"/>
  <c r="A94" i="11"/>
  <c r="A102" i="11"/>
  <c r="M84" i="13"/>
  <c r="M85" i="14"/>
  <c r="N82" i="13"/>
  <c r="J81" i="13" a="1"/>
  <c r="J81" i="13" s="1"/>
  <c r="N81" i="14"/>
  <c r="J80" i="14" a="1"/>
  <c r="J80" i="14" s="1"/>
  <c r="K12" i="14"/>
  <c r="L12" i="14" s="1"/>
  <c r="B6" i="11" l="1"/>
  <c r="O4" i="11"/>
  <c r="G3" i="12" s="1"/>
  <c r="G8" i="12" s="1"/>
  <c r="C8" i="12" s="1"/>
  <c r="G6" i="12"/>
  <c r="C6" i="12" s="1"/>
  <c r="B23" i="2"/>
  <c r="O26" i="2" s="1"/>
  <c r="O37" i="2" s="1"/>
  <c r="E2" i="11"/>
  <c r="M85" i="13"/>
  <c r="N83" i="13"/>
  <c r="J82" i="13" a="1"/>
  <c r="J82" i="13" s="1"/>
  <c r="M86" i="14"/>
  <c r="I13" i="14"/>
  <c r="N82" i="14"/>
  <c r="J81" i="14" a="1"/>
  <c r="J81" i="14" s="1"/>
  <c r="O19" i="2" l="1"/>
  <c r="O35" i="2" s="1"/>
  <c r="B26" i="2"/>
  <c r="F1" i="2" s="1"/>
  <c r="F3" i="2" s="1"/>
  <c r="O22" i="2"/>
  <c r="O36" i="2" s="1"/>
  <c r="B1" i="13"/>
  <c r="I8" i="13" s="1"/>
  <c r="K8" i="13" s="1"/>
  <c r="L8" i="13" s="1"/>
  <c r="N83" i="14"/>
  <c r="J82" i="14" a="1"/>
  <c r="J82" i="14" s="1"/>
  <c r="M86" i="13"/>
  <c r="K13" i="14"/>
  <c r="L13" i="14" s="1"/>
  <c r="M87" i="14"/>
  <c r="N84" i="13"/>
  <c r="J83" i="13" a="1"/>
  <c r="J83" i="13" s="1"/>
  <c r="O40" i="2" l="1"/>
  <c r="O18" i="2"/>
  <c r="P31" i="2" s="1"/>
  <c r="F29" i="2"/>
  <c r="B8" i="13"/>
  <c r="P22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36" i="2" l="1"/>
  <c r="P20" i="2"/>
  <c r="P26" i="2"/>
  <c r="P30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P40" i="2" l="1"/>
  <c r="L9" i="13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<sst xmlns="http://schemas.openxmlformats.org/spreadsheetml/2006/main" count="4996" uniqueCount="1112">
  <si>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</si>
  <si>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</si>
  <si>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</si>
  <si>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</si>
  <si>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</si>
  <si>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</si>
  <si>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</si>
  <si>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</si>
  <si>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</si>
  <si>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</si>
  <si>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</si>
  <si>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</si>
  <si>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</si>
  <si>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</si>
  <si>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</si>
  <si>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</si>
  <si>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</si>
  <si>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</si>
  <si>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</si>
  <si>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</si>
  <si>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</si>
  <si>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</si>
  <si>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</si>
  <si>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</si>
  <si>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</si>
  <si>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</si>
  <si>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</si>
  <si>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</si>
  <si>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</si>
  <si>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</si>
  <si>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</si>
  <si>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</si>
  <si>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</si>
  <si>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</si>
  <si>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</si>
  <si>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</si>
  <si>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</si>
  <si>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</si>
  <si>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</si>
  <si>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</si>
  <si>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</si>
  <si>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</si>
  <si>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</si>
  <si>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</si>
  <si>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</si>
  <si>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</si>
  <si>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</si>
  <si>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</si>
  <si>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</si>
  <si>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</si>
  <si>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</si>
  <si>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</si>
  <si>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</si>
  <si>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</si>
  <si>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</si>
  <si>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</si>
  <si>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</si>
  <si>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</si>
  <si>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</si>
  <si>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</si>
  <si>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</si>
  <si>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</si>
  <si>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</si>
  <si>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</si>
  <si>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</si>
  <si>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</si>
  <si>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</si>
  <si>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</si>
  <si>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</si>
  <si>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</si>
  <si>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</si>
  <si>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</si>
  <si>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</si>
  <si>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</si>
  <si>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</si>
  <si>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</si>
  <si>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</si>
  <si>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</si>
  <si>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</si>
  <si>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</si>
  <si>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</si>
  <si>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</si>
  <si>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</si>
  <si>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</si>
  <si>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</si>
  <si>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</si>
  <si>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</si>
  <si>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</si>
  <si>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</si>
  <si>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</si>
  <si>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</si>
  <si>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</si>
  <si>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</si>
  <si>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</si>
  <si>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</si>
  <si>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</si>
  <si>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</si>
  <si>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</si>
  <si>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</si>
  <si>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</si>
  <si>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</si>
  <si>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</si>
  <si>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</si>
  <si>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</si>
  <si>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</si>
  <si>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</si>
  <si>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</si>
  <si>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</si>
  <si>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</si>
  <si>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</si>
  <si>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</si>
  <si>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</si>
  <si>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</si>
  <si>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</si>
  <si>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</si>
  <si>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</si>
  <si>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</si>
  <si>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</si>
  <si>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</si>
  <si>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</si>
  <si>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</si>
  <si>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</si>
  <si>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</si>
  <si>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</si>
  <si>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</si>
  <si>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</si>
  <si>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</si>
  <si>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</si>
  <si>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</si>
  <si>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</si>
  <si>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</si>
  <si>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</si>
  <si>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</si>
  <si>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</si>
  <si>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</si>
  <si>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</si>
  <si>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</si>
  <si>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</si>
  <si>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</si>
  <si>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</si>
  <si>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</si>
  <si>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</si>
  <si>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</si>
  <si>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</si>
  <si>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</si>
  <si>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</si>
  <si>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</si>
  <si>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</si>
  <si>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</si>
  <si>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</si>
  <si>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</si>
  <si>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</si>
  <si>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</si>
  <si>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</si>
  <si>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</si>
  <si>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</si>
  <si>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</si>
  <si>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</si>
  <si>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</si>
  <si>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</si>
  <si>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</si>
  <si>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</si>
  <si>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</si>
  <si>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</si>
  <si>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</si>
  <si>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</si>
  <si>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</si>
  <si>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</si>
  <si>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</si>
  <si>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</si>
  <si>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</si>
  <si>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</si>
  <si>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</si>
  <si>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</si>
  <si>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</si>
  <si>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</si>
  <si>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</si>
  <si>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</si>
  <si>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</si>
  <si>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</si>
  <si>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</si>
  <si>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</si>
  <si>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</si>
  <si>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</si>
  <si>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</si>
  <si>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</si>
  <si>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</si>
  <si>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</si>
  <si>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</si>
  <si>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</si>
  <si>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</si>
  <si>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</si>
  <si>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</si>
  <si>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</si>
  <si>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</si>
  <si>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</si>
  <si>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</si>
  <si>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</si>
  <si>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</si>
  <si>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</si>
  <si>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</si>
  <si>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</si>
  <si>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</si>
  <si>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</si>
  <si>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</si>
  <si>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</si>
  <si>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</si>
  <si>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</si>
  <si>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</si>
  <si>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</si>
  <si>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</si>
  <si>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</si>
  <si>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</si>
  <si>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</si>
  <si>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</si>
  <si>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</si>
  <si>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</si>
  <si>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</si>
  <si>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</si>
  <si>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</si>
  <si>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</si>
  <si>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</si>
  <si>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</si>
  <si>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</si>
  <si>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</si>
  <si>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</si>
  <si>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</si>
  <si>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</si>
  <si>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</si>
  <si>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</si>
  <si>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</si>
  <si>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</si>
  <si>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</si>
  <si>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</si>
  <si>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</si>
  <si>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</si>
  <si>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</si>
  <si>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</si>
  <si>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</si>
  <si>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</si>
  <si>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</si>
  <si>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</si>
  <si>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</si>
  <si>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</si>
  <si>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</si>
  <si>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</si>
  <si>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</si>
  <si>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</si>
  <si>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</si>
  <si>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</si>
  <si>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</si>
  <si>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</si>
  <si>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</si>
  <si>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</si>
  <si>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</si>
  <si>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</si>
  <si>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</si>
  <si>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</si>
  <si>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</si>
  <si>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</si>
  <si>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</si>
  <si>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</si>
  <si>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</si>
  <si>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</si>
  <si>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</si>
  <si>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</si>
  <si>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</si>
  <si>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</si>
  <si>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</si>
  <si>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</si>
  <si>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</si>
  <si>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</si>
  <si>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</si>
  <si>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</si>
  <si>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</si>
  <si>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</si>
  <si>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</si>
  <si>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</si>
  <si>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</si>
  <si>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</si>
  <si>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</si>
  <si>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</si>
  <si>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</si>
  <si>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</si>
  <si>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</si>
  <si>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</si>
  <si>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</si>
  <si>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</si>
  <si>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</si>
  <si>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</si>
  <si>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</si>
  <si>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</si>
  <si>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</si>
  <si>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</si>
  <si>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</si>
  <si>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</si>
  <si>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</si>
  <si>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</si>
  <si>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</si>
  <si>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</si>
  <si>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</si>
  <si>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</si>
  <si>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</si>
  <si>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</si>
  <si>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</si>
  <si>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</si>
  <si>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</si>
  <si>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</si>
  <si>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</si>
  <si>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</si>
  <si>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</si>
  <si>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</si>
  <si>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</si>
  <si>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</si>
  <si>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</si>
  <si>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</si>
  <si>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</si>
  <si>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</si>
  <si>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</si>
  <si>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</si>
  <si>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</si>
  <si>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</si>
  <si>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</si>
  <si>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</si>
  <si>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</si>
  <si>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</si>
  <si>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</si>
  <si>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</si>
  <si>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</si>
  <si>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</si>
  <si>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</si>
  <si>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</si>
  <si>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</si>
  <si>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</si>
  <si>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</si>
  <si>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</si>
  <si>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</si>
  <si>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</si>
  <si>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</si>
  <si>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</si>
  <si>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</si>
  <si>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</si>
  <si>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</si>
  <si>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</si>
  <si>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</si>
  <si>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</si>
  <si>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</si>
  <si>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</si>
  <si>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</si>
  <si>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</si>
  <si>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</si>
  <si>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</si>
  <si>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</si>
  <si>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</si>
  <si>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</si>
  <si>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</si>
  <si>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</si>
  <si>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</si>
  <si>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</si>
  <si>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</si>
  <si>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</si>
  <si>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</si>
  <si>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</si>
  <si>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</si>
  <si>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</si>
  <si>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</si>
  <si>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</si>
  <si>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</si>
  <si>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</si>
  <si>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</si>
  <si>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</si>
  <si>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</si>
  <si>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</si>
  <si>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</si>
  <si>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</si>
  <si>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</si>
  <si>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</si>
  <si>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</si>
  <si>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</si>
  <si>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</si>
  <si>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</si>
  <si>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</si>
  <si>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</si>
  <si>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</si>
  <si>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</si>
  <si>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</si>
  <si>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</si>
  <si>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</si>
  <si>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</si>
  <si>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</si>
  <si>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</si>
  <si>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</si>
  <si>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</si>
  <si>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</si>
  <si>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</si>
  <si>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</si>
  <si>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</si>
  <si>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</si>
  <si>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</si>
  <si>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</si>
  <si>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</si>
  <si>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</si>
  <si>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</si>
  <si>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</si>
  <si>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</si>
  <si>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</si>
  <si>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</si>
  <si>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</si>
  <si>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</si>
  <si>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</si>
  <si>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</si>
  <si>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</si>
  <si>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</si>
  <si>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</si>
  <si>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</si>
  <si>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</si>
  <si>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</si>
  <si>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</si>
  <si>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</si>
  <si>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</si>
  <si>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</si>
  <si>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</si>
  <si>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</si>
  <si>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</si>
  <si>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</si>
  <si>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</si>
  <si>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</si>
  <si>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</si>
  <si>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</si>
  <si>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</si>
  <si>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</si>
  <si>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</si>
  <si>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</si>
  <si>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</si>
  <si>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</si>
  <si>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</si>
  <si>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</si>
  <si>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</si>
  <si>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</si>
  <si>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</si>
  <si>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</si>
  <si>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</si>
  <si>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</si>
  <si>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</si>
  <si>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</si>
  <si>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</si>
  <si>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</si>
  <si>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</si>
  <si>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</si>
  <si>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</si>
  <si>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</si>
  <si>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</si>
  <si>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</si>
  <si>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</si>
  <si>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</si>
  <si>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</si>
  <si>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</si>
  <si>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</si>
  <si>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</si>
  <si>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</si>
  <si>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</si>
  <si>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</si>
  <si>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</si>
  <si>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</si>
  <si>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</si>
  <si>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</si>
  <si>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</si>
  <si>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</si>
  <si>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</si>
  <si>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</si>
  <si>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</si>
  <si>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</si>
  <si>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</si>
  <si>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</si>
  <si>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</si>
  <si>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</si>
  <si>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</si>
  <si>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</si>
  <si>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</si>
  <si>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</si>
  <si>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</si>
  <si>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</si>
  <si>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</si>
  <si>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</si>
  <si>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</si>
  <si>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</si>
  <si>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</si>
  <si>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</si>
  <si>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</si>
  <si>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</si>
  <si>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</si>
  <si>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</si>
  <si>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</si>
  <si>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</si>
  <si>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</si>
  <si>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</si>
  <si>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</si>
  <si>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</si>
  <si>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</si>
  <si>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</si>
  <si>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</si>
  <si>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</si>
  <si>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</si>
  <si>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</si>
  <si>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</si>
  <si>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</si>
  <si>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</si>
  <si>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</si>
  <si>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</si>
  <si>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</si>
  <si>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</si>
  <si>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</si>
  <si>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</si>
  <si>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</si>
  <si>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</si>
  <si>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</si>
  <si>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</si>
  <si>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</si>
  <si>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</si>
  <si>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</si>
  <si>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</si>
  <si>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</si>
  <si>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</si>
  <si>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</si>
  <si>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</si>
  <si>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</si>
  <si>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</si>
  <si>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</si>
  <si>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</si>
  <si>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</si>
  <si>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</si>
  <si>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</si>
  <si>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</si>
  <si>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</si>
  <si>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</si>
  <si>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</si>
  <si>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</si>
  <si>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</si>
  <si>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</si>
  <si>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</si>
  <si>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</si>
  <si>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</si>
  <si>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</si>
  <si>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</si>
  <si>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</si>
  <si>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</si>
  <si>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</si>
  <si>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</si>
  <si>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</si>
  <si>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</si>
  <si>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</si>
  <si>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</si>
  <si>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</si>
  <si>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</si>
  <si>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</si>
  <si>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</si>
  <si>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</si>
  <si>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</si>
  <si>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</si>
  <si>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</si>
  <si>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</si>
  <si>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</si>
  <si>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</si>
  <si>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</si>
  <si>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</si>
  <si>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</si>
  <si>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</si>
  <si>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</si>
  <si>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</si>
  <si>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</si>
  <si>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</si>
  <si>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</si>
  <si>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</si>
  <si>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</si>
  <si>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</si>
  <si>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</si>
  <si>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</si>
  <si>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</si>
  <si>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</si>
  <si>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</si>
  <si>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</si>
  <si>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</si>
  <si>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</si>
  <si>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</si>
  <si>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</si>
  <si>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</si>
  <si>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</si>
  <si>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</si>
  <si>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</si>
  <si>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</si>
  <si>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</si>
  <si>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</si>
  <si>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</si>
  <si>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</si>
  <si>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</si>
  <si>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</si>
  <si>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</si>
  <si>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</si>
  <si>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</si>
  <si>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</si>
  <si>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</si>
  <si>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</si>
  <si>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</si>
  <si>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</si>
  <si>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</si>
  <si>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</si>
  <si>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</si>
  <si>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</si>
  <si>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</si>
  <si>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</si>
  <si>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</si>
  <si>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</si>
  <si>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</si>
  <si>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</si>
  <si>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</si>
  <si>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</si>
  <si>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</si>
  <si>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</si>
  <si>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</si>
  <si>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</si>
  <si>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</si>
  <si>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</si>
  <si>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</si>
  <si>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</si>
  <si>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</si>
  <si>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</si>
  <si>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</si>
  <si>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</si>
  <si>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</si>
  <si>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</si>
  <si>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</si>
  <si>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</si>
  <si>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</si>
  <si>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</si>
  <si>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</si>
  <si>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</si>
  <si>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</si>
  <si>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</si>
  <si>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</si>
  <si>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</si>
  <si>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</si>
  <si>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</si>
  <si>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</si>
  <si>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</si>
  <si>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</si>
  <si>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</si>
  <si>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</si>
  <si>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</si>
  <si>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</si>
  <si>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</si>
  <si>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</si>
  <si>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</si>
  <si>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</si>
  <si>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</si>
  <si>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</si>
  <si>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</si>
  <si>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</si>
  <si>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</si>
  <si>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</si>
  <si>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</si>
  <si>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</si>
  <si>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</si>
  <si>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</si>
  <si>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</si>
  <si>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</si>
  <si>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</si>
  <si>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</si>
  <si>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</si>
  <si>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</si>
  <si>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</si>
  <si>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</si>
  <si>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</si>
  <si>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</si>
  <si>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</si>
  <si>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</si>
  <si>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</si>
  <si>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</si>
  <si>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</si>
  <si>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</si>
  <si>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</si>
  <si>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</si>
  <si>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</si>
  <si>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</si>
  <si>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</si>
  <si>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</si>
  <si>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</si>
  <si>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</si>
  <si>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</si>
  <si>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</si>
  <si>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</si>
  <si>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</si>
  <si>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</si>
  <si>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</si>
  <si>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</si>
  <si>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</si>
  <si>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</si>
  <si>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</si>
  <si>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</si>
  <si>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</si>
  <si>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</si>
  <si>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</si>
  <si>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</si>
  <si>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</si>
  <si>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</si>
  <si>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</si>
  <si>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</si>
  <si>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</si>
  <si>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</si>
  <si>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</si>
  <si>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</si>
  <si>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</si>
  <si>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</si>
  <si>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</si>
  <si>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</si>
  <si>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</si>
  <si>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</si>
  <si>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</si>
  <si>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</si>
  <si>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</si>
  <si>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</si>
  <si>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</si>
  <si>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</si>
  <si>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</si>
  <si>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</si>
  <si>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</si>
  <si>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</si>
  <si>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</si>
  <si>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</si>
  <si>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</si>
  <si>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</si>
  <si>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</si>
  <si>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</si>
  <si>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</si>
  <si>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</si>
  <si>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</si>
  <si>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</si>
  <si>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</si>
  <si>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</si>
  <si>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</si>
  <si>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</si>
  <si>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</si>
  <si>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</si>
  <si>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</si>
  <si>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</si>
  <si>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</si>
  <si>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</si>
  <si>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</si>
  <si>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</si>
  <si>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</si>
  <si>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</si>
  <si>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</si>
  <si>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</si>
  <si>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</si>
  <si>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</si>
  <si>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</si>
  <si>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</si>
  <si>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</si>
  <si>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</si>
  <si>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</si>
  <si>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</si>
  <si>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</si>
  <si>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</si>
  <si>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</si>
  <si>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</si>
  <si>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</si>
  <si>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</si>
  <si>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</si>
  <si>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</si>
  <si>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</si>
  <si>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</si>
  <si>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</si>
  <si>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</si>
  <si>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</si>
  <si>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</si>
  <si>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</si>
  <si>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</si>
  <si>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</si>
  <si>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</si>
  <si>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</si>
  <si>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</si>
  <si>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</si>
  <si>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</si>
  <si>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</si>
  <si>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</si>
  <si>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</si>
  <si>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</si>
  <si>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</si>
  <si>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</si>
  <si>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</si>
  <si>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</si>
  <si>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</si>
  <si>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</si>
  <si>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</si>
  <si>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</si>
  <si>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</si>
  <si>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</si>
  <si>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</si>
  <si>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</si>
  <si>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</si>
  <si>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</si>
  <si>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</si>
  <si>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</si>
  <si>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</si>
  <si>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</si>
  <si>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</si>
  <si>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</si>
  <si>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</si>
  <si>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</si>
  <si>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</si>
  <si>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</si>
  <si>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</si>
  <si>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</si>
  <si>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</si>
  <si>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</si>
  <si>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</si>
  <si>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</si>
  <si>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</si>
  <si>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</si>
  <si>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</si>
  <si>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</si>
  <si>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</si>
  <si>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</si>
  <si>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</si>
  <si>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</si>
  <si>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</si>
  <si>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</si>
  <si>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</si>
  <si>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</si>
  <si>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</si>
  <si>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</si>
  <si>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</si>
  <si>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</si>
  <si>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</si>
  <si>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</si>
  <si>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</si>
  <si>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</si>
  <si>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</si>
  <si>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</si>
  <si>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</si>
  <si>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</si>
  <si>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</si>
  <si>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</si>
  <si>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</si>
  <si>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</si>
  <si>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</si>
  <si>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</si>
  <si>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</si>
  <si>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</si>
  <si>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</si>
  <si>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</si>
  <si>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</si>
  <si>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</si>
  <si>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</si>
  <si>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</si>
  <si>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</si>
  <si>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</si>
  <si>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</si>
  <si>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</si>
  <si>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</si>
  <si>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</si>
  <si>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</si>
  <si>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</si>
  <si>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</si>
  <si>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</si>
  <si>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</si>
  <si>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</si>
  <si>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</si>
  <si>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</si>
  <si>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</si>
  <si>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</si>
  <si>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</si>
  <si>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</si>
  <si>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</si>
  <si>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</si>
  <si>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</si>
  <si>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</si>
  <si>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</si>
  <si>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</si>
  <si>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</si>
  <si>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</si>
  <si>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</si>
  <si>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</si>
  <si>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</si>
  <si>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</si>
  <si>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</si>
  <si>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</si>
  <si>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</si>
  <si>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</si>
  <si>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</si>
  <si>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</si>
  <si>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</si>
  <si>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</si>
  <si>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</si>
  <si>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</si>
  <si>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</si>
  <si>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</si>
  <si>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</si>
  <si>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</si>
  <si>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</si>
  <si>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</si>
  <si>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</si>
  <si>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</si>
  <si>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</si>
  <si>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</si>
  <si>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</si>
  <si>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</si>
  <si>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</si>
  <si>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</si>
  <si>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</si>
  <si>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</si>
  <si>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</si>
  <si>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</si>
  <si>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</si>
  <si>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</si>
  <si>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</si>
  <si>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</si>
  <si>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</si>
  <si>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</si>
  <si>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</si>
  <si>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</si>
  <si>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</si>
  <si>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</si>
  <si>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</si>
  <si>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</si>
  <si>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</si>
  <si>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</si>
  <si>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</si>
  <si>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</si>
  <si>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</si>
  <si>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</si>
  <si>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</si>
  <si>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</si>
  <si>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</si>
  <si>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</si>
  <si>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</si>
  <si>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</si>
  <si>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</si>
  <si>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</si>
  <si>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</si>
  <si>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</si>
  <si>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</si>
  <si>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</si>
  <si>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</si>
  <si>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</si>
  <si>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</si>
  <si>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</si>
  <si>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</si>
  <si>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</si>
  <si>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</si>
  <si>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</si>
  <si>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</si>
  <si>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</si>
  <si>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</si>
  <si>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</si>
  <si>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</si>
  <si>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</si>
  <si>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</si>
  <si>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</si>
  <si>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</si>
  <si>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</si>
  <si>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</si>
  <si>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</si>
  <si>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</si>
  <si>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</si>
  <si>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</si>
  <si>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</si>
  <si>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</si>
  <si>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</si>
  <si>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</si>
  <si>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</si>
  <si>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</si>
  <si>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</si>
  <si>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</si>
  <si>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</si>
  <si>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</si>
  <si>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</si>
  <si>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</si>
  <si>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</si>
  <si>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</si>
  <si>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</si>
  <si>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</si>
  <si>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</si>
  <si>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</si>
  <si>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</si>
  <si>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</si>
  <si>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</si>
  <si>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</si>
  <si>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</si>
  <si>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</si>
  <si>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</si>
  <si>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</si>
  <si>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</si>
  <si>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</si>
  <si>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</si>
  <si>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</si>
  <si>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</si>
  <si>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</si>
  <si>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</si>
  <si>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</si>
  <si>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</si>
  <si>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</si>
  <si>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</si>
  <si>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</si>
  <si>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</si>
  <si>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</si>
  <si>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</si>
  <si>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</si>
  <si>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</si>
  <si>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</si>
  <si>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</si>
  <si>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</si>
  <si>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</si>
  <si>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</si>
  <si>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</si>
  <si>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</si>
  <si>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</si>
  <si>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</si>
  <si>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</si>
  <si>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</si>
  <si>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</si>
  <si>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</si>
  <si>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</si>
  <si>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</si>
  <si>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</si>
  <si>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</si>
  <si>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</si>
  <si>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</si>
  <si>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</si>
  <si>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</si>
  <si>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</si>
  <si>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</si>
  <si>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</si>
  <si>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</si>
  <si>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</si>
  <si>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</si>
  <si>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</si>
  <si>
    <t>Fantasy Football</t>
  </si>
  <si>
    <t>Bowling</t>
  </si>
  <si>
    <t>High School Football</t>
  </si>
  <si>
    <t>Bowling - Alchohol</t>
  </si>
  <si>
    <t>Bowling Prize Money</t>
  </si>
  <si>
    <t>Youtube - Sunday Ticket</t>
  </si>
  <si>
    <t>Paper Moon Winery</t>
  </si>
  <si>
    <t>The Aviator Pub &amp; Resturant</t>
  </si>
  <si>
    <t>Ross Store</t>
  </si>
  <si>
    <t>Rainbow Market</t>
  </si>
  <si>
    <t>ATM Withdrawal - Florida</t>
  </si>
  <si>
    <t>Transfer for Regan Transportation</t>
  </si>
  <si>
    <t>USBC Membership</t>
  </si>
  <si>
    <t>Rebman Recreation</t>
  </si>
  <si>
    <t>Fanatics</t>
  </si>
  <si>
    <t>Seafood Shake</t>
  </si>
  <si>
    <t>Milan Melon Festival</t>
  </si>
  <si>
    <t>Transfer to Venmo - Dana Hibsman</t>
  </si>
  <si>
    <t>Transfer to Venmo - Jay Coonce; Golf</t>
  </si>
  <si>
    <t>Pool Gas Line</t>
  </si>
  <si>
    <t>Race Trac</t>
  </si>
  <si>
    <t>Regal Golf Coast</t>
  </si>
  <si>
    <t>ABC Fine Wine</t>
  </si>
  <si>
    <t>Amazon Digital Services - Kindle Book</t>
  </si>
  <si>
    <t>Mugs N Jugs</t>
  </si>
  <si>
    <t>Audible</t>
  </si>
  <si>
    <t>Willard Park Garage</t>
  </si>
  <si>
    <t>The Solver</t>
  </si>
  <si>
    <t>Transfer to Venmo - Victoria Nicholson</t>
  </si>
  <si>
    <t>North Ridgeville Athletics</t>
  </si>
  <si>
    <t>Transfer from CashApp</t>
  </si>
  <si>
    <t>Transfer to CashApp</t>
  </si>
  <si>
    <t>Transfer to Zelle</t>
  </si>
  <si>
    <t>School Pictures</t>
  </si>
  <si>
    <t>Mulligans</t>
  </si>
  <si>
    <t>Transfer to Venmo - James Brower; CST Week</t>
  </si>
  <si>
    <t>Avason</t>
  </si>
  <si>
    <t>Transfer to Venmo - Brittany; Concert Tix</t>
  </si>
  <si>
    <t>September Transfer</t>
  </si>
  <si>
    <t>Valor</t>
  </si>
  <si>
    <t>September Rent</t>
  </si>
  <si>
    <t>Amherst Skeleton Run</t>
  </si>
  <si>
    <t>Stownut Doughnut</t>
  </si>
  <si>
    <t>Trivs</t>
  </si>
  <si>
    <t>September Savings</t>
  </si>
  <si>
    <t>Microsoft Office</t>
  </si>
  <si>
    <t>Home To Suites</t>
  </si>
  <si>
    <t>Stromboli's</t>
  </si>
  <si>
    <t>Gameday Math</t>
  </si>
  <si>
    <t>Hilton Grand Vacations</t>
  </si>
  <si>
    <t>Transfer to Venmo - Smiles from Smith</t>
  </si>
  <si>
    <t>Hollywood Casino</t>
  </si>
  <si>
    <t>ATM Withdrawal - Bowling</t>
  </si>
  <si>
    <t>Transfer to Venmo - Pina Gillespie; Homecoming</t>
  </si>
  <si>
    <t>Transfer to Venmo - Geralynn Pantina; Potluck</t>
  </si>
  <si>
    <t>Schuster's</t>
  </si>
  <si>
    <t>Golf Cart - Austin</t>
  </si>
  <si>
    <t>Innovative Counseling</t>
  </si>
  <si>
    <t>Just One More</t>
  </si>
  <si>
    <t>Minotti</t>
  </si>
  <si>
    <t>Elyria Schools</t>
  </si>
  <si>
    <t>Mapleside Farms</t>
  </si>
  <si>
    <t>Cash App - Pulp</t>
  </si>
  <si>
    <t>Cash App - Water</t>
  </si>
  <si>
    <t>Autozone</t>
  </si>
  <si>
    <t>AMF North Ridgeville</t>
  </si>
  <si>
    <t>Transfer to Venmo - Brittany; Ramen</t>
  </si>
  <si>
    <t>Transfer to Venmo - Katie Cammerata; Wine</t>
  </si>
  <si>
    <t>October Rent</t>
  </si>
  <si>
    <t>Transfer from Regan</t>
  </si>
  <si>
    <t>JM Tax Prep</t>
  </si>
  <si>
    <t>Progressive Field</t>
  </si>
  <si>
    <t>DAZN</t>
  </si>
  <si>
    <t>Southern Tier Brewing</t>
  </si>
  <si>
    <t>Transfer to Venmo - Robin Weiss;Guardians</t>
  </si>
  <si>
    <t>Ohio Tax 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</si>
</sst>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ht="14.25" customHeight="1" x14ac:dyDescent="0.25">
      <c r="A1" s="1" t="s">
        <v>0</v>
      </c>
    </row>
    <row r="2" spans="1:1" ht="14.25" customHeight="1" x14ac:dyDescent="0.25">
      <c r="A2" s="2" t="s">
        <v>1</v>
      </c>
    </row>
    <row r="3" spans="1:1" ht="14.25" customHeight="1" x14ac:dyDescent="0.25">
      <c r="A3" s="2" t="s">
        <v>2</v>
      </c>
    </row>
    <row r="4" spans="1:1" ht="14.25" customHeight="1" x14ac:dyDescent="0.25">
      <c r="A4" s="3" t="s">
        <v>3</v>
      </c>
    </row>
    <row r="5" spans="1:1" ht="14.25" customHeight="1" x14ac:dyDescent="0.25">
      <c r="A5" s="3" t="s">
        <v>4</v>
      </c>
    </row>
    <row r="6" spans="1:1" ht="14.25" customHeight="1" x14ac:dyDescent="0.25">
      <c r="A6" s="3" t="s">
        <v>5</v>
      </c>
    </row>
    <row r="7" spans="1:1" ht="14.25" customHeight="1" x14ac:dyDescent="0.25">
      <c r="A7" s="3" t="s">
        <v>6</v>
      </c>
    </row>
    <row r="8" spans="1:1" ht="14.25" customHeight="1" x14ac:dyDescent="0.25">
      <c r="A8" s="3" t="s">
        <v>7</v>
      </c>
    </row>
    <row r="9" spans="1:1" ht="14.25" customHeight="1" x14ac:dyDescent="0.25">
      <c r="A9" s="3" t="s">
        <v>8</v>
      </c>
    </row>
    <row r="10" spans="1:1" ht="14.25" customHeight="1" x14ac:dyDescent="0.25">
      <c r="A10" s="3" t="s">
        <v>9</v>
      </c>
    </row>
    <row r="11" spans="1:1" ht="14.25" customHeight="1" x14ac:dyDescent="0.25">
      <c r="A11" s="3" t="s">
        <v>10</v>
      </c>
    </row>
    <row r="12" spans="1:1" ht="14.25" customHeight="1" x14ac:dyDescent="0.25">
      <c r="A12" s="3" t="s">
        <v>11</v>
      </c>
    </row>
    <row r="13" spans="1:1" ht="14.25" customHeight="1" x14ac:dyDescent="0.25">
      <c r="A13" s="3" t="s">
        <v>12</v>
      </c>
    </row>
    <row r="14" spans="1:1" ht="14.25" customHeight="1" x14ac:dyDescent="0.25">
      <c r="A14" s="2" t="s">
        <v>13</v>
      </c>
    </row>
    <row r="15" spans="1:1" ht="14.25" customHeight="1" x14ac:dyDescent="0.25">
      <c r="A15" s="3" t="s">
        <v>14</v>
      </c>
    </row>
    <row r="16" spans="1:1" ht="14.25" customHeight="1" x14ac:dyDescent="0.25">
      <c r="A16" s="3" t="s">
        <v>15</v>
      </c>
    </row>
    <row r="17" spans="1:1" ht="14.25" customHeight="1" x14ac:dyDescent="0.25">
      <c r="A17" s="3" t="s">
        <v>16</v>
      </c>
    </row>
    <row r="18" spans="1:1" ht="14.25" customHeight="1" x14ac:dyDescent="0.25">
      <c r="A18" s="3" t="s">
        <v>17</v>
      </c>
    </row>
    <row r="19" spans="1:1" ht="14.25" customHeight="1" x14ac:dyDescent="0.25">
      <c r="A19" s="3" t="s">
        <v>18</v>
      </c>
    </row>
    <row r="20" spans="1:1" ht="14.25" customHeight="1" x14ac:dyDescent="0.25">
      <c r="A20" s="3" t="s">
        <v>19</v>
      </c>
    </row>
    <row r="21" spans="1:1" ht="14.25" customHeight="1" x14ac:dyDescent="0.25">
      <c r="A21" s="2" t="s">
        <v>20</v>
      </c>
    </row>
    <row r="22" spans="1:1" ht="14.25" customHeight="1" x14ac:dyDescent="0.25">
      <c r="A22" s="3" t="s">
        <v>21</v>
      </c>
    </row>
    <row r="23" spans="1:1" ht="14.25" customHeight="1" x14ac:dyDescent="0.25">
      <c r="A23" s="3" t="s">
        <v>22</v>
      </c>
    </row>
    <row r="24" spans="1:1" ht="14.25" customHeight="1" x14ac:dyDescent="0.25">
      <c r="A24" s="3" t="s">
        <v>23</v>
      </c>
    </row>
    <row r="25" spans="1:1" ht="14.25" customHeight="1" x14ac:dyDescent="0.25">
      <c r="A25" s="2" t="s">
        <v>24</v>
      </c>
    </row>
    <row r="26" spans="1:1" ht="14.25" customHeight="1" x14ac:dyDescent="0.25">
      <c r="A26" s="3" t="s">
        <v>25</v>
      </c>
    </row>
    <row r="27" spans="1:1" ht="14.25" customHeight="1" x14ac:dyDescent="0.25">
      <c r="A27" s="3" t="s">
        <v>26</v>
      </c>
    </row>
    <row r="28" spans="1:1" ht="14.25" customHeight="1" x14ac:dyDescent="0.25">
      <c r="A28" s="3" t="s">
        <v>27</v>
      </c>
    </row>
    <row r="29" spans="1:1" ht="14.25" customHeight="1" x14ac:dyDescent="0.25">
      <c r="A29" s="2" t="s">
        <v>28</v>
      </c>
    </row>
    <row r="30" spans="1:1" ht="14.25" customHeight="1" x14ac:dyDescent="0.25">
      <c r="A30" s="4" t="s">
        <v>29</v>
      </c>
    </row>
    <row r="31" spans="1:1" ht="14.25" customHeight="1" x14ac:dyDescent="0.25">
      <c r="A31" s="4" t="s">
        <v>30</v>
      </c>
    </row>
    <row r="32" spans="1:1" ht="14.25" customHeight="1" x14ac:dyDescent="0.25">
      <c r="A32" s="4" t="s">
        <v>31</v>
      </c>
    </row>
    <row r="33" spans="1:1" ht="14.25" customHeight="1" x14ac:dyDescent="0.25">
      <c r="A33" s="4" t="s">
        <v>32</v>
      </c>
    </row>
    <row r="34" spans="1:1" ht="14.25" customHeight="1" x14ac:dyDescent="0.25">
      <c r="A34" s="4" t="s">
        <v>33</v>
      </c>
    </row>
    <row r="35" spans="1:1" ht="14.25" customHeight="1" x14ac:dyDescent="0.25"/>
    <row r="36" spans="1:1" ht="14.25" customHeight="1" x14ac:dyDescent="0.25"/>
    <row r="37" spans="1:1" ht="14.25" customHeight="1" x14ac:dyDescent="0.25"/>
    <row r="38" spans="1:1" ht="14.25" customHeight="1" x14ac:dyDescent="0.25"/>
    <row r="39" spans="1:1" ht="14.25" customHeight="1" x14ac:dyDescent="0.25"/>
    <row r="40" spans="1:1" ht="14.25" customHeight="1" x14ac:dyDescent="0.25"/>
    <row r="41" spans="1:1" ht="14.25" customHeight="1" x14ac:dyDescent="0.25"/>
    <row r="42" spans="1:1" ht="14.25" customHeight="1" x14ac:dyDescent="0.25"/>
    <row r="43" spans="1:1" ht="14.25" customHeight="1" x14ac:dyDescent="0.25"/>
    <row r="44" spans="1:1" ht="14.25" customHeight="1" x14ac:dyDescent="0.25"/>
    <row r="45" spans="1:1" ht="14.25" customHeight="1" x14ac:dyDescent="0.25"/>
    <row r="46" spans="1:1" ht="14.25" customHeight="1" x14ac:dyDescent="0.25"/>
    <row r="47" spans="1:1" ht="14.25" customHeight="1" x14ac:dyDescent="0.25"/>
    <row r="48" spans="1:1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16" sqref="C16"/>
    </sheetView>
  </sheetViews>
  <sheetFormatPr defaultRowHeight="15" x14ac:dyDescent="0.25"/>
  <cols>
    <col min="1" max="1" width="16.7109375" bestFit="1" customWidth="1"/>
    <col min="2" max="2" width="11.7109375" bestFit="1" customWidth="1"/>
    <col min="3" max="3" width="14.7109375" style="524" bestFit="1" customWidth="1"/>
    <col min="4" max="7" width="11.28515625" bestFit="1" customWidth="1"/>
  </cols>
  <sheetData>
    <row r="1" spans="1:3" x14ac:dyDescent="0.25">
      <c r="A1" t="s">
        <v>774</v>
      </c>
      <c r="B1" t="s">
        <v>804</v>
      </c>
      <c r="C1" s="523" t="s">
        <v>828</v>
      </c>
    </row>
    <row r="2" spans="1:3" x14ac:dyDescent="0.25">
      <c r="A2" t="s">
        <v>106</v>
      </c>
      <c r="B2" t="s">
        <v>805</v>
      </c>
      <c r="C2" s="524">
        <v>1996.7504309999999</v>
      </c>
    </row>
    <row r="3" spans="1:3" x14ac:dyDescent="0.25">
      <c r="A3" t="s">
        <v>106</v>
      </c>
      <c r="B3" t="s">
        <v>806</v>
      </c>
      <c r="C3" s="524">
        <v>961.81152799999995</v>
      </c>
    </row>
    <row r="4" spans="1:3" x14ac:dyDescent="0.25">
      <c r="A4" t="s">
        <v>106</v>
      </c>
      <c r="B4" t="s">
        <v>807</v>
      </c>
      <c r="C4" s="524">
        <v>1367.980092</v>
      </c>
    </row>
    <row r="5" spans="1:3" x14ac:dyDescent="0.25">
      <c r="A5" t="s">
        <v>808</v>
      </c>
      <c r="B5" t="s">
        <v>805</v>
      </c>
      <c r="C5" s="524">
        <v>464.38822099999999</v>
      </c>
    </row>
    <row r="6" spans="1:3" x14ac:dyDescent="0.25">
      <c r="A6" t="s">
        <v>808</v>
      </c>
      <c r="B6" t="s">
        <v>806</v>
      </c>
      <c r="C6" s="524">
        <v>738.12772700000005</v>
      </c>
    </row>
    <row r="7" spans="1:3" x14ac:dyDescent="0.25">
      <c r="A7" t="s">
        <v>810</v>
      </c>
      <c r="B7" t="s">
        <v>809</v>
      </c>
      <c r="C7" s="524">
        <v>208.27799999999999</v>
      </c>
    </row>
    <row r="8" spans="1:3" x14ac:dyDescent="0.25">
      <c r="A8" t="s">
        <v>810</v>
      </c>
      <c r="B8" t="s">
        <v>811</v>
      </c>
      <c r="C8" s="524">
        <v>1246.5709999999999</v>
      </c>
    </row>
    <row r="9" spans="1:3" x14ac:dyDescent="0.25">
      <c r="A9" t="s">
        <v>810</v>
      </c>
      <c r="B9" t="s">
        <v>812</v>
      </c>
      <c r="C9" s="524">
        <v>141.73699999999999</v>
      </c>
    </row>
    <row r="10" spans="1:3" x14ac:dyDescent="0.25">
      <c r="A10" t="s">
        <v>813</v>
      </c>
      <c r="B10" t="s">
        <v>811</v>
      </c>
      <c r="C10" s="524">
        <v>701.83600000000001</v>
      </c>
    </row>
    <row r="11" spans="1:3" x14ac:dyDescent="0.25">
      <c r="A11" t="s">
        <v>54</v>
      </c>
      <c r="B11" t="s">
        <v>814</v>
      </c>
      <c r="C11" s="524">
        <v>51.696950000000001</v>
      </c>
    </row>
    <row r="12" spans="1:3" x14ac:dyDescent="0.25">
      <c r="A12" t="s">
        <v>54</v>
      </c>
      <c r="B12" t="s">
        <v>815</v>
      </c>
      <c r="C12" s="524">
        <v>33.098590000000002</v>
      </c>
    </row>
    <row r="13" spans="1:3" x14ac:dyDescent="0.25">
      <c r="A13" t="s">
        <v>54</v>
      </c>
      <c r="B13" t="s">
        <v>816</v>
      </c>
      <c r="C13" s="524">
        <v>238.65392</v>
      </c>
    </row>
    <row r="14" spans="1:3" x14ac:dyDescent="0.25">
      <c r="A14" t="s">
        <v>54</v>
      </c>
      <c r="B14" t="s">
        <v>817</v>
      </c>
      <c r="C14" s="524">
        <v>221.08779999999999</v>
      </c>
    </row>
    <row r="15" spans="1:3" x14ac:dyDescent="0.25">
      <c r="A15" t="s">
        <v>54</v>
      </c>
      <c r="B15" t="s">
        <v>818</v>
      </c>
      <c r="C15" s="524">
        <v>219.96960000000001</v>
      </c>
    </row>
    <row r="16" spans="1:3" x14ac:dyDescent="0.25">
      <c r="A16" t="s">
        <v>59</v>
      </c>
      <c r="B16" t="s">
        <v>819</v>
      </c>
      <c r="C16" s="524">
        <v>0.13134000000000001</v>
      </c>
    </row>
    <row r="17" spans="1:3" x14ac:dyDescent="0.25">
      <c r="A17" t="s">
        <v>59</v>
      </c>
      <c r="B17" t="s">
        <v>820</v>
      </c>
      <c r="C17" s="524">
        <v>1.7378899999999999</v>
      </c>
    </row>
    <row r="18" spans="1:3" x14ac:dyDescent="0.25">
      <c r="A18" t="s">
        <v>59</v>
      </c>
      <c r="B18" t="s">
        <v>821</v>
      </c>
      <c r="C18" s="524">
        <v>24.803419999999999</v>
      </c>
    </row>
    <row r="19" spans="1:3" x14ac:dyDescent="0.25">
      <c r="A19" t="s">
        <v>59</v>
      </c>
      <c r="B19" t="s">
        <v>822</v>
      </c>
      <c r="C19" s="524">
        <v>6.1864220000000003</v>
      </c>
    </row>
    <row r="20" spans="1:3" x14ac:dyDescent="0.25">
      <c r="A20" t="s">
        <v>59</v>
      </c>
      <c r="B20" t="s">
        <v>823</v>
      </c>
      <c r="C20" s="524">
        <v>19.99126</v>
      </c>
    </row>
    <row r="21" spans="1:3" x14ac:dyDescent="0.25">
      <c r="A21" t="s">
        <v>59</v>
      </c>
      <c r="B21" t="s">
        <v>824</v>
      </c>
      <c r="C21" s="524">
        <v>183.82106999999999</v>
      </c>
    </row>
    <row r="22" spans="1:3" x14ac:dyDescent="0.25">
      <c r="A22" t="s">
        <v>59</v>
      </c>
      <c r="B22" t="s">
        <v>825</v>
      </c>
      <c r="C22" s="524">
        <v>410.49151000000001</v>
      </c>
    </row>
    <row r="23" spans="1:3" x14ac:dyDescent="0.25">
      <c r="A23" s="521" t="s">
        <v>826</v>
      </c>
      <c r="B23" s="521" t="s">
        <v>814</v>
      </c>
      <c r="C23" s="524">
        <v>8.88401</v>
      </c>
    </row>
    <row r="24" spans="1:3" x14ac:dyDescent="0.25">
      <c r="A24" s="521" t="s">
        <v>826</v>
      </c>
      <c r="B24" s="521" t="s">
        <v>816</v>
      </c>
      <c r="C24" s="524">
        <v>28.26182</v>
      </c>
    </row>
    <row r="25" spans="1:3" x14ac:dyDescent="0.25">
      <c r="A25" s="521" t="s">
        <v>826</v>
      </c>
      <c r="B25" s="521" t="s">
        <v>827</v>
      </c>
      <c r="C25" s="524">
        <v>32.098460000000003</v>
      </c>
    </row>
    <row r="26" spans="1:3" x14ac:dyDescent="0.25">
      <c r="A26" s="521" t="s">
        <v>826</v>
      </c>
      <c r="B26" s="521" t="s">
        <v>817</v>
      </c>
      <c r="C26" s="524">
        <v>25.095179999999999</v>
      </c>
    </row>
    <row r="27" spans="1:3" x14ac:dyDescent="0.25">
      <c r="A27" s="521" t="s">
        <v>826</v>
      </c>
      <c r="B27" s="521" t="s">
        <v>818</v>
      </c>
      <c r="C27" s="524">
        <v>20.74981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D37" sqref="D37"/>
    </sheetView>
  </sheetViews>
  <sheetFormatPr defaultColWidth="14.42578125" defaultRowHeight="15" customHeight="1" x14ac:dyDescent="0.25"/>
  <cols>
    <col min="1" max="1" width="41.28515625" customWidth="1"/>
    <col min="2" max="2" width="14.7109375" customWidth="1"/>
    <col min="3" max="3" width="11.28515625" customWidth="1"/>
    <col min="4" max="4" width="14.7109375" customWidth="1"/>
    <col min="5" max="5" width="31.7109375" bestFit="1" customWidth="1"/>
    <col min="6" max="6" width="19.42578125" customWidth="1"/>
    <col min="7" max="7" width="20" customWidth="1"/>
    <col min="8" max="8" width="13.42578125" customWidth="1"/>
    <col min="9" max="9" width="15.5703125" customWidth="1"/>
    <col min="10" max="10" width="24.28515625" customWidth="1"/>
    <col min="11" max="11" width="13" customWidth="1"/>
    <col min="12" max="12" width="12.28515625" customWidth="1"/>
    <col min="13" max="13" width="14.140625" customWidth="1"/>
    <col min="14" max="14" width="26.5703125" customWidth="1"/>
    <col min="15" max="15" width="14.7109375" customWidth="1"/>
    <col min="16" max="16" width="14.140625" customWidth="1"/>
    <col min="17" max="17" width="7.7109375" customWidth="1"/>
    <col min="18" max="18" width="13.28515625" customWidth="1"/>
    <col min="19" max="26" width="14.140625" customWidth="1"/>
  </cols>
  <sheetData>
    <row r="1" spans="1:18" x14ac:dyDescent="0.25">
      <c r="A1" s="551" t="s">
        <v>34</v>
      </c>
      <c r="B1" s="552"/>
      <c r="C1" s="553"/>
      <c r="E1" s="5" t="s">
        <v>35</v>
      </c>
      <c r="F1" s="6">
        <f ca="1">SUM($B$7,$B$19,$B$26,$B$31,$B$40)</f>
        <v>1783905.5699999998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x14ac:dyDescent="0.25">
      <c r="A2" s="13" t="s">
        <v>39</v>
      </c>
      <c r="B2" s="14">
        <f>'Checking Transaction Log'!G2</f>
        <v>180</v>
      </c>
      <c r="C2" s="15">
        <f t="shared" ref="C2:C6" ca="1" si="0">TODAY()</f>
        <v>46321</v>
      </c>
      <c r="E2" s="13" t="s">
        <v>40</v>
      </c>
      <c r="F2" s="16">
        <f>F14</f>
        <v>169226.55</v>
      </c>
      <c r="H2" s="17"/>
      <c r="J2" s="18" t="s">
        <v>41</v>
      </c>
      <c r="K2" s="19">
        <v>0.75</v>
      </c>
      <c r="L2" s="20">
        <f>K5/(K5+K6)</f>
        <v>0.80162650313581263</v>
      </c>
      <c r="N2" s="21" t="s">
        <v>42</v>
      </c>
      <c r="O2" s="22">
        <f>B12-O1</f>
        <v>-4875</v>
      </c>
      <c r="P2" s="11"/>
      <c r="Q2" s="23" t="s">
        <v>43</v>
      </c>
      <c r="R2" s="23">
        <f ca="1">E20*(1+$Q$1)</f>
        <v>1856880.8729999997</v>
      </c>
    </row>
    <row r="3" spans="1:18" x14ac:dyDescent="0.25">
      <c r="A3" s="13" t="s">
        <v>44</v>
      </c>
      <c r="B3" s="14">
        <v>0</v>
      </c>
      <c r="C3" s="15">
        <f t="shared" ca="1" si="0"/>
        <v>46321</v>
      </c>
      <c r="E3" s="21" t="s">
        <v>45</v>
      </c>
      <c r="F3" s="22">
        <f ca="1">F1-F2</f>
        <v>1614679.0199999998</v>
      </c>
      <c r="H3" s="17"/>
      <c r="J3" s="18" t="s">
        <v>46</v>
      </c>
      <c r="K3" s="19">
        <v>0.25</v>
      </c>
      <c r="L3" s="20">
        <f>K6/(K5+K6)</f>
        <v>0.19837349686418734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2135413.0039499993</v>
      </c>
    </row>
    <row r="4" spans="1:18" x14ac:dyDescent="0.25">
      <c r="A4" s="13" t="s">
        <v>49</v>
      </c>
      <c r="B4" s="14">
        <v>0</v>
      </c>
      <c r="C4" s="15">
        <f t="shared" ca="1" si="0"/>
        <v>46321</v>
      </c>
      <c r="F4" s="7"/>
      <c r="H4" s="17"/>
      <c r="J4" s="24"/>
      <c r="K4" s="25"/>
      <c r="L4" s="26"/>
      <c r="N4" s="27" t="s">
        <v>50</v>
      </c>
      <c r="O4" s="28">
        <f>B10-O3</f>
        <v>27598.449999999997</v>
      </c>
      <c r="P4" s="11"/>
      <c r="Q4" s="23" t="s">
        <v>51</v>
      </c>
      <c r="R4" s="23">
        <f t="shared" ca="1" si="1"/>
        <v>2455724.954542499</v>
      </c>
    </row>
    <row r="5" spans="1:18" x14ac:dyDescent="0.25">
      <c r="A5" s="13" t="s">
        <v>52</v>
      </c>
      <c r="B5" s="14">
        <f ca="1">'Checking Transaction Log'!G1</f>
        <v>7996.7899999999936</v>
      </c>
      <c r="C5" s="15">
        <f t="shared" ca="1" si="0"/>
        <v>46321</v>
      </c>
      <c r="E5" s="554" t="s">
        <v>53</v>
      </c>
      <c r="F5" s="552"/>
      <c r="G5" s="553"/>
      <c r="H5" s="17"/>
      <c r="J5" s="29" t="s">
        <v>54</v>
      </c>
      <c r="K5" s="30">
        <f>B10</f>
        <v>95468.53</v>
      </c>
      <c r="L5" s="20">
        <f ca="1">K5/F3</f>
        <v>5.912539199276895E-2</v>
      </c>
      <c r="N5" s="5" t="s">
        <v>55</v>
      </c>
      <c r="O5" s="6"/>
      <c r="P5" s="11"/>
      <c r="Q5" s="23" t="s">
        <v>56</v>
      </c>
      <c r="R5" s="23">
        <f t="shared" ca="1" si="1"/>
        <v>2824083.6977238739</v>
      </c>
    </row>
    <row r="6" spans="1:18" x14ac:dyDescent="0.25">
      <c r="A6" s="13" t="s">
        <v>57</v>
      </c>
      <c r="B6" s="14">
        <f>'Savings Transaction Log'!A3</f>
        <v>22295.220000000005</v>
      </c>
      <c r="C6" s="15">
        <f t="shared" ca="1" si="0"/>
        <v>46321</v>
      </c>
      <c r="E6" s="31" t="s">
        <v>58</v>
      </c>
      <c r="F6" s="14">
        <v>134615.22</v>
      </c>
      <c r="G6" s="32">
        <v>46310</v>
      </c>
      <c r="H6" s="17"/>
      <c r="J6" s="18" t="s">
        <v>59</v>
      </c>
      <c r="K6" s="30">
        <f>B12</f>
        <v>23625</v>
      </c>
      <c r="L6" s="20">
        <f ca="1">K6/F3</f>
        <v>1.4631390949762884E-2</v>
      </c>
      <c r="N6" s="21" t="s">
        <v>60</v>
      </c>
      <c r="O6" s="22"/>
      <c r="P6" s="11"/>
      <c r="Q6" s="23" t="s">
        <v>61</v>
      </c>
      <c r="R6" s="23">
        <f t="shared" ca="1" si="1"/>
        <v>3247696.2523824549</v>
      </c>
    </row>
    <row r="7" spans="1:18" x14ac:dyDescent="0.25">
      <c r="A7" s="21" t="s">
        <v>62</v>
      </c>
      <c r="B7" s="33">
        <f ca="1">SUM(B2:B6)</f>
        <v>30472.01</v>
      </c>
      <c r="C7" s="34">
        <f ca="1">B7/F3</f>
        <v>1.8871868416299856E-2</v>
      </c>
      <c r="E7" s="529" t="s">
        <v>834</v>
      </c>
      <c r="F7" s="14">
        <v>16806</v>
      </c>
      <c r="G7" s="32">
        <v>46310</v>
      </c>
      <c r="H7" s="7"/>
      <c r="J7" s="18" t="s">
        <v>64</v>
      </c>
      <c r="K7" s="30">
        <f>IF((B3+B4+B6)&gt;10000,(B3+B4+B6-10000),0)</f>
        <v>12295.220000000005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3734850.690239823</v>
      </c>
    </row>
    <row r="8" spans="1:18" x14ac:dyDescent="0.25">
      <c r="B8" s="7"/>
      <c r="C8" s="37"/>
      <c r="E8" s="529" t="s">
        <v>898</v>
      </c>
      <c r="F8" s="14">
        <v>0</v>
      </c>
      <c r="G8" s="32">
        <v>46310</v>
      </c>
      <c r="H8" s="7"/>
      <c r="I8" s="7"/>
      <c r="J8" s="18" t="s">
        <v>68</v>
      </c>
      <c r="K8" s="30">
        <f>SUM(K5:K7)</f>
        <v>131388.75</v>
      </c>
      <c r="L8" s="20">
        <f ca="1">K8/F3</f>
        <v>8.137143566775272E-2</v>
      </c>
      <c r="N8" s="21" t="s">
        <v>69</v>
      </c>
      <c r="O8" s="22">
        <f t="shared" si="2"/>
        <v>22723.449999999997</v>
      </c>
      <c r="P8" s="11"/>
      <c r="Q8" s="23" t="s">
        <v>70</v>
      </c>
      <c r="R8" s="23">
        <f t="shared" ca="1" si="1"/>
        <v>4295078.293775796</v>
      </c>
    </row>
    <row r="9" spans="1:18" x14ac:dyDescent="0.25">
      <c r="A9" s="551" t="s">
        <v>71</v>
      </c>
      <c r="B9" s="552"/>
      <c r="C9" s="553"/>
      <c r="E9" s="528" t="s">
        <v>839</v>
      </c>
      <c r="F9" s="526">
        <v>8840</v>
      </c>
      <c r="G9" s="527">
        <v>46310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4939340.0378421647</v>
      </c>
    </row>
    <row r="10" spans="1:18" x14ac:dyDescent="0.25">
      <c r="A10" s="31" t="s">
        <v>74</v>
      </c>
      <c r="B10" s="14">
        <v>95468.53</v>
      </c>
      <c r="C10" s="15">
        <v>46312</v>
      </c>
      <c r="D10" s="17"/>
      <c r="E10" s="528" t="s">
        <v>835</v>
      </c>
      <c r="F10" s="526">
        <v>8965.33</v>
      </c>
      <c r="G10" s="527">
        <v>46310</v>
      </c>
      <c r="H10" s="17"/>
      <c r="I10" s="7"/>
      <c r="J10" s="18" t="s">
        <v>54</v>
      </c>
      <c r="K10" s="30">
        <f>(K8*K2)-K5</f>
        <v>3073.0325000000012</v>
      </c>
      <c r="L10" s="40">
        <f t="shared" ref="L10:L11" si="3">K10+K5</f>
        <v>98541.5625</v>
      </c>
      <c r="P10" s="11"/>
      <c r="Q10" s="23" t="s">
        <v>75</v>
      </c>
      <c r="R10" s="23">
        <f t="shared" ca="1" si="1"/>
        <v>5680241.0435184892</v>
      </c>
    </row>
    <row r="11" spans="1:18" x14ac:dyDescent="0.25">
      <c r="A11" s="31" t="s">
        <v>76</v>
      </c>
      <c r="B11" s="14">
        <v>13417.66</v>
      </c>
      <c r="C11" s="15">
        <v>46312</v>
      </c>
      <c r="D11" s="17"/>
      <c r="E11" s="528" t="s">
        <v>836</v>
      </c>
      <c r="F11" s="526">
        <v>0</v>
      </c>
      <c r="G11" s="527">
        <v>46310</v>
      </c>
      <c r="H11" s="17"/>
      <c r="I11" s="7"/>
      <c r="J11" s="43" t="s">
        <v>78</v>
      </c>
      <c r="K11" s="44">
        <f>(K8*K3)-K6</f>
        <v>9222.1875</v>
      </c>
      <c r="L11" s="45">
        <f t="shared" si="3"/>
        <v>32847.1875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6532277.2000462618</v>
      </c>
    </row>
    <row r="12" spans="1:18" x14ac:dyDescent="0.25">
      <c r="A12" s="47" t="s">
        <v>81</v>
      </c>
      <c r="B12" s="48">
        <v>23625</v>
      </c>
      <c r="C12" s="15">
        <v>46312</v>
      </c>
      <c r="D12" s="17"/>
      <c r="E12" s="525" t="s">
        <v>837</v>
      </c>
      <c r="F12" s="526">
        <v>0</v>
      </c>
      <c r="G12" s="527">
        <v>46310</v>
      </c>
      <c r="I12" s="7"/>
      <c r="J12" s="49"/>
      <c r="K12" s="25"/>
      <c r="L12" s="50">
        <f ca="1">L11/F3</f>
        <v>2.034285891693818E-2</v>
      </c>
      <c r="N12" s="46" t="s">
        <v>82</v>
      </c>
      <c r="O12" s="7">
        <v>6000</v>
      </c>
      <c r="P12" s="11"/>
      <c r="Q12" s="23"/>
    </row>
    <row r="13" spans="1:18" x14ac:dyDescent="0.25">
      <c r="A13" s="27"/>
      <c r="B13" s="51"/>
      <c r="C13" s="15"/>
      <c r="D13" s="17"/>
      <c r="E13" s="525" t="s">
        <v>838</v>
      </c>
      <c r="F13" s="526">
        <v>0</v>
      </c>
      <c r="G13" s="527">
        <v>46310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x14ac:dyDescent="0.25">
      <c r="A14" s="27"/>
      <c r="B14" s="51"/>
      <c r="C14" s="15"/>
      <c r="D14" s="17"/>
      <c r="E14" s="21" t="s">
        <v>40</v>
      </c>
      <c r="F14" s="33">
        <f>SUM(F6:F13)</f>
        <v>169226.55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x14ac:dyDescent="0.25">
      <c r="A15" s="47"/>
      <c r="B15" s="55"/>
      <c r="C15" s="15"/>
      <c r="F15" s="7"/>
      <c r="J15" s="57" t="s">
        <v>41</v>
      </c>
      <c r="K15" s="58">
        <f>SUM(B10:B11)</f>
        <v>108886.19</v>
      </c>
      <c r="L15" s="59">
        <f ca="1">K15/F3</f>
        <v>6.7435192165932772E-2</v>
      </c>
      <c r="N15" s="46" t="s">
        <v>87</v>
      </c>
      <c r="O15" s="7">
        <f>O14-O11-O12</f>
        <v>-11258.27</v>
      </c>
      <c r="P15" s="11"/>
      <c r="Q15" s="23"/>
    </row>
    <row r="16" spans="1:18" x14ac:dyDescent="0.25">
      <c r="A16" s="60"/>
      <c r="B16" s="51"/>
      <c r="C16" s="15"/>
      <c r="E16" s="41" t="s">
        <v>77</v>
      </c>
      <c r="F16" s="42">
        <f ca="1">SUM(B7,B10,B18,B13,B12,B17,B15,B16,B14)</f>
        <v>149565.53999999998</v>
      </c>
      <c r="I16" s="7"/>
      <c r="J16" s="18" t="s">
        <v>46</v>
      </c>
      <c r="K16" s="63">
        <f>B12</f>
        <v>23625</v>
      </c>
      <c r="L16" s="20">
        <f ca="1">K16/F3</f>
        <v>1.4631390949762884E-2</v>
      </c>
      <c r="P16" s="11"/>
      <c r="Q16" s="23"/>
    </row>
    <row r="17" spans="1:17" x14ac:dyDescent="0.25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x14ac:dyDescent="0.25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1532118.3399999999</v>
      </c>
      <c r="P18" s="11"/>
    </row>
    <row r="19" spans="1:17" x14ac:dyDescent="0.25">
      <c r="A19" s="68" t="s">
        <v>92</v>
      </c>
      <c r="B19" s="33">
        <f>SUM(B10:B18)</f>
        <v>132511.19</v>
      </c>
      <c r="C19" s="34">
        <f ca="1">B19/F3</f>
        <v>8.206658311569566E-2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288756.30999999994</v>
      </c>
      <c r="P19" s="73">
        <f t="shared" ref="P19:P32" si="4">O19/$O$18</f>
        <v>0.18846867272667722</v>
      </c>
      <c r="Q19" s="74" t="s">
        <v>97</v>
      </c>
    </row>
    <row r="20" spans="1:17" x14ac:dyDescent="0.25">
      <c r="B20" s="7"/>
      <c r="C20" s="37"/>
      <c r="E20" s="56">
        <f ca="1">F3</f>
        <v>1614679.0199999998</v>
      </c>
      <c r="F20" s="44">
        <f ca="1">E20-E22</f>
        <v>199676.58999999985</v>
      </c>
      <c r="G20" s="34">
        <f ca="1">(E20-E22)/E22</f>
        <v>0.1411139555428183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268354.875</v>
      </c>
      <c r="P20" s="78">
        <f t="shared" si="4"/>
        <v>0.17515283773706411</v>
      </c>
      <c r="Q20" s="79" t="s">
        <v>101</v>
      </c>
    </row>
    <row r="21" spans="1:17" ht="15.75" customHeight="1" x14ac:dyDescent="0.25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0.19266049000000007</v>
      </c>
      <c r="L21" s="11"/>
      <c r="N21" s="27" t="s">
        <v>104</v>
      </c>
      <c r="O21" s="51">
        <f>($B$10+$B$11)*0.25</f>
        <v>27221.547500000001</v>
      </c>
      <c r="P21" s="82">
        <f t="shared" si="4"/>
        <v>1.7767261698596992E-2</v>
      </c>
      <c r="Q21" s="83" t="s">
        <v>105</v>
      </c>
    </row>
    <row r="22" spans="1:17" ht="15.75" customHeight="1" x14ac:dyDescent="0.25">
      <c r="A22" s="31" t="s">
        <v>106</v>
      </c>
      <c r="B22" s="14">
        <f>-'TSP-401K'!H84</f>
        <v>439148.42999999993</v>
      </c>
      <c r="C22" s="15">
        <v>46312</v>
      </c>
      <c r="E22" s="56">
        <v>1415002.43</v>
      </c>
      <c r="F22" s="45">
        <f ca="1">((F20/(C2-E21))*365)+E22</f>
        <v>1659572.7499664426</v>
      </c>
      <c r="G22" s="34">
        <f ca="1">(F22-E22)/E22</f>
        <v>0.17284091870177401</v>
      </c>
      <c r="I22" s="7"/>
      <c r="J22" s="81">
        <v>3000000</v>
      </c>
      <c r="K22" s="50">
        <f ca="1">1-($E$20/J22)</f>
        <v>0.46177366000000009</v>
      </c>
      <c r="L22" s="11"/>
      <c r="N22" s="5" t="s">
        <v>108</v>
      </c>
      <c r="O22" s="72">
        <f>($B$22+$B$23)*0.3</f>
        <v>173253.78599999996</v>
      </c>
      <c r="P22" s="73">
        <f t="shared" si="4"/>
        <v>0.11308120363600632</v>
      </c>
      <c r="Q22" s="74" t="s">
        <v>97</v>
      </c>
    </row>
    <row r="23" spans="1:17" ht="15.75" customHeight="1" x14ac:dyDescent="0.25">
      <c r="A23" s="31" t="s">
        <v>109</v>
      </c>
      <c r="B23" s="14">
        <f>-'TSP-401K'!L84</f>
        <v>138364.19</v>
      </c>
      <c r="C23" s="15">
        <f>C22</f>
        <v>46312</v>
      </c>
      <c r="E23" s="7"/>
      <c r="G23" s="65"/>
      <c r="I23" s="7"/>
      <c r="J23" s="81">
        <v>4000000</v>
      </c>
      <c r="K23" s="50">
        <f ca="1">1-($E$20/J23)</f>
        <v>0.59633024500000009</v>
      </c>
      <c r="L23" s="11"/>
      <c r="N23" s="13" t="s">
        <v>111</v>
      </c>
      <c r="O23" s="14">
        <f>($B$24+$B$25)*0.3</f>
        <v>161012.92499999999</v>
      </c>
      <c r="P23" s="78">
        <f t="shared" si="4"/>
        <v>0.10509170264223847</v>
      </c>
      <c r="Q23" s="79" t="s">
        <v>101</v>
      </c>
    </row>
    <row r="24" spans="1:17" ht="15.75" customHeight="1" x14ac:dyDescent="0.25">
      <c r="A24" s="31" t="s">
        <v>112</v>
      </c>
      <c r="B24" s="14">
        <f>-'TSP-401K'!Q84</f>
        <v>411046.00999999995</v>
      </c>
      <c r="C24" s="15">
        <f>C22</f>
        <v>46312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0.67706419600000012</v>
      </c>
      <c r="L24" s="11"/>
      <c r="N24" s="13" t="s">
        <v>113</v>
      </c>
      <c r="O24" s="14">
        <f t="shared" ref="O24:O25" si="5">($B$10+$B$11)*0.25</f>
        <v>27221.547500000001</v>
      </c>
      <c r="P24" s="78">
        <f t="shared" si="4"/>
        <v>1.7767261698596992E-2</v>
      </c>
      <c r="Q24" s="79" t="s">
        <v>105</v>
      </c>
    </row>
    <row r="25" spans="1:17" ht="15.75" customHeight="1" x14ac:dyDescent="0.25">
      <c r="A25" s="31" t="s">
        <v>114</v>
      </c>
      <c r="B25" s="14">
        <f>-'TSP-401K'!V84</f>
        <v>125663.74000000006</v>
      </c>
      <c r="C25" s="15">
        <f>C22</f>
        <v>46312</v>
      </c>
      <c r="E25" s="75" t="s">
        <v>34</v>
      </c>
      <c r="F25" s="76">
        <f ca="1">B7</f>
        <v>30472.01</v>
      </c>
      <c r="G25" s="77">
        <f t="shared" ref="G25:G31" ca="1" si="6">F25/SUM($F$25:$F$31)</f>
        <v>1.8666034991392109E-2</v>
      </c>
      <c r="I25" s="7"/>
      <c r="J25" s="84"/>
      <c r="K25" s="25"/>
      <c r="L25" s="11"/>
      <c r="N25" s="27" t="s">
        <v>116</v>
      </c>
      <c r="O25" s="51">
        <f t="shared" si="5"/>
        <v>27221.547500000001</v>
      </c>
      <c r="P25" s="82">
        <f t="shared" si="4"/>
        <v>1.7767261698596992E-2</v>
      </c>
      <c r="Q25" s="83" t="s">
        <v>105</v>
      </c>
    </row>
    <row r="26" spans="1:17" ht="15.75" customHeight="1" x14ac:dyDescent="0.25">
      <c r="A26" s="21" t="s">
        <v>117</v>
      </c>
      <c r="B26" s="33">
        <f>SUM(B22:B25)</f>
        <v>1114222.3699999999</v>
      </c>
      <c r="C26" s="34">
        <f ca="1">B26/F3</f>
        <v>0.69005812065360217</v>
      </c>
      <c r="E26" s="80" t="s">
        <v>103</v>
      </c>
      <c r="F26" s="30">
        <f>(B11)</f>
        <v>13417.66</v>
      </c>
      <c r="G26" s="20">
        <f t="shared" ca="1" si="6"/>
        <v>8.2191660826641307E-3</v>
      </c>
      <c r="I26" s="7"/>
      <c r="J26" s="49"/>
      <c r="K26" s="25"/>
      <c r="L26" s="11"/>
      <c r="N26" s="5" t="s">
        <v>119</v>
      </c>
      <c r="O26" s="72">
        <f>($B$22+$B$23)*0.2</f>
        <v>115502.52399999998</v>
      </c>
      <c r="P26" s="73">
        <f t="shared" si="4"/>
        <v>7.5387469090670886E-2</v>
      </c>
      <c r="Q26" s="74" t="s">
        <v>97</v>
      </c>
    </row>
    <row r="27" spans="1:17" ht="15.75" customHeight="1" x14ac:dyDescent="0.25">
      <c r="B27" s="7"/>
      <c r="C27" s="37"/>
      <c r="E27" s="80" t="s">
        <v>107</v>
      </c>
      <c r="F27" s="30">
        <f>B10</f>
        <v>95468.53</v>
      </c>
      <c r="G27" s="20">
        <f t="shared" ca="1" si="6"/>
        <v>5.8480517745851598E-2</v>
      </c>
      <c r="I27" s="7"/>
      <c r="J27" s="49"/>
      <c r="K27" s="25"/>
      <c r="L27" s="11"/>
      <c r="N27" s="13" t="s">
        <v>120</v>
      </c>
      <c r="O27" s="14">
        <f>($B$24+$B$25)*0.2</f>
        <v>107341.95000000001</v>
      </c>
      <c r="P27" s="78">
        <f t="shared" si="4"/>
        <v>7.0061135094825658E-2</v>
      </c>
      <c r="Q27" s="79" t="s">
        <v>101</v>
      </c>
    </row>
    <row r="28" spans="1:17" ht="15.75" customHeight="1" x14ac:dyDescent="0.25">
      <c r="A28" s="551" t="s">
        <v>115</v>
      </c>
      <c r="B28" s="552"/>
      <c r="C28" s="553"/>
      <c r="E28" s="80" t="s">
        <v>110</v>
      </c>
      <c r="F28" s="30">
        <f>B12</f>
        <v>23625</v>
      </c>
      <c r="G28" s="20">
        <f t="shared" ca="1" si="6"/>
        <v>1.4471807953319737E-2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10888.619000000001</v>
      </c>
      <c r="P28" s="78">
        <f t="shared" si="4"/>
        <v>7.1069046794387967E-3</v>
      </c>
      <c r="Q28" s="79" t="s">
        <v>105</v>
      </c>
    </row>
    <row r="29" spans="1:17" ht="15.75" customHeight="1" x14ac:dyDescent="0.25">
      <c r="A29" s="31" t="s">
        <v>122</v>
      </c>
      <c r="B29" s="14">
        <v>315000</v>
      </c>
      <c r="C29" s="15">
        <v>46305</v>
      </c>
      <c r="E29" s="80" t="s">
        <v>102</v>
      </c>
      <c r="F29" s="30">
        <f>B26</f>
        <v>1114222.3699999999</v>
      </c>
      <c r="G29" s="20">
        <f t="shared" ca="1" si="6"/>
        <v>0.68253173146805357</v>
      </c>
      <c r="H29" s="86"/>
      <c r="I29" s="7"/>
      <c r="J29" s="49"/>
      <c r="K29" s="25"/>
      <c r="L29" s="11"/>
      <c r="N29" s="27" t="s">
        <v>123</v>
      </c>
      <c r="O29" s="51">
        <f t="shared" si="7"/>
        <v>10888.619000000001</v>
      </c>
      <c r="P29" s="82">
        <f t="shared" si="4"/>
        <v>7.1069046794387967E-3</v>
      </c>
      <c r="Q29" s="83" t="s">
        <v>105</v>
      </c>
    </row>
    <row r="30" spans="1:17" ht="15.75" customHeight="1" x14ac:dyDescent="0.25">
      <c r="A30" s="31" t="s">
        <v>124</v>
      </c>
      <c r="B30" s="14">
        <v>105000</v>
      </c>
      <c r="C30" s="15">
        <v>46305</v>
      </c>
      <c r="E30" s="80" t="s">
        <v>115</v>
      </c>
      <c r="F30" s="30">
        <f>B31-F6</f>
        <v>285384.78000000003</v>
      </c>
      <c r="G30" s="20">
        <f t="shared" ca="1" si="6"/>
        <v>0.17481624249567848</v>
      </c>
      <c r="H30" s="86"/>
      <c r="I30" s="7"/>
      <c r="J30" s="49"/>
      <c r="K30" s="25"/>
      <c r="L30" s="11"/>
      <c r="N30" s="5" t="s">
        <v>115</v>
      </c>
      <c r="O30" s="72">
        <f>B31-F6</f>
        <v>285384.78000000003</v>
      </c>
      <c r="P30" s="73">
        <f t="shared" si="4"/>
        <v>0.18626810511255942</v>
      </c>
      <c r="Q30" s="74" t="s">
        <v>125</v>
      </c>
    </row>
    <row r="31" spans="1:17" ht="15.75" customHeight="1" x14ac:dyDescent="0.25">
      <c r="A31" s="21" t="s">
        <v>126</v>
      </c>
      <c r="B31" s="33">
        <f>SUM(B29:B30)</f>
        <v>420000</v>
      </c>
      <c r="C31" s="34">
        <f ca="1">(B31-F6)/F3</f>
        <v>0.17674396983246865</v>
      </c>
      <c r="E31" s="85" t="s">
        <v>118</v>
      </c>
      <c r="F31" s="44">
        <f>B40-F8-F7</f>
        <v>69894</v>
      </c>
      <c r="G31" s="34">
        <f t="shared" ca="1" si="6"/>
        <v>4.2814499263040415E-2</v>
      </c>
      <c r="I31" s="7"/>
      <c r="J31" s="49"/>
      <c r="K31" s="25"/>
      <c r="L31" s="11"/>
      <c r="N31" s="27" t="s">
        <v>127</v>
      </c>
      <c r="O31" s="51">
        <f>($B$10+$B$11)*0.05</f>
        <v>5444.3095000000003</v>
      </c>
      <c r="P31" s="82">
        <f t="shared" si="4"/>
        <v>3.5534523397193984E-3</v>
      </c>
      <c r="Q31" s="83" t="s">
        <v>105</v>
      </c>
    </row>
    <row r="32" spans="1:17" ht="15" customHeight="1" x14ac:dyDescent="0.25">
      <c r="E32" s="7"/>
      <c r="G32" s="7"/>
      <c r="N32" s="41" t="s">
        <v>46</v>
      </c>
      <c r="O32" s="87">
        <f>B12</f>
        <v>23625</v>
      </c>
      <c r="P32" s="88">
        <f t="shared" si="4"/>
        <v>1.5419827165569992E-2</v>
      </c>
      <c r="Q32" s="89" t="s">
        <v>59</v>
      </c>
    </row>
    <row r="33" spans="1:16" ht="15.75" customHeight="1" x14ac:dyDescent="0.25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25">
      <c r="A34" s="13" t="s">
        <v>128</v>
      </c>
      <c r="B34" s="14">
        <v>21500</v>
      </c>
      <c r="C34" s="15">
        <v>46305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25">
      <c r="A35" s="13" t="s">
        <v>129</v>
      </c>
      <c r="B35" s="14">
        <v>20500</v>
      </c>
      <c r="C35" s="15">
        <v>46305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584332.73249999993</v>
      </c>
      <c r="P35" s="59">
        <f t="shared" ref="P35:P39" si="8">O35/$O$18</f>
        <v>0.3813887721623383</v>
      </c>
    </row>
    <row r="36" spans="1:16" ht="15.75" customHeight="1" x14ac:dyDescent="0.25">
      <c r="A36" s="13" t="s">
        <v>131</v>
      </c>
      <c r="B36" s="14">
        <v>9000</v>
      </c>
      <c r="C36" s="15">
        <v>46305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388709.80599999992</v>
      </c>
      <c r="P36" s="20">
        <f t="shared" si="8"/>
        <v>0.25370742967543874</v>
      </c>
    </row>
    <row r="37" spans="1:16" ht="15.75" customHeight="1" x14ac:dyDescent="0.25">
      <c r="A37" s="13" t="s">
        <v>891</v>
      </c>
      <c r="B37" s="14">
        <v>2700</v>
      </c>
      <c r="C37" s="15">
        <v>46305</v>
      </c>
      <c r="D37" s="86"/>
      <c r="I37" s="7"/>
      <c r="N37" s="13" t="s">
        <v>134</v>
      </c>
      <c r="O37" s="14">
        <f>SUM(O26:O29)</f>
        <v>244621.712</v>
      </c>
      <c r="P37" s="20">
        <f t="shared" si="8"/>
        <v>0.15966241354437413</v>
      </c>
    </row>
    <row r="38" spans="1:16" ht="15.75" customHeight="1" x14ac:dyDescent="0.25">
      <c r="A38" s="13" t="s">
        <v>133</v>
      </c>
      <c r="B38" s="14">
        <v>23000</v>
      </c>
      <c r="C38" s="15">
        <v>46305</v>
      </c>
      <c r="D38" s="86"/>
      <c r="E38" s="39"/>
      <c r="F38" s="11"/>
      <c r="G38" s="39"/>
      <c r="I38" s="7"/>
      <c r="N38" s="13" t="s">
        <v>115</v>
      </c>
      <c r="O38" s="14">
        <f>O30+O31</f>
        <v>290829.0895</v>
      </c>
      <c r="P38" s="20">
        <f t="shared" si="8"/>
        <v>0.1898215574522788</v>
      </c>
    </row>
    <row r="39" spans="1:16" ht="15" customHeight="1" x14ac:dyDescent="0.25">
      <c r="A39" s="546" t="s">
        <v>973</v>
      </c>
      <c r="B39" s="526">
        <v>10000</v>
      </c>
      <c r="C39" s="15">
        <v>46305</v>
      </c>
      <c r="E39" s="25"/>
      <c r="F39" s="25"/>
      <c r="G39" s="25"/>
      <c r="N39" s="27" t="s">
        <v>46</v>
      </c>
      <c r="O39" s="51">
        <f>O32</f>
        <v>23625</v>
      </c>
      <c r="P39" s="91">
        <f t="shared" si="8"/>
        <v>1.5419827165569992E-2</v>
      </c>
    </row>
    <row r="40" spans="1:16" ht="15" customHeight="1" x14ac:dyDescent="0.25">
      <c r="A40" s="21" t="s">
        <v>135</v>
      </c>
      <c r="B40" s="33">
        <f>SUM(B34:B39)</f>
        <v>86700</v>
      </c>
      <c r="C40" s="34">
        <f ca="1">(B40-F8-F7)/F3</f>
        <v>4.3286621758422308E-2</v>
      </c>
      <c r="E40" s="25"/>
      <c r="F40" s="25"/>
      <c r="G40" s="25"/>
      <c r="N40" s="93" t="s">
        <v>137</v>
      </c>
      <c r="O40" s="94">
        <f t="shared" ref="O40:P40" si="9">SUM(O35:O39)</f>
        <v>1532118.3399999999</v>
      </c>
      <c r="P40" s="95">
        <f t="shared" si="9"/>
        <v>1</v>
      </c>
    </row>
    <row r="41" spans="1:16" ht="15" customHeight="1" x14ac:dyDescent="0.25">
      <c r="E41" s="25"/>
      <c r="F41" s="25"/>
      <c r="G41" s="25"/>
      <c r="P41" s="11"/>
    </row>
    <row r="42" spans="1:16" ht="15" customHeight="1" x14ac:dyDescent="0.25">
      <c r="A42" s="92" t="s">
        <v>136</v>
      </c>
      <c r="E42" s="7"/>
      <c r="G42" s="7"/>
      <c r="P42" s="11"/>
    </row>
    <row r="43" spans="1:16" ht="15.75" customHeight="1" x14ac:dyDescent="0.25">
      <c r="A43" s="92" t="s">
        <v>138</v>
      </c>
      <c r="E43" s="7"/>
      <c r="G43" s="7"/>
      <c r="P43" s="11"/>
    </row>
    <row r="44" spans="1:16" ht="15.75" customHeight="1" x14ac:dyDescent="0.25">
      <c r="A44" s="92" t="s">
        <v>139</v>
      </c>
      <c r="P44" s="11"/>
    </row>
    <row r="45" spans="1:16" ht="15.75" customHeight="1" x14ac:dyDescent="0.25">
      <c r="P45" s="11"/>
    </row>
    <row r="46" spans="1:16" ht="15.75" customHeight="1" x14ac:dyDescent="0.25">
      <c r="P46" s="11"/>
    </row>
    <row r="47" spans="1:16" ht="15.75" customHeight="1" x14ac:dyDescent="0.25">
      <c r="P47" s="11"/>
    </row>
    <row r="48" spans="1:16" ht="15.75" customHeight="1" x14ac:dyDescent="0.25">
      <c r="P48" s="11"/>
    </row>
    <row r="49" spans="16:16" ht="15.75" customHeight="1" x14ac:dyDescent="0.25">
      <c r="P49" s="11"/>
    </row>
    <row r="50" spans="16:16" ht="15.75" customHeight="1" x14ac:dyDescent="0.25">
      <c r="P50" s="11"/>
    </row>
    <row r="51" spans="16:16" ht="15.75" customHeight="1" x14ac:dyDescent="0.25">
      <c r="P51" s="11"/>
    </row>
    <row r="52" spans="16:16" ht="15.75" customHeight="1" x14ac:dyDescent="0.25">
      <c r="P52" s="11"/>
    </row>
    <row r="53" spans="16:16" ht="15.75" customHeight="1" x14ac:dyDescent="0.25">
      <c r="P53" s="11"/>
    </row>
    <row r="54" spans="16:16" ht="15.75" customHeight="1" x14ac:dyDescent="0.25">
      <c r="P54" s="11"/>
    </row>
    <row r="55" spans="16:16" ht="15.75" customHeight="1" x14ac:dyDescent="0.25">
      <c r="P55" s="11"/>
    </row>
    <row r="56" spans="16:16" ht="15.75" customHeight="1" x14ac:dyDescent="0.25">
      <c r="P56" s="11"/>
    </row>
    <row r="57" spans="16:16" ht="15.75" customHeight="1" x14ac:dyDescent="0.25">
      <c r="P57" s="11"/>
    </row>
    <row r="58" spans="16:16" ht="15.75" customHeight="1" x14ac:dyDescent="0.25">
      <c r="P58" s="11"/>
    </row>
    <row r="59" spans="16:16" ht="15.75" customHeight="1" x14ac:dyDescent="0.25">
      <c r="P59" s="11"/>
    </row>
    <row r="60" spans="16:16" ht="15.75" customHeight="1" x14ac:dyDescent="0.25">
      <c r="P60" s="11"/>
    </row>
    <row r="61" spans="16:16" ht="15.75" customHeight="1" x14ac:dyDescent="0.25">
      <c r="P61" s="11"/>
    </row>
    <row r="62" spans="16:16" ht="15.75" customHeight="1" x14ac:dyDescent="0.25">
      <c r="P62" s="11"/>
    </row>
    <row r="63" spans="16:16" ht="15.75" customHeight="1" x14ac:dyDescent="0.25">
      <c r="P63" s="11"/>
    </row>
    <row r="64" spans="16:16" ht="15.75" customHeight="1" x14ac:dyDescent="0.25">
      <c r="P64" s="11"/>
    </row>
    <row r="65" spans="16:16" ht="15.75" customHeight="1" x14ac:dyDescent="0.25">
      <c r="P65" s="11"/>
    </row>
    <row r="66" spans="16:16" ht="15.75" customHeight="1" x14ac:dyDescent="0.25">
      <c r="P66" s="11"/>
    </row>
    <row r="67" spans="16:16" ht="15.75" customHeight="1" x14ac:dyDescent="0.25">
      <c r="P67" s="11"/>
    </row>
    <row r="68" spans="16:16" ht="15.75" customHeight="1" x14ac:dyDescent="0.25">
      <c r="P68" s="11"/>
    </row>
    <row r="69" spans="16:16" ht="15.75" customHeight="1" x14ac:dyDescent="0.25">
      <c r="P69" s="11"/>
    </row>
    <row r="70" spans="16:16" ht="15.75" customHeight="1" x14ac:dyDescent="0.25">
      <c r="P70" s="11"/>
    </row>
    <row r="71" spans="16:16" ht="15.75" customHeight="1" x14ac:dyDescent="0.25">
      <c r="P71" s="11"/>
    </row>
    <row r="72" spans="16:16" ht="15.75" customHeight="1" x14ac:dyDescent="0.25">
      <c r="P72" s="11"/>
    </row>
    <row r="73" spans="16:16" ht="15.75" customHeight="1" x14ac:dyDescent="0.25">
      <c r="P73" s="11"/>
    </row>
    <row r="74" spans="16:16" ht="15.75" customHeight="1" x14ac:dyDescent="0.25">
      <c r="P74" s="11"/>
    </row>
    <row r="75" spans="16:16" ht="15.75" customHeight="1" x14ac:dyDescent="0.25">
      <c r="P75" s="11"/>
    </row>
    <row r="76" spans="16:16" ht="15.75" customHeight="1" x14ac:dyDescent="0.25">
      <c r="P76" s="11"/>
    </row>
    <row r="77" spans="16:16" ht="15.75" customHeight="1" x14ac:dyDescent="0.25">
      <c r="P77" s="11"/>
    </row>
    <row r="78" spans="16:16" ht="15.75" customHeight="1" x14ac:dyDescent="0.25">
      <c r="P78" s="11"/>
    </row>
    <row r="79" spans="16:16" ht="15.75" customHeight="1" x14ac:dyDescent="0.25">
      <c r="P79" s="11"/>
    </row>
    <row r="80" spans="16:16" ht="15.75" customHeight="1" x14ac:dyDescent="0.25">
      <c r="P80" s="11"/>
    </row>
    <row r="81" spans="16:16" ht="15.75" customHeight="1" x14ac:dyDescent="0.25">
      <c r="P81" s="11"/>
    </row>
    <row r="82" spans="16:16" ht="15.75" customHeight="1" x14ac:dyDescent="0.25">
      <c r="P82" s="11"/>
    </row>
    <row r="83" spans="16:16" ht="15.75" customHeight="1" x14ac:dyDescent="0.25">
      <c r="P83" s="11"/>
    </row>
    <row r="84" spans="16:16" ht="15.75" customHeight="1" x14ac:dyDescent="0.25">
      <c r="P84" s="11"/>
    </row>
    <row r="85" spans="16:16" ht="15.75" customHeight="1" x14ac:dyDescent="0.25">
      <c r="P85" s="11"/>
    </row>
    <row r="86" spans="16:16" ht="15.75" customHeight="1" x14ac:dyDescent="0.25">
      <c r="P86" s="11"/>
    </row>
    <row r="87" spans="16:16" ht="15.75" customHeight="1" x14ac:dyDescent="0.25">
      <c r="P87" s="11"/>
    </row>
    <row r="88" spans="16:16" ht="15.75" customHeight="1" x14ac:dyDescent="0.25">
      <c r="P88" s="11"/>
    </row>
    <row r="89" spans="16:16" ht="15.75" customHeight="1" x14ac:dyDescent="0.25">
      <c r="P89" s="11"/>
    </row>
    <row r="90" spans="16:16" ht="15.75" customHeight="1" x14ac:dyDescent="0.25">
      <c r="P90" s="11"/>
    </row>
    <row r="91" spans="16:16" ht="15.75" customHeight="1" x14ac:dyDescent="0.25">
      <c r="P91" s="11"/>
    </row>
    <row r="92" spans="16:16" ht="15.75" customHeight="1" x14ac:dyDescent="0.25">
      <c r="P92" s="11"/>
    </row>
    <row r="93" spans="16:16" ht="15.75" customHeight="1" x14ac:dyDescent="0.25">
      <c r="P93" s="11"/>
    </row>
    <row r="94" spans="16:16" ht="15.75" customHeight="1" x14ac:dyDescent="0.25">
      <c r="P94" s="11"/>
    </row>
    <row r="95" spans="16:16" ht="15.75" customHeight="1" x14ac:dyDescent="0.25">
      <c r="P95" s="11"/>
    </row>
    <row r="96" spans="16:16" ht="15.75" customHeight="1" x14ac:dyDescent="0.25">
      <c r="P96" s="11"/>
    </row>
    <row r="97" spans="16:16" ht="15.75" customHeight="1" x14ac:dyDescent="0.25">
      <c r="P97" s="11"/>
    </row>
    <row r="98" spans="16:16" ht="15.75" customHeight="1" x14ac:dyDescent="0.25">
      <c r="P98" s="11"/>
    </row>
    <row r="99" spans="16:16" ht="15.75" customHeight="1" x14ac:dyDescent="0.25">
      <c r="P99" s="11"/>
    </row>
    <row r="100" spans="16:16" ht="15.75" customHeight="1" x14ac:dyDescent="0.25">
      <c r="P100" s="11"/>
    </row>
    <row r="101" spans="16:16" ht="15.75" customHeight="1" x14ac:dyDescent="0.25">
      <c r="P101" s="11"/>
    </row>
    <row r="102" spans="16:16" ht="15.75" customHeight="1" x14ac:dyDescent="0.25">
      <c r="P102" s="11"/>
    </row>
    <row r="103" spans="16:16" ht="15.75" customHeight="1" x14ac:dyDescent="0.25">
      <c r="P103" s="11"/>
    </row>
    <row r="104" spans="16:16" ht="15.75" customHeight="1" x14ac:dyDescent="0.25">
      <c r="P104" s="11"/>
    </row>
    <row r="105" spans="16:16" ht="15.75" customHeight="1" x14ac:dyDescent="0.25">
      <c r="P105" s="11"/>
    </row>
    <row r="106" spans="16:16" ht="15.75" customHeight="1" x14ac:dyDescent="0.25">
      <c r="P106" s="11"/>
    </row>
    <row r="107" spans="16:16" ht="15.75" customHeight="1" x14ac:dyDescent="0.25">
      <c r="P107" s="11"/>
    </row>
    <row r="108" spans="16:16" ht="15.75" customHeight="1" x14ac:dyDescent="0.25">
      <c r="P108" s="11"/>
    </row>
    <row r="109" spans="16:16" ht="15.75" customHeight="1" x14ac:dyDescent="0.25">
      <c r="P109" s="11"/>
    </row>
    <row r="110" spans="16:16" ht="15.75" customHeight="1" x14ac:dyDescent="0.25">
      <c r="P110" s="11"/>
    </row>
    <row r="111" spans="16:16" ht="15.75" customHeight="1" x14ac:dyDescent="0.25">
      <c r="P111" s="11"/>
    </row>
    <row r="112" spans="16:16" ht="15.75" customHeight="1" x14ac:dyDescent="0.25">
      <c r="P112" s="11"/>
    </row>
    <row r="113" spans="16:16" ht="15.75" customHeight="1" x14ac:dyDescent="0.25">
      <c r="P113" s="11"/>
    </row>
    <row r="114" spans="16:16" ht="15.75" customHeight="1" x14ac:dyDescent="0.25">
      <c r="P114" s="11"/>
    </row>
    <row r="115" spans="16:16" ht="15.75" customHeight="1" x14ac:dyDescent="0.25">
      <c r="P115" s="11"/>
    </row>
    <row r="116" spans="16:16" ht="15.75" customHeight="1" x14ac:dyDescent="0.25">
      <c r="P116" s="11"/>
    </row>
    <row r="117" spans="16:16" ht="15.75" customHeight="1" x14ac:dyDescent="0.25">
      <c r="P117" s="11"/>
    </row>
    <row r="118" spans="16:16" ht="15.75" customHeight="1" x14ac:dyDescent="0.25">
      <c r="P118" s="11"/>
    </row>
    <row r="119" spans="16:16" ht="15.75" customHeight="1" x14ac:dyDescent="0.25">
      <c r="P119" s="11"/>
    </row>
    <row r="120" spans="16:16" ht="15.75" customHeight="1" x14ac:dyDescent="0.25">
      <c r="P120" s="11"/>
    </row>
    <row r="121" spans="16:16" ht="15.75" customHeight="1" x14ac:dyDescent="0.25">
      <c r="P121" s="11"/>
    </row>
    <row r="122" spans="16:16" ht="15.75" customHeight="1" x14ac:dyDescent="0.25">
      <c r="P122" s="11"/>
    </row>
    <row r="123" spans="16:16" ht="15.75" customHeight="1" x14ac:dyDescent="0.25">
      <c r="P123" s="11"/>
    </row>
    <row r="124" spans="16:16" ht="15.75" customHeight="1" x14ac:dyDescent="0.25">
      <c r="P124" s="11"/>
    </row>
    <row r="125" spans="16:16" ht="15.75" customHeight="1" x14ac:dyDescent="0.25">
      <c r="P125" s="11"/>
    </row>
    <row r="126" spans="16:16" ht="15.75" customHeight="1" x14ac:dyDescent="0.25">
      <c r="P126" s="11"/>
    </row>
    <row r="127" spans="16:16" ht="15.75" customHeight="1" x14ac:dyDescent="0.25">
      <c r="P127" s="11"/>
    </row>
    <row r="128" spans="16:16" ht="15.75" customHeight="1" x14ac:dyDescent="0.25">
      <c r="P128" s="11"/>
    </row>
    <row r="129" spans="16:16" ht="15.75" customHeight="1" x14ac:dyDescent="0.25">
      <c r="P129" s="11"/>
    </row>
    <row r="130" spans="16:16" ht="15.75" customHeight="1" x14ac:dyDescent="0.25">
      <c r="P130" s="11"/>
    </row>
    <row r="131" spans="16:16" ht="15.75" customHeight="1" x14ac:dyDescent="0.25">
      <c r="P131" s="11"/>
    </row>
    <row r="132" spans="16:16" ht="15.75" customHeight="1" x14ac:dyDescent="0.25">
      <c r="P132" s="11"/>
    </row>
    <row r="133" spans="16:16" ht="15.75" customHeight="1" x14ac:dyDescent="0.25">
      <c r="P133" s="11"/>
    </row>
    <row r="134" spans="16:16" ht="15.75" customHeight="1" x14ac:dyDescent="0.25">
      <c r="P134" s="11"/>
    </row>
    <row r="135" spans="16:16" ht="15.75" customHeight="1" x14ac:dyDescent="0.25">
      <c r="P135" s="11"/>
    </row>
    <row r="136" spans="16:16" ht="15.75" customHeight="1" x14ac:dyDescent="0.25">
      <c r="P136" s="11"/>
    </row>
    <row r="137" spans="16:16" ht="15.75" customHeight="1" x14ac:dyDescent="0.25">
      <c r="P137" s="11"/>
    </row>
    <row r="138" spans="16:16" ht="15.75" customHeight="1" x14ac:dyDescent="0.25">
      <c r="P138" s="11"/>
    </row>
    <row r="139" spans="16:16" ht="15.75" customHeight="1" x14ac:dyDescent="0.25">
      <c r="P139" s="11"/>
    </row>
    <row r="140" spans="16:16" ht="15.75" customHeight="1" x14ac:dyDescent="0.25">
      <c r="P140" s="11"/>
    </row>
    <row r="141" spans="16:16" ht="15.75" customHeight="1" x14ac:dyDescent="0.25">
      <c r="P141" s="11"/>
    </row>
    <row r="142" spans="16:16" ht="15.75" customHeight="1" x14ac:dyDescent="0.25">
      <c r="P142" s="11"/>
    </row>
    <row r="143" spans="16:16" ht="15.75" customHeight="1" x14ac:dyDescent="0.25">
      <c r="P143" s="11"/>
    </row>
    <row r="144" spans="16:16" ht="15.75" customHeight="1" x14ac:dyDescent="0.25">
      <c r="P144" s="11"/>
    </row>
    <row r="145" spans="16:16" ht="15.75" customHeight="1" x14ac:dyDescent="0.25">
      <c r="P145" s="11"/>
    </row>
    <row r="146" spans="16:16" ht="15.75" customHeight="1" x14ac:dyDescent="0.25">
      <c r="P146" s="11"/>
    </row>
    <row r="147" spans="16:16" ht="15.75" customHeight="1" x14ac:dyDescent="0.25">
      <c r="P147" s="11"/>
    </row>
    <row r="148" spans="16:16" ht="15.75" customHeight="1" x14ac:dyDescent="0.25">
      <c r="P148" s="11"/>
    </row>
    <row r="149" spans="16:16" ht="15.75" customHeight="1" x14ac:dyDescent="0.25">
      <c r="P149" s="11"/>
    </row>
    <row r="150" spans="16:16" ht="15.75" customHeight="1" x14ac:dyDescent="0.25">
      <c r="P150" s="11"/>
    </row>
    <row r="151" spans="16:16" ht="15.75" customHeight="1" x14ac:dyDescent="0.25">
      <c r="P151" s="11"/>
    </row>
    <row r="152" spans="16:16" ht="15.75" customHeight="1" x14ac:dyDescent="0.25">
      <c r="P152" s="11"/>
    </row>
    <row r="153" spans="16:16" ht="15.75" customHeight="1" x14ac:dyDescent="0.25">
      <c r="P153" s="11"/>
    </row>
    <row r="154" spans="16:16" ht="15.75" customHeight="1" x14ac:dyDescent="0.25">
      <c r="P154" s="11"/>
    </row>
    <row r="155" spans="16:16" ht="15.75" customHeight="1" x14ac:dyDescent="0.25">
      <c r="P155" s="11"/>
    </row>
    <row r="156" spans="16:16" ht="15.75" customHeight="1" x14ac:dyDescent="0.25">
      <c r="P156" s="11"/>
    </row>
    <row r="157" spans="16:16" ht="15.75" customHeight="1" x14ac:dyDescent="0.25">
      <c r="P157" s="11"/>
    </row>
    <row r="158" spans="16:16" ht="15.75" customHeight="1" x14ac:dyDescent="0.25">
      <c r="P158" s="11"/>
    </row>
    <row r="159" spans="16:16" ht="15.75" customHeight="1" x14ac:dyDescent="0.25">
      <c r="P159" s="11"/>
    </row>
    <row r="160" spans="16:16" ht="15.75" customHeight="1" x14ac:dyDescent="0.25">
      <c r="P160" s="11"/>
    </row>
    <row r="161" spans="16:16" ht="15.75" customHeight="1" x14ac:dyDescent="0.25">
      <c r="P161" s="11"/>
    </row>
    <row r="162" spans="16:16" ht="15.75" customHeight="1" x14ac:dyDescent="0.25">
      <c r="P162" s="11"/>
    </row>
    <row r="163" spans="16:16" ht="15.75" customHeight="1" x14ac:dyDescent="0.25">
      <c r="P163" s="11"/>
    </row>
    <row r="164" spans="16:16" ht="15.75" customHeight="1" x14ac:dyDescent="0.25">
      <c r="P164" s="11"/>
    </row>
    <row r="165" spans="16:16" ht="15.75" customHeight="1" x14ac:dyDescent="0.25">
      <c r="P165" s="11"/>
    </row>
    <row r="166" spans="16:16" ht="15.75" customHeight="1" x14ac:dyDescent="0.25">
      <c r="P166" s="11"/>
    </row>
    <row r="167" spans="16:16" ht="15.75" customHeight="1" x14ac:dyDescent="0.25">
      <c r="P167" s="11"/>
    </row>
    <row r="168" spans="16:16" ht="15.75" customHeight="1" x14ac:dyDescent="0.25">
      <c r="P168" s="11"/>
    </row>
    <row r="169" spans="16:16" ht="15.75" customHeight="1" x14ac:dyDescent="0.25">
      <c r="P169" s="11"/>
    </row>
    <row r="170" spans="16:16" ht="15.75" customHeight="1" x14ac:dyDescent="0.25">
      <c r="P170" s="11"/>
    </row>
    <row r="171" spans="16:16" ht="15.75" customHeight="1" x14ac:dyDescent="0.25">
      <c r="P171" s="11"/>
    </row>
    <row r="172" spans="16:16" ht="15.75" customHeight="1" x14ac:dyDescent="0.25">
      <c r="P172" s="11"/>
    </row>
    <row r="173" spans="16:16" ht="15.75" customHeight="1" x14ac:dyDescent="0.25">
      <c r="P173" s="11"/>
    </row>
    <row r="174" spans="16:16" ht="15.75" customHeight="1" x14ac:dyDescent="0.25">
      <c r="P174" s="11"/>
    </row>
    <row r="175" spans="16:16" ht="15.75" customHeight="1" x14ac:dyDescent="0.25">
      <c r="P175" s="11"/>
    </row>
    <row r="176" spans="16:16" ht="15.75" customHeight="1" x14ac:dyDescent="0.25">
      <c r="P176" s="11"/>
    </row>
    <row r="177" spans="16:16" ht="15.75" customHeight="1" x14ac:dyDescent="0.25">
      <c r="P177" s="11"/>
    </row>
    <row r="178" spans="16:16" ht="15.75" customHeight="1" x14ac:dyDescent="0.25">
      <c r="P178" s="11"/>
    </row>
    <row r="179" spans="16:16" ht="15.75" customHeight="1" x14ac:dyDescent="0.25">
      <c r="P179" s="11"/>
    </row>
    <row r="180" spans="16:16" ht="15.75" customHeight="1" x14ac:dyDescent="0.25">
      <c r="P180" s="11"/>
    </row>
    <row r="181" spans="16:16" ht="15.75" customHeight="1" x14ac:dyDescent="0.25">
      <c r="P181" s="11"/>
    </row>
    <row r="182" spans="16:16" ht="15.75" customHeight="1" x14ac:dyDescent="0.25">
      <c r="P182" s="11"/>
    </row>
    <row r="183" spans="16:16" ht="15.75" customHeight="1" x14ac:dyDescent="0.25">
      <c r="P183" s="11"/>
    </row>
    <row r="184" spans="16:16" ht="15.75" customHeight="1" x14ac:dyDescent="0.25">
      <c r="P184" s="11"/>
    </row>
    <row r="185" spans="16:16" ht="15.75" customHeight="1" x14ac:dyDescent="0.25">
      <c r="P185" s="11"/>
    </row>
    <row r="186" spans="16:16" ht="15.75" customHeight="1" x14ac:dyDescent="0.25">
      <c r="P186" s="11"/>
    </row>
    <row r="187" spans="16:16" ht="15.75" customHeight="1" x14ac:dyDescent="0.25">
      <c r="P187" s="11"/>
    </row>
    <row r="188" spans="16:16" ht="15.75" customHeight="1" x14ac:dyDescent="0.25">
      <c r="P188" s="11"/>
    </row>
    <row r="189" spans="16:16" ht="15.75" customHeight="1" x14ac:dyDescent="0.25">
      <c r="P189" s="11"/>
    </row>
    <row r="190" spans="16:16" ht="15.75" customHeight="1" x14ac:dyDescent="0.25">
      <c r="P190" s="11"/>
    </row>
    <row r="191" spans="16:16" ht="15.75" customHeight="1" x14ac:dyDescent="0.25">
      <c r="P191" s="11"/>
    </row>
    <row r="192" spans="16:16" ht="15.75" customHeight="1" x14ac:dyDescent="0.25">
      <c r="P192" s="11"/>
    </row>
    <row r="193" spans="16:16" ht="15.75" customHeight="1" x14ac:dyDescent="0.25">
      <c r="P193" s="11"/>
    </row>
    <row r="194" spans="16:16" ht="15.75" customHeight="1" x14ac:dyDescent="0.25">
      <c r="P194" s="11"/>
    </row>
    <row r="195" spans="16:16" ht="15.75" customHeight="1" x14ac:dyDescent="0.25">
      <c r="P195" s="11"/>
    </row>
    <row r="196" spans="16:16" ht="15.75" customHeight="1" x14ac:dyDescent="0.25">
      <c r="P196" s="11"/>
    </row>
    <row r="197" spans="16:16" ht="15.75" customHeight="1" x14ac:dyDescent="0.25">
      <c r="P197" s="11"/>
    </row>
    <row r="198" spans="16:16" ht="15.75" customHeight="1" x14ac:dyDescent="0.25">
      <c r="P198" s="11"/>
    </row>
    <row r="199" spans="16:16" ht="15.75" customHeight="1" x14ac:dyDescent="0.25">
      <c r="P199" s="11"/>
    </row>
    <row r="200" spans="16:16" ht="15.75" customHeight="1" x14ac:dyDescent="0.25">
      <c r="P200" s="11"/>
    </row>
    <row r="201" spans="16:16" ht="15.75" customHeight="1" x14ac:dyDescent="0.25">
      <c r="P201" s="11"/>
    </row>
    <row r="202" spans="16:16" ht="15.75" customHeight="1" x14ac:dyDescent="0.25">
      <c r="P202" s="11"/>
    </row>
    <row r="203" spans="16:16" ht="15.75" customHeight="1" x14ac:dyDescent="0.25">
      <c r="P203" s="11"/>
    </row>
    <row r="204" spans="16:16" ht="15.75" customHeight="1" x14ac:dyDescent="0.25">
      <c r="P204" s="11"/>
    </row>
    <row r="205" spans="16:16" ht="15.75" customHeight="1" x14ac:dyDescent="0.25">
      <c r="P205" s="11"/>
    </row>
    <row r="206" spans="16:16" ht="15.75" customHeight="1" x14ac:dyDescent="0.25">
      <c r="P206" s="11"/>
    </row>
    <row r="207" spans="16:16" ht="15.75" customHeight="1" x14ac:dyDescent="0.25">
      <c r="P207" s="11"/>
    </row>
    <row r="208" spans="16:16" ht="15.75" customHeight="1" x14ac:dyDescent="0.25">
      <c r="P208" s="11"/>
    </row>
    <row r="209" spans="16:16" ht="15.75" customHeight="1" x14ac:dyDescent="0.25">
      <c r="P209" s="11"/>
    </row>
    <row r="210" spans="16:16" ht="15.75" customHeight="1" x14ac:dyDescent="0.25">
      <c r="P210" s="11"/>
    </row>
    <row r="211" spans="16:16" ht="15.75" customHeight="1" x14ac:dyDescent="0.25">
      <c r="P211" s="11"/>
    </row>
    <row r="212" spans="16:16" ht="15.75" customHeight="1" x14ac:dyDescent="0.25">
      <c r="P212" s="11"/>
    </row>
    <row r="213" spans="16:16" ht="15.75" customHeight="1" x14ac:dyDescent="0.25">
      <c r="P213" s="11"/>
    </row>
    <row r="214" spans="16:16" ht="15.75" customHeight="1" x14ac:dyDescent="0.25">
      <c r="P214" s="11"/>
    </row>
    <row r="215" spans="16:16" ht="15.75" customHeight="1" x14ac:dyDescent="0.25">
      <c r="P215" s="11"/>
    </row>
    <row r="216" spans="16:16" ht="15.75" customHeight="1" x14ac:dyDescent="0.25">
      <c r="P216" s="11"/>
    </row>
    <row r="217" spans="16:16" ht="15.75" customHeight="1" x14ac:dyDescent="0.25">
      <c r="P217" s="11"/>
    </row>
    <row r="218" spans="16:16" ht="15.75" customHeight="1" x14ac:dyDescent="0.25">
      <c r="P218" s="11"/>
    </row>
    <row r="219" spans="16:16" ht="15.75" customHeight="1" x14ac:dyDescent="0.25">
      <c r="P219" s="11"/>
    </row>
    <row r="220" spans="16:16" ht="15.75" customHeight="1" x14ac:dyDescent="0.25">
      <c r="P220" s="11"/>
    </row>
    <row r="221" spans="16:16" ht="15.75" customHeight="1" x14ac:dyDescent="0.25">
      <c r="P221" s="11"/>
    </row>
    <row r="222" spans="16:16" ht="15.75" customHeight="1" x14ac:dyDescent="0.25">
      <c r="P222" s="11"/>
    </row>
    <row r="223" spans="16:16" ht="15.75" customHeight="1" x14ac:dyDescent="0.25">
      <c r="P223" s="11"/>
    </row>
    <row r="224" spans="16:16" ht="15.75" customHeight="1" x14ac:dyDescent="0.25">
      <c r="P224" s="11"/>
    </row>
    <row r="225" spans="16:16" ht="15.75" customHeight="1" x14ac:dyDescent="0.25">
      <c r="P225" s="11"/>
    </row>
    <row r="226" spans="16:16" ht="15.75" customHeight="1" x14ac:dyDescent="0.25">
      <c r="P226" s="11"/>
    </row>
    <row r="227" spans="16:16" ht="15.75" customHeight="1" x14ac:dyDescent="0.25">
      <c r="P227" s="11"/>
    </row>
    <row r="228" spans="16:16" ht="15.75" customHeight="1" x14ac:dyDescent="0.25">
      <c r="P228" s="11"/>
    </row>
    <row r="229" spans="16:16" ht="15.75" customHeight="1" x14ac:dyDescent="0.25">
      <c r="P229" s="11"/>
    </row>
    <row r="230" spans="16:16" ht="15.75" customHeight="1" x14ac:dyDescent="0.25">
      <c r="P230" s="11"/>
    </row>
    <row r="231" spans="16:16" ht="15.75" customHeight="1" x14ac:dyDescent="0.25">
      <c r="P231" s="11"/>
    </row>
    <row r="232" spans="16:16" ht="15.75" customHeight="1" x14ac:dyDescent="0.25">
      <c r="P232" s="11"/>
    </row>
    <row r="233" spans="16:16" ht="15.75" customHeight="1" x14ac:dyDescent="0.25">
      <c r="P233" s="11"/>
    </row>
    <row r="234" spans="16:16" ht="15.75" customHeight="1" x14ac:dyDescent="0.25">
      <c r="P234" s="11"/>
    </row>
    <row r="235" spans="16:16" ht="15.75" customHeight="1" x14ac:dyDescent="0.25">
      <c r="P235" s="11"/>
    </row>
    <row r="236" spans="16:16" ht="15.75" customHeight="1" x14ac:dyDescent="0.25">
      <c r="P236" s="11"/>
    </row>
    <row r="237" spans="16:16" ht="15.75" customHeight="1" x14ac:dyDescent="0.25">
      <c r="P237" s="11"/>
    </row>
    <row r="238" spans="16:16" ht="15.75" customHeight="1" x14ac:dyDescent="0.25">
      <c r="P238" s="11"/>
    </row>
    <row r="239" spans="16:16" ht="15.75" customHeight="1" x14ac:dyDescent="0.25">
      <c r="P239" s="11"/>
    </row>
    <row r="240" spans="16:16" ht="15.75" customHeight="1" x14ac:dyDescent="0.25">
      <c r="P240" s="11"/>
    </row>
    <row r="241" spans="16:16" ht="15.75" customHeight="1" x14ac:dyDescent="0.25">
      <c r="P241" s="11"/>
    </row>
    <row r="242" spans="16:16" ht="15.75" customHeight="1" x14ac:dyDescent="0.25">
      <c r="P242" s="11"/>
    </row>
    <row r="243" spans="16:16" ht="15.75" customHeight="1" x14ac:dyDescent="0.25">
      <c r="P243" s="11"/>
    </row>
    <row r="244" spans="16:16" ht="15.75" customHeight="1" x14ac:dyDescent="0.25">
      <c r="P244" s="11"/>
    </row>
    <row r="245" spans="16:16" ht="15.75" customHeight="1" x14ac:dyDescent="0.25">
      <c r="P245" s="11"/>
    </row>
    <row r="246" spans="16:16" ht="15.75" customHeight="1" x14ac:dyDescent="0.25">
      <c r="P246" s="11"/>
    </row>
    <row r="247" spans="16:16" ht="15.75" customHeight="1" x14ac:dyDescent="0.25">
      <c r="P247" s="11"/>
    </row>
    <row r="248" spans="16:16" ht="15.75" customHeight="1" x14ac:dyDescent="0.25">
      <c r="P248" s="11"/>
    </row>
    <row r="249" spans="16:16" ht="15.75" customHeight="1" x14ac:dyDescent="0.25">
      <c r="P249" s="11"/>
    </row>
    <row r="250" spans="16:16" ht="15.75" customHeight="1" x14ac:dyDescent="0.25">
      <c r="P250" s="11"/>
    </row>
    <row r="251" spans="16:16" ht="15.75" customHeight="1" x14ac:dyDescent="0.25">
      <c r="P251" s="11"/>
    </row>
    <row r="252" spans="16:16" ht="15.75" customHeight="1" x14ac:dyDescent="0.25">
      <c r="P252" s="11"/>
    </row>
    <row r="253" spans="16:16" ht="15.75" customHeight="1" x14ac:dyDescent="0.25">
      <c r="P253" s="11"/>
    </row>
    <row r="254" spans="16:16" ht="15.75" customHeight="1" x14ac:dyDescent="0.25">
      <c r="P254" s="11"/>
    </row>
    <row r="255" spans="16:16" ht="15.75" customHeight="1" x14ac:dyDescent="0.25">
      <c r="P255" s="11"/>
    </row>
    <row r="256" spans="16:16" ht="15.75" customHeight="1" x14ac:dyDescent="0.25">
      <c r="P256" s="11"/>
    </row>
    <row r="257" spans="16:16" ht="15.75" customHeight="1" x14ac:dyDescent="0.25">
      <c r="P257" s="11"/>
    </row>
    <row r="258" spans="16:16" ht="15.75" customHeight="1" x14ac:dyDescent="0.25">
      <c r="P258" s="11"/>
    </row>
    <row r="259" spans="16:16" ht="15.75" customHeight="1" x14ac:dyDescent="0.25">
      <c r="P259" s="11"/>
    </row>
    <row r="260" spans="16:16" ht="15.75" customHeight="1" x14ac:dyDescent="0.25">
      <c r="P260" s="11"/>
    </row>
    <row r="261" spans="16:16" ht="15.75" customHeight="1" x14ac:dyDescent="0.25">
      <c r="P261" s="11"/>
    </row>
    <row r="262" spans="16:16" ht="15.75" customHeight="1" x14ac:dyDescent="0.25">
      <c r="P262" s="11"/>
    </row>
    <row r="263" spans="16:16" ht="15.75" customHeight="1" x14ac:dyDescent="0.25">
      <c r="P263" s="11"/>
    </row>
    <row r="264" spans="16:16" ht="15.75" customHeight="1" x14ac:dyDescent="0.25">
      <c r="P264" s="11"/>
    </row>
    <row r="265" spans="16:16" ht="15.75" customHeight="1" x14ac:dyDescent="0.25">
      <c r="P265" s="11"/>
    </row>
    <row r="266" spans="16:16" ht="15.75" customHeight="1" x14ac:dyDescent="0.25">
      <c r="P266" s="11"/>
    </row>
    <row r="267" spans="16:16" ht="15.75" customHeight="1" x14ac:dyDescent="0.25">
      <c r="P267" s="11"/>
    </row>
    <row r="268" spans="16:16" ht="15.75" customHeight="1" x14ac:dyDescent="0.25">
      <c r="P268" s="11"/>
    </row>
    <row r="269" spans="16:16" ht="15.75" customHeight="1" x14ac:dyDescent="0.25">
      <c r="P269" s="11"/>
    </row>
    <row r="270" spans="16:16" ht="15.75" customHeight="1" x14ac:dyDescent="0.25">
      <c r="P270" s="11"/>
    </row>
    <row r="271" spans="16:16" ht="15.75" customHeight="1" x14ac:dyDescent="0.25">
      <c r="P271" s="11"/>
    </row>
    <row r="272" spans="16:16" ht="15.75" customHeight="1" x14ac:dyDescent="0.25">
      <c r="P272" s="11"/>
    </row>
    <row r="273" spans="16:16" ht="15.75" customHeight="1" x14ac:dyDescent="0.25">
      <c r="P273" s="11"/>
    </row>
    <row r="274" spans="16:16" ht="15.75" customHeight="1" x14ac:dyDescent="0.25">
      <c r="P274" s="11"/>
    </row>
    <row r="275" spans="16:16" ht="15.75" customHeight="1" x14ac:dyDescent="0.25">
      <c r="P275" s="11"/>
    </row>
    <row r="276" spans="16:16" ht="15.75" customHeight="1" x14ac:dyDescent="0.25">
      <c r="P276" s="11"/>
    </row>
    <row r="277" spans="16:16" ht="15.75" customHeight="1" x14ac:dyDescent="0.25">
      <c r="P277" s="11"/>
    </row>
    <row r="278" spans="16:16" ht="15.75" customHeight="1" x14ac:dyDescent="0.25">
      <c r="P278" s="11"/>
    </row>
    <row r="279" spans="16:16" ht="15.75" customHeight="1" x14ac:dyDescent="0.25">
      <c r="P279" s="11"/>
    </row>
    <row r="280" spans="16:16" ht="15.75" customHeight="1" x14ac:dyDescent="0.25">
      <c r="P280" s="11"/>
    </row>
    <row r="281" spans="16:16" ht="15.75" customHeight="1" x14ac:dyDescent="0.25">
      <c r="P281" s="11"/>
    </row>
    <row r="282" spans="16:16" ht="15.75" customHeight="1" x14ac:dyDescent="0.25">
      <c r="P282" s="11"/>
    </row>
    <row r="283" spans="16:16" ht="15.75" customHeight="1" x14ac:dyDescent="0.25">
      <c r="P283" s="11"/>
    </row>
    <row r="284" spans="16:16" ht="15.75" customHeight="1" x14ac:dyDescent="0.25">
      <c r="P284" s="11"/>
    </row>
    <row r="285" spans="16:16" ht="15.75" customHeight="1" x14ac:dyDescent="0.25">
      <c r="P285" s="11"/>
    </row>
    <row r="286" spans="16:16" ht="15.75" customHeight="1" x14ac:dyDescent="0.25">
      <c r="P286" s="11"/>
    </row>
    <row r="287" spans="16:16" ht="15.75" customHeight="1" x14ac:dyDescent="0.25">
      <c r="P287" s="11"/>
    </row>
    <row r="288" spans="16:16" ht="15.75" customHeight="1" x14ac:dyDescent="0.25">
      <c r="P288" s="11"/>
    </row>
    <row r="289" spans="16:16" ht="15.75" customHeight="1" x14ac:dyDescent="0.25">
      <c r="P289" s="11"/>
    </row>
    <row r="290" spans="16:16" ht="15.75" customHeight="1" x14ac:dyDescent="0.25">
      <c r="P290" s="11"/>
    </row>
    <row r="291" spans="16:16" ht="15.75" customHeight="1" x14ac:dyDescent="0.25">
      <c r="P291" s="11"/>
    </row>
    <row r="292" spans="16:16" ht="15.75" customHeight="1" x14ac:dyDescent="0.25">
      <c r="P292" s="11"/>
    </row>
    <row r="293" spans="16:16" ht="15.75" customHeight="1" x14ac:dyDescent="0.25">
      <c r="P293" s="11"/>
    </row>
    <row r="294" spans="16:16" ht="15.75" customHeight="1" x14ac:dyDescent="0.25">
      <c r="P294" s="11"/>
    </row>
    <row r="295" spans="16:16" ht="15.75" customHeight="1" x14ac:dyDescent="0.25">
      <c r="P295" s="11"/>
    </row>
    <row r="296" spans="16:16" ht="15.75" customHeight="1" x14ac:dyDescent="0.25">
      <c r="P296" s="11"/>
    </row>
    <row r="297" spans="16:16" ht="15.75" customHeight="1" x14ac:dyDescent="0.25">
      <c r="P297" s="11"/>
    </row>
    <row r="298" spans="16:16" ht="15.75" customHeight="1" x14ac:dyDescent="0.25">
      <c r="P298" s="11"/>
    </row>
    <row r="299" spans="16:16" ht="15.75" customHeight="1" x14ac:dyDescent="0.25">
      <c r="P299" s="11"/>
    </row>
    <row r="300" spans="16:16" ht="15.75" customHeight="1" x14ac:dyDescent="0.25">
      <c r="P300" s="11"/>
    </row>
    <row r="301" spans="16:16" ht="15.75" customHeight="1" x14ac:dyDescent="0.25">
      <c r="P301" s="11"/>
    </row>
    <row r="302" spans="16:16" ht="15.75" customHeight="1" x14ac:dyDescent="0.25">
      <c r="P302" s="11"/>
    </row>
    <row r="303" spans="16:16" ht="15.75" customHeight="1" x14ac:dyDescent="0.25">
      <c r="P303" s="11"/>
    </row>
    <row r="304" spans="16:16" ht="15.75" customHeight="1" x14ac:dyDescent="0.25">
      <c r="P304" s="11"/>
    </row>
    <row r="305" spans="16:16" ht="15.75" customHeight="1" x14ac:dyDescent="0.25">
      <c r="P305" s="11"/>
    </row>
    <row r="306" spans="16:16" ht="15.75" customHeight="1" x14ac:dyDescent="0.25">
      <c r="P306" s="11"/>
    </row>
    <row r="307" spans="16:16" ht="15.75" customHeight="1" x14ac:dyDescent="0.25">
      <c r="P307" s="11"/>
    </row>
    <row r="308" spans="16:16" ht="15.75" customHeight="1" x14ac:dyDescent="0.25">
      <c r="P308" s="11"/>
    </row>
    <row r="309" spans="16:16" ht="15.75" customHeight="1" x14ac:dyDescent="0.25">
      <c r="P309" s="11"/>
    </row>
    <row r="310" spans="16:16" ht="15.75" customHeight="1" x14ac:dyDescent="0.25">
      <c r="P310" s="11"/>
    </row>
    <row r="311" spans="16:16" ht="15.75" customHeight="1" x14ac:dyDescent="0.25">
      <c r="P311" s="11"/>
    </row>
    <row r="312" spans="16:16" ht="15.75" customHeight="1" x14ac:dyDescent="0.25">
      <c r="P312" s="11"/>
    </row>
    <row r="313" spans="16:16" ht="15.75" customHeight="1" x14ac:dyDescent="0.25">
      <c r="P313" s="11"/>
    </row>
    <row r="314" spans="16:16" ht="15.75" customHeight="1" x14ac:dyDescent="0.25">
      <c r="P314" s="11"/>
    </row>
    <row r="315" spans="16:16" ht="15.75" customHeight="1" x14ac:dyDescent="0.25">
      <c r="P315" s="11"/>
    </row>
    <row r="316" spans="16:16" ht="15.75" customHeight="1" x14ac:dyDescent="0.25">
      <c r="P316" s="11"/>
    </row>
    <row r="317" spans="16:16" ht="15.75" customHeight="1" x14ac:dyDescent="0.25">
      <c r="P317" s="11"/>
    </row>
    <row r="318" spans="16:16" ht="15.75" customHeight="1" x14ac:dyDescent="0.25">
      <c r="P318" s="11"/>
    </row>
    <row r="319" spans="16:16" ht="15.75" customHeight="1" x14ac:dyDescent="0.25">
      <c r="P319" s="11"/>
    </row>
    <row r="320" spans="16:16" ht="15.75" customHeight="1" x14ac:dyDescent="0.25">
      <c r="P320" s="11"/>
    </row>
    <row r="321" spans="16:16" ht="15.75" customHeight="1" x14ac:dyDescent="0.25">
      <c r="P321" s="11"/>
    </row>
    <row r="322" spans="16:16" ht="15.75" customHeight="1" x14ac:dyDescent="0.25">
      <c r="P322" s="11"/>
    </row>
    <row r="323" spans="16:16" ht="15.75" customHeight="1" x14ac:dyDescent="0.25">
      <c r="P323" s="11"/>
    </row>
    <row r="324" spans="16:16" ht="15.75" customHeight="1" x14ac:dyDescent="0.25">
      <c r="P324" s="11"/>
    </row>
    <row r="325" spans="16:16" ht="15.75" customHeight="1" x14ac:dyDescent="0.25">
      <c r="P325" s="11"/>
    </row>
    <row r="326" spans="16:16" ht="15.75" customHeight="1" x14ac:dyDescent="0.25">
      <c r="P326" s="11"/>
    </row>
    <row r="327" spans="16:16" ht="15.75" customHeight="1" x14ac:dyDescent="0.25">
      <c r="P327" s="11"/>
    </row>
    <row r="328" spans="16:16" ht="15.75" customHeight="1" x14ac:dyDescent="0.25">
      <c r="P328" s="11"/>
    </row>
    <row r="329" spans="16:16" ht="15.75" customHeight="1" x14ac:dyDescent="0.25">
      <c r="P329" s="11"/>
    </row>
    <row r="330" spans="16:16" ht="15.75" customHeight="1" x14ac:dyDescent="0.25">
      <c r="P330" s="11"/>
    </row>
    <row r="331" spans="16:16" ht="15.75" customHeight="1" x14ac:dyDescent="0.25">
      <c r="P331" s="11"/>
    </row>
    <row r="332" spans="16:16" ht="15.75" customHeight="1" x14ac:dyDescent="0.25">
      <c r="P332" s="11"/>
    </row>
    <row r="333" spans="16:16" ht="15.75" customHeight="1" x14ac:dyDescent="0.25">
      <c r="P333" s="11"/>
    </row>
    <row r="334" spans="16:16" ht="15.75" customHeight="1" x14ac:dyDescent="0.25">
      <c r="P334" s="11"/>
    </row>
    <row r="335" spans="16:16" ht="15.75" customHeight="1" x14ac:dyDescent="0.25">
      <c r="P335" s="11"/>
    </row>
    <row r="336" spans="16:16" ht="15.75" customHeight="1" x14ac:dyDescent="0.25">
      <c r="P336" s="11"/>
    </row>
    <row r="337" spans="16:16" ht="15.75" customHeight="1" x14ac:dyDescent="0.25">
      <c r="P337" s="11"/>
    </row>
    <row r="338" spans="16:16" ht="15.75" customHeight="1" x14ac:dyDescent="0.25">
      <c r="P338" s="11"/>
    </row>
    <row r="339" spans="16:16" ht="15.75" customHeight="1" x14ac:dyDescent="0.25">
      <c r="P339" s="11"/>
    </row>
    <row r="340" spans="16:16" ht="15.75" customHeight="1" x14ac:dyDescent="0.25">
      <c r="P340" s="11"/>
    </row>
    <row r="341" spans="16:16" ht="15.75" customHeight="1" x14ac:dyDescent="0.25">
      <c r="P341" s="11"/>
    </row>
    <row r="342" spans="16:16" ht="15.75" customHeight="1" x14ac:dyDescent="0.25">
      <c r="P342" s="11"/>
    </row>
    <row r="343" spans="16:16" ht="15.75" customHeight="1" x14ac:dyDescent="0.25">
      <c r="P343" s="11"/>
    </row>
    <row r="344" spans="16:16" ht="15.75" customHeight="1" x14ac:dyDescent="0.25">
      <c r="P344" s="11"/>
    </row>
    <row r="345" spans="16:16" ht="15.75" customHeight="1" x14ac:dyDescent="0.25">
      <c r="P345" s="11"/>
    </row>
    <row r="346" spans="16:16" ht="15.75" customHeight="1" x14ac:dyDescent="0.25">
      <c r="P346" s="11"/>
    </row>
    <row r="347" spans="16:16" ht="15.75" customHeight="1" x14ac:dyDescent="0.25">
      <c r="P347" s="11"/>
    </row>
    <row r="348" spans="16:16" ht="15.75" customHeight="1" x14ac:dyDescent="0.25">
      <c r="P348" s="11"/>
    </row>
    <row r="349" spans="16:16" ht="15.75" customHeight="1" x14ac:dyDescent="0.25">
      <c r="P349" s="11"/>
    </row>
    <row r="350" spans="16:16" ht="15.75" customHeight="1" x14ac:dyDescent="0.25">
      <c r="P350" s="11"/>
    </row>
    <row r="351" spans="16:16" ht="15.75" customHeight="1" x14ac:dyDescent="0.25">
      <c r="P351" s="11"/>
    </row>
    <row r="352" spans="16:16" ht="15.75" customHeight="1" x14ac:dyDescent="0.25">
      <c r="P352" s="11"/>
    </row>
    <row r="353" spans="16:16" ht="15.75" customHeight="1" x14ac:dyDescent="0.25">
      <c r="P353" s="11"/>
    </row>
    <row r="354" spans="16:16" ht="15.75" customHeight="1" x14ac:dyDescent="0.25">
      <c r="P354" s="11"/>
    </row>
    <row r="355" spans="16:16" ht="15.75" customHeight="1" x14ac:dyDescent="0.25">
      <c r="P355" s="11"/>
    </row>
    <row r="356" spans="16:16" ht="15.75" customHeight="1" x14ac:dyDescent="0.25">
      <c r="P356" s="11"/>
    </row>
    <row r="357" spans="16:16" ht="15.75" customHeight="1" x14ac:dyDescent="0.25">
      <c r="P357" s="11"/>
    </row>
    <row r="358" spans="16:16" ht="15.75" customHeight="1" x14ac:dyDescent="0.25">
      <c r="P358" s="11"/>
    </row>
    <row r="359" spans="16:16" ht="15.75" customHeight="1" x14ac:dyDescent="0.25">
      <c r="P359" s="11"/>
    </row>
    <row r="360" spans="16:16" ht="15.75" customHeight="1" x14ac:dyDescent="0.25">
      <c r="P360" s="11"/>
    </row>
    <row r="361" spans="16:16" ht="15.75" customHeight="1" x14ac:dyDescent="0.25">
      <c r="P361" s="11"/>
    </row>
    <row r="362" spans="16:16" ht="15.75" customHeight="1" x14ac:dyDescent="0.25">
      <c r="P362" s="11"/>
    </row>
    <row r="363" spans="16:16" ht="15.75" customHeight="1" x14ac:dyDescent="0.25">
      <c r="P363" s="11"/>
    </row>
    <row r="364" spans="16:16" ht="15.75" customHeight="1" x14ac:dyDescent="0.25">
      <c r="P364" s="11"/>
    </row>
    <row r="365" spans="16:16" ht="15.75" customHeight="1" x14ac:dyDescent="0.25">
      <c r="P365" s="11"/>
    </row>
    <row r="366" spans="16:16" ht="15.75" customHeight="1" x14ac:dyDescent="0.25">
      <c r="P366" s="11"/>
    </row>
    <row r="367" spans="16:16" ht="15.75" customHeight="1" x14ac:dyDescent="0.25">
      <c r="P367" s="11"/>
    </row>
    <row r="368" spans="16:16" ht="15.75" customHeight="1" x14ac:dyDescent="0.25">
      <c r="P368" s="11"/>
    </row>
    <row r="369" spans="16:16" ht="15.75" customHeight="1" x14ac:dyDescent="0.25">
      <c r="P369" s="11"/>
    </row>
    <row r="370" spans="16:16" ht="15.75" customHeight="1" x14ac:dyDescent="0.25">
      <c r="P370" s="11"/>
    </row>
    <row r="371" spans="16:16" ht="15.75" customHeight="1" x14ac:dyDescent="0.25">
      <c r="P371" s="11"/>
    </row>
    <row r="372" spans="16:16" ht="15.75" customHeight="1" x14ac:dyDescent="0.25">
      <c r="P372" s="11"/>
    </row>
    <row r="373" spans="16:16" ht="15.75" customHeight="1" x14ac:dyDescent="0.25">
      <c r="P373" s="11"/>
    </row>
    <row r="374" spans="16:16" ht="15.75" customHeight="1" x14ac:dyDescent="0.25">
      <c r="P374" s="11"/>
    </row>
    <row r="375" spans="16:16" ht="15.75" customHeight="1" x14ac:dyDescent="0.25">
      <c r="P375" s="11"/>
    </row>
    <row r="376" spans="16:16" ht="15.75" customHeight="1" x14ac:dyDescent="0.25">
      <c r="P376" s="11"/>
    </row>
    <row r="377" spans="16:16" ht="15.75" customHeight="1" x14ac:dyDescent="0.25">
      <c r="P377" s="11"/>
    </row>
    <row r="378" spans="16:16" ht="15.75" customHeight="1" x14ac:dyDescent="0.25">
      <c r="P378" s="11"/>
    </row>
    <row r="379" spans="16:16" ht="15.75" customHeight="1" x14ac:dyDescent="0.25">
      <c r="P379" s="11"/>
    </row>
    <row r="380" spans="16:16" ht="15.75" customHeight="1" x14ac:dyDescent="0.25">
      <c r="P380" s="11"/>
    </row>
    <row r="381" spans="16:16" ht="15.75" customHeight="1" x14ac:dyDescent="0.25">
      <c r="P381" s="11"/>
    </row>
    <row r="382" spans="16:16" ht="15.75" customHeight="1" x14ac:dyDescent="0.25">
      <c r="P382" s="11"/>
    </row>
    <row r="383" spans="16:16" ht="15.75" customHeight="1" x14ac:dyDescent="0.25">
      <c r="P383" s="11"/>
    </row>
    <row r="384" spans="16:16" ht="15.75" customHeight="1" x14ac:dyDescent="0.25">
      <c r="P384" s="11"/>
    </row>
    <row r="385" spans="16:16" ht="15.75" customHeight="1" x14ac:dyDescent="0.25">
      <c r="P385" s="11"/>
    </row>
    <row r="386" spans="16:16" ht="15.75" customHeight="1" x14ac:dyDescent="0.25">
      <c r="P386" s="11"/>
    </row>
    <row r="387" spans="16:16" ht="15.75" customHeight="1" x14ac:dyDescent="0.25">
      <c r="P387" s="11"/>
    </row>
    <row r="388" spans="16:16" ht="15.75" customHeight="1" x14ac:dyDescent="0.25">
      <c r="P388" s="11"/>
    </row>
    <row r="389" spans="16:16" ht="15.75" customHeight="1" x14ac:dyDescent="0.25">
      <c r="P389" s="11"/>
    </row>
    <row r="390" spans="16:16" ht="15.75" customHeight="1" x14ac:dyDescent="0.25">
      <c r="P390" s="11"/>
    </row>
    <row r="391" spans="16:16" ht="15.75" customHeight="1" x14ac:dyDescent="0.25">
      <c r="P391" s="11"/>
    </row>
    <row r="392" spans="16:16" ht="15.75" customHeight="1" x14ac:dyDescent="0.25">
      <c r="P392" s="11"/>
    </row>
    <row r="393" spans="16:16" ht="15.75" customHeight="1" x14ac:dyDescent="0.25">
      <c r="P393" s="11"/>
    </row>
    <row r="394" spans="16:16" ht="15.75" customHeight="1" x14ac:dyDescent="0.25">
      <c r="P394" s="11"/>
    </row>
    <row r="395" spans="16:16" ht="15.75" customHeight="1" x14ac:dyDescent="0.25">
      <c r="P395" s="11"/>
    </row>
    <row r="396" spans="16:16" ht="15.75" customHeight="1" x14ac:dyDescent="0.25">
      <c r="P396" s="11"/>
    </row>
    <row r="397" spans="16:16" ht="15.75" customHeight="1" x14ac:dyDescent="0.25">
      <c r="P397" s="11"/>
    </row>
    <row r="398" spans="16:16" ht="15.75" customHeight="1" x14ac:dyDescent="0.25">
      <c r="P398" s="11"/>
    </row>
    <row r="399" spans="16:16" ht="15.75" customHeight="1" x14ac:dyDescent="0.25">
      <c r="P399" s="11"/>
    </row>
    <row r="400" spans="16:16" ht="15.75" customHeight="1" x14ac:dyDescent="0.25">
      <c r="P400" s="11"/>
    </row>
    <row r="401" spans="16:16" ht="15.75" customHeight="1" x14ac:dyDescent="0.25">
      <c r="P401" s="11"/>
    </row>
    <row r="402" spans="16:16" ht="15.75" customHeight="1" x14ac:dyDescent="0.25">
      <c r="P402" s="11"/>
    </row>
    <row r="403" spans="16:16" ht="15.75" customHeight="1" x14ac:dyDescent="0.25">
      <c r="P403" s="11"/>
    </row>
    <row r="404" spans="16:16" ht="15.75" customHeight="1" x14ac:dyDescent="0.25">
      <c r="P404" s="11"/>
    </row>
    <row r="405" spans="16:16" ht="15.75" customHeight="1" x14ac:dyDescent="0.25">
      <c r="P405" s="11"/>
    </row>
    <row r="406" spans="16:16" ht="15.75" customHeight="1" x14ac:dyDescent="0.25">
      <c r="P406" s="11"/>
    </row>
    <row r="407" spans="16:16" ht="15.75" customHeight="1" x14ac:dyDescent="0.25">
      <c r="P407" s="11"/>
    </row>
    <row r="408" spans="16:16" ht="15.75" customHeight="1" x14ac:dyDescent="0.25">
      <c r="P408" s="11"/>
    </row>
    <row r="409" spans="16:16" ht="15.75" customHeight="1" x14ac:dyDescent="0.25">
      <c r="P409" s="11"/>
    </row>
    <row r="410" spans="16:16" ht="15.75" customHeight="1" x14ac:dyDescent="0.25">
      <c r="P410" s="11"/>
    </row>
    <row r="411" spans="16:16" ht="15.75" customHeight="1" x14ac:dyDescent="0.25">
      <c r="P411" s="11"/>
    </row>
    <row r="412" spans="16:16" ht="15.75" customHeight="1" x14ac:dyDescent="0.25">
      <c r="P412" s="11"/>
    </row>
    <row r="413" spans="16:16" ht="15.75" customHeight="1" x14ac:dyDescent="0.25">
      <c r="P413" s="11"/>
    </row>
    <row r="414" spans="16:16" ht="15.75" customHeight="1" x14ac:dyDescent="0.25">
      <c r="P414" s="11"/>
    </row>
    <row r="415" spans="16:16" ht="15.75" customHeight="1" x14ac:dyDescent="0.25">
      <c r="P415" s="11"/>
    </row>
    <row r="416" spans="16:16" ht="15.75" customHeight="1" x14ac:dyDescent="0.25">
      <c r="P416" s="11"/>
    </row>
    <row r="417" spans="16:16" ht="15.75" customHeight="1" x14ac:dyDescent="0.25">
      <c r="P417" s="11"/>
    </row>
    <row r="418" spans="16:16" ht="15.75" customHeight="1" x14ac:dyDescent="0.25">
      <c r="P418" s="11"/>
    </row>
    <row r="419" spans="16:16" ht="15.75" customHeight="1" x14ac:dyDescent="0.25">
      <c r="P419" s="11"/>
    </row>
    <row r="420" spans="16:16" ht="15.75" customHeight="1" x14ac:dyDescent="0.25">
      <c r="P420" s="11"/>
    </row>
    <row r="421" spans="16:16" ht="15.75" customHeight="1" x14ac:dyDescent="0.25">
      <c r="P421" s="11"/>
    </row>
    <row r="422" spans="16:16" ht="15.75" customHeight="1" x14ac:dyDescent="0.25">
      <c r="P422" s="11"/>
    </row>
    <row r="423" spans="16:16" ht="15.75" customHeight="1" x14ac:dyDescent="0.25">
      <c r="P423" s="11"/>
    </row>
    <row r="424" spans="16:16" ht="15.75" customHeight="1" x14ac:dyDescent="0.25">
      <c r="P424" s="11"/>
    </row>
    <row r="425" spans="16:16" ht="15.75" customHeight="1" x14ac:dyDescent="0.25">
      <c r="P425" s="11"/>
    </row>
    <row r="426" spans="16:16" ht="15.75" customHeight="1" x14ac:dyDescent="0.25">
      <c r="P426" s="11"/>
    </row>
    <row r="427" spans="16:16" ht="15.75" customHeight="1" x14ac:dyDescent="0.25">
      <c r="P427" s="11"/>
    </row>
    <row r="428" spans="16:16" ht="15.75" customHeight="1" x14ac:dyDescent="0.25">
      <c r="P428" s="11"/>
    </row>
    <row r="429" spans="16:16" ht="15.75" customHeight="1" x14ac:dyDescent="0.25">
      <c r="P429" s="11"/>
    </row>
    <row r="430" spans="16:16" ht="15.75" customHeight="1" x14ac:dyDescent="0.25">
      <c r="P430" s="11"/>
    </row>
    <row r="431" spans="16:16" ht="15.75" customHeight="1" x14ac:dyDescent="0.25">
      <c r="P431" s="11"/>
    </row>
    <row r="432" spans="16:16" ht="15.75" customHeight="1" x14ac:dyDescent="0.25">
      <c r="P432" s="11"/>
    </row>
    <row r="433" spans="16:16" ht="15.75" customHeight="1" x14ac:dyDescent="0.25">
      <c r="P433" s="11"/>
    </row>
    <row r="434" spans="16:16" ht="15.75" customHeight="1" x14ac:dyDescent="0.25">
      <c r="P434" s="11"/>
    </row>
    <row r="435" spans="16:16" ht="15.75" customHeight="1" x14ac:dyDescent="0.25">
      <c r="P435" s="11"/>
    </row>
    <row r="436" spans="16:16" ht="15.75" customHeight="1" x14ac:dyDescent="0.25">
      <c r="P436" s="11"/>
    </row>
    <row r="437" spans="16:16" ht="15.75" customHeight="1" x14ac:dyDescent="0.25">
      <c r="P437" s="11"/>
    </row>
    <row r="438" spans="16:16" ht="15.75" customHeight="1" x14ac:dyDescent="0.25">
      <c r="P438" s="11"/>
    </row>
    <row r="439" spans="16:16" ht="15.75" customHeight="1" x14ac:dyDescent="0.25">
      <c r="P439" s="11"/>
    </row>
    <row r="440" spans="16:16" ht="15.75" customHeight="1" x14ac:dyDescent="0.25">
      <c r="P440" s="11"/>
    </row>
    <row r="441" spans="16:16" ht="15.75" customHeight="1" x14ac:dyDescent="0.25">
      <c r="P441" s="11"/>
    </row>
    <row r="442" spans="16:16" ht="15.75" customHeight="1" x14ac:dyDescent="0.25">
      <c r="P442" s="11"/>
    </row>
    <row r="443" spans="16:16" ht="15.75" customHeight="1" x14ac:dyDescent="0.25">
      <c r="P443" s="11"/>
    </row>
    <row r="444" spans="16:16" ht="15.75" customHeight="1" x14ac:dyDescent="0.25">
      <c r="P444" s="11"/>
    </row>
    <row r="445" spans="16:16" ht="15.75" customHeight="1" x14ac:dyDescent="0.25">
      <c r="P445" s="11"/>
    </row>
    <row r="446" spans="16:16" ht="15.75" customHeight="1" x14ac:dyDescent="0.25">
      <c r="P446" s="11"/>
    </row>
    <row r="447" spans="16:16" ht="15.75" customHeight="1" x14ac:dyDescent="0.25">
      <c r="P447" s="11"/>
    </row>
    <row r="448" spans="16:16" ht="15.75" customHeight="1" x14ac:dyDescent="0.25">
      <c r="P448" s="11"/>
    </row>
    <row r="449" spans="16:16" ht="15.75" customHeight="1" x14ac:dyDescent="0.25">
      <c r="P449" s="11"/>
    </row>
    <row r="450" spans="16:16" ht="15.75" customHeight="1" x14ac:dyDescent="0.25">
      <c r="P450" s="11"/>
    </row>
    <row r="451" spans="16:16" ht="15.75" customHeight="1" x14ac:dyDescent="0.25">
      <c r="P451" s="11"/>
    </row>
    <row r="452" spans="16:16" ht="15.75" customHeight="1" x14ac:dyDescent="0.25">
      <c r="P452" s="11"/>
    </row>
    <row r="453" spans="16:16" ht="15.75" customHeight="1" x14ac:dyDescent="0.25">
      <c r="P453" s="11"/>
    </row>
    <row r="454" spans="16:16" ht="15.75" customHeight="1" x14ac:dyDescent="0.25">
      <c r="P454" s="11"/>
    </row>
    <row r="455" spans="16:16" ht="15.75" customHeight="1" x14ac:dyDescent="0.25">
      <c r="P455" s="11"/>
    </row>
    <row r="456" spans="16:16" ht="15.75" customHeight="1" x14ac:dyDescent="0.25">
      <c r="P456" s="11"/>
    </row>
    <row r="457" spans="16:16" ht="15.75" customHeight="1" x14ac:dyDescent="0.25">
      <c r="P457" s="11"/>
    </row>
    <row r="458" spans="16:16" ht="15.75" customHeight="1" x14ac:dyDescent="0.25">
      <c r="P458" s="11"/>
    </row>
    <row r="459" spans="16:16" ht="15.75" customHeight="1" x14ac:dyDescent="0.25">
      <c r="P459" s="11"/>
    </row>
    <row r="460" spans="16:16" ht="15.75" customHeight="1" x14ac:dyDescent="0.25">
      <c r="P460" s="11"/>
    </row>
    <row r="461" spans="16:16" ht="15.75" customHeight="1" x14ac:dyDescent="0.25">
      <c r="P461" s="11"/>
    </row>
    <row r="462" spans="16:16" ht="15.75" customHeight="1" x14ac:dyDescent="0.25">
      <c r="P462" s="11"/>
    </row>
    <row r="463" spans="16:16" ht="15.75" customHeight="1" x14ac:dyDescent="0.25">
      <c r="P463" s="11"/>
    </row>
    <row r="464" spans="16:16" ht="15.75" customHeight="1" x14ac:dyDescent="0.25">
      <c r="P464" s="11"/>
    </row>
    <row r="465" spans="16:16" ht="15.75" customHeight="1" x14ac:dyDescent="0.25">
      <c r="P465" s="11"/>
    </row>
    <row r="466" spans="16:16" ht="15.75" customHeight="1" x14ac:dyDescent="0.25">
      <c r="P466" s="11"/>
    </row>
    <row r="467" spans="16:16" ht="15.75" customHeight="1" x14ac:dyDescent="0.25">
      <c r="P467" s="11"/>
    </row>
    <row r="468" spans="16:16" ht="15.75" customHeight="1" x14ac:dyDescent="0.25">
      <c r="P468" s="11"/>
    </row>
    <row r="469" spans="16:16" ht="15.75" customHeight="1" x14ac:dyDescent="0.25">
      <c r="P469" s="11"/>
    </row>
    <row r="470" spans="16:16" ht="15.75" customHeight="1" x14ac:dyDescent="0.25">
      <c r="P470" s="11"/>
    </row>
    <row r="471" spans="16:16" ht="15.75" customHeight="1" x14ac:dyDescent="0.25">
      <c r="P471" s="11"/>
    </row>
    <row r="472" spans="16:16" ht="15.75" customHeight="1" x14ac:dyDescent="0.25">
      <c r="P472" s="11"/>
    </row>
    <row r="473" spans="16:16" ht="15.75" customHeight="1" x14ac:dyDescent="0.25">
      <c r="P473" s="11"/>
    </row>
    <row r="474" spans="16:16" ht="15.75" customHeight="1" x14ac:dyDescent="0.25">
      <c r="P474" s="11"/>
    </row>
    <row r="475" spans="16:16" ht="15.75" customHeight="1" x14ac:dyDescent="0.25">
      <c r="P475" s="11"/>
    </row>
    <row r="476" spans="16:16" ht="15.75" customHeight="1" x14ac:dyDescent="0.25">
      <c r="P476" s="11"/>
    </row>
    <row r="477" spans="16:16" ht="15.75" customHeight="1" x14ac:dyDescent="0.25">
      <c r="P477" s="11"/>
    </row>
    <row r="478" spans="16:16" ht="15.75" customHeight="1" x14ac:dyDescent="0.25">
      <c r="P478" s="11"/>
    </row>
    <row r="479" spans="16:16" ht="15.75" customHeight="1" x14ac:dyDescent="0.25">
      <c r="P479" s="11"/>
    </row>
    <row r="480" spans="16:16" ht="15.75" customHeight="1" x14ac:dyDescent="0.25">
      <c r="P480" s="11"/>
    </row>
    <row r="481" spans="16:16" ht="15.75" customHeight="1" x14ac:dyDescent="0.25">
      <c r="P481" s="11"/>
    </row>
    <row r="482" spans="16:16" ht="15.75" customHeight="1" x14ac:dyDescent="0.25">
      <c r="P482" s="11"/>
    </row>
    <row r="483" spans="16:16" ht="15.75" customHeight="1" x14ac:dyDescent="0.25">
      <c r="P483" s="11"/>
    </row>
    <row r="484" spans="16:16" ht="15.75" customHeight="1" x14ac:dyDescent="0.25">
      <c r="P484" s="11"/>
    </row>
    <row r="485" spans="16:16" ht="15.75" customHeight="1" x14ac:dyDescent="0.25">
      <c r="P485" s="11"/>
    </row>
    <row r="486" spans="16:16" ht="15.75" customHeight="1" x14ac:dyDescent="0.25">
      <c r="P486" s="11"/>
    </row>
    <row r="487" spans="16:16" ht="15.75" customHeight="1" x14ac:dyDescent="0.25">
      <c r="P487" s="11"/>
    </row>
    <row r="488" spans="16:16" ht="15.75" customHeight="1" x14ac:dyDescent="0.25">
      <c r="P488" s="11"/>
    </row>
    <row r="489" spans="16:16" ht="15.75" customHeight="1" x14ac:dyDescent="0.25">
      <c r="P489" s="11"/>
    </row>
    <row r="490" spans="16:16" ht="15.75" customHeight="1" x14ac:dyDescent="0.25">
      <c r="P490" s="11"/>
    </row>
    <row r="491" spans="16:16" ht="15.75" customHeight="1" x14ac:dyDescent="0.25">
      <c r="P491" s="11"/>
    </row>
    <row r="492" spans="16:16" ht="15.75" customHeight="1" x14ac:dyDescent="0.25">
      <c r="P492" s="11"/>
    </row>
    <row r="493" spans="16:16" ht="15.75" customHeight="1" x14ac:dyDescent="0.25">
      <c r="P493" s="11"/>
    </row>
    <row r="494" spans="16:16" ht="15.75" customHeight="1" x14ac:dyDescent="0.25">
      <c r="P494" s="11"/>
    </row>
    <row r="495" spans="16:16" ht="15.75" customHeight="1" x14ac:dyDescent="0.25">
      <c r="P495" s="11"/>
    </row>
    <row r="496" spans="16:16" ht="15.75" customHeight="1" x14ac:dyDescent="0.25">
      <c r="P496" s="11"/>
    </row>
    <row r="497" spans="16:16" ht="15.75" customHeight="1" x14ac:dyDescent="0.25">
      <c r="P497" s="11"/>
    </row>
    <row r="498" spans="16:16" ht="15.75" customHeight="1" x14ac:dyDescent="0.25">
      <c r="P498" s="11"/>
    </row>
    <row r="499" spans="16:16" ht="15.75" customHeight="1" x14ac:dyDescent="0.25">
      <c r="P499" s="11"/>
    </row>
    <row r="500" spans="16:16" ht="15.75" customHeight="1" x14ac:dyDescent="0.25">
      <c r="P500" s="11"/>
    </row>
    <row r="501" spans="16:16" ht="15.75" customHeight="1" x14ac:dyDescent="0.25">
      <c r="P501" s="11"/>
    </row>
    <row r="502" spans="16:16" ht="15.75" customHeight="1" x14ac:dyDescent="0.25">
      <c r="P502" s="11"/>
    </row>
    <row r="503" spans="16:16" ht="15.75" customHeight="1" x14ac:dyDescent="0.25">
      <c r="P503" s="11"/>
    </row>
    <row r="504" spans="16:16" ht="15.75" customHeight="1" x14ac:dyDescent="0.25">
      <c r="P504" s="11"/>
    </row>
    <row r="505" spans="16:16" ht="15.75" customHeight="1" x14ac:dyDescent="0.25">
      <c r="P505" s="11"/>
    </row>
    <row r="506" spans="16:16" ht="15.75" customHeight="1" x14ac:dyDescent="0.25">
      <c r="P506" s="11"/>
    </row>
    <row r="507" spans="16:16" ht="15.75" customHeight="1" x14ac:dyDescent="0.25">
      <c r="P507" s="11"/>
    </row>
    <row r="508" spans="16:16" ht="15.75" customHeight="1" x14ac:dyDescent="0.25">
      <c r="P508" s="11"/>
    </row>
    <row r="509" spans="16:16" ht="15.75" customHeight="1" x14ac:dyDescent="0.25">
      <c r="P509" s="11"/>
    </row>
    <row r="510" spans="16:16" ht="15.75" customHeight="1" x14ac:dyDescent="0.25">
      <c r="P510" s="11"/>
    </row>
    <row r="511" spans="16:16" ht="15.75" customHeight="1" x14ac:dyDescent="0.25">
      <c r="P511" s="11"/>
    </row>
    <row r="512" spans="16:16" ht="15.75" customHeight="1" x14ac:dyDescent="0.25">
      <c r="P512" s="11"/>
    </row>
    <row r="513" spans="16:16" ht="15.75" customHeight="1" x14ac:dyDescent="0.25">
      <c r="P513" s="11"/>
    </row>
    <row r="514" spans="16:16" ht="15.75" customHeight="1" x14ac:dyDescent="0.25">
      <c r="P514" s="11"/>
    </row>
    <row r="515" spans="16:16" ht="15.75" customHeight="1" x14ac:dyDescent="0.25">
      <c r="P515" s="11"/>
    </row>
    <row r="516" spans="16:16" ht="15.75" customHeight="1" x14ac:dyDescent="0.25">
      <c r="P516" s="11"/>
    </row>
    <row r="517" spans="16:16" ht="15.75" customHeight="1" x14ac:dyDescent="0.25">
      <c r="P517" s="11"/>
    </row>
    <row r="518" spans="16:16" ht="15.75" customHeight="1" x14ac:dyDescent="0.25">
      <c r="P518" s="11"/>
    </row>
    <row r="519" spans="16:16" ht="15.75" customHeight="1" x14ac:dyDescent="0.25">
      <c r="P519" s="11"/>
    </row>
    <row r="520" spans="16:16" ht="15.75" customHeight="1" x14ac:dyDescent="0.25">
      <c r="P520" s="11"/>
    </row>
    <row r="521" spans="16:16" ht="15.75" customHeight="1" x14ac:dyDescent="0.25">
      <c r="P521" s="11"/>
    </row>
    <row r="522" spans="16:16" ht="15.75" customHeight="1" x14ac:dyDescent="0.25">
      <c r="P522" s="11"/>
    </row>
    <row r="523" spans="16:16" ht="15.75" customHeight="1" x14ac:dyDescent="0.25">
      <c r="P523" s="11"/>
    </row>
    <row r="524" spans="16:16" ht="15.75" customHeight="1" x14ac:dyDescent="0.25">
      <c r="P524" s="11"/>
    </row>
    <row r="525" spans="16:16" ht="15.75" customHeight="1" x14ac:dyDescent="0.25">
      <c r="P525" s="11"/>
    </row>
    <row r="526" spans="16:16" ht="15.75" customHeight="1" x14ac:dyDescent="0.25">
      <c r="P526" s="11"/>
    </row>
    <row r="527" spans="16:16" ht="15.75" customHeight="1" x14ac:dyDescent="0.25">
      <c r="P527" s="11"/>
    </row>
    <row r="528" spans="16:16" ht="15.75" customHeight="1" x14ac:dyDescent="0.25">
      <c r="P528" s="11"/>
    </row>
    <row r="529" spans="16:16" ht="15.75" customHeight="1" x14ac:dyDescent="0.25">
      <c r="P529" s="11"/>
    </row>
    <row r="530" spans="16:16" ht="15.75" customHeight="1" x14ac:dyDescent="0.25">
      <c r="P530" s="11"/>
    </row>
    <row r="531" spans="16:16" ht="15.75" customHeight="1" x14ac:dyDescent="0.25">
      <c r="P531" s="11"/>
    </row>
    <row r="532" spans="16:16" ht="15.75" customHeight="1" x14ac:dyDescent="0.25">
      <c r="P532" s="11"/>
    </row>
    <row r="533" spans="16:16" ht="15.75" customHeight="1" x14ac:dyDescent="0.25">
      <c r="P533" s="11"/>
    </row>
    <row r="534" spans="16:16" ht="15.75" customHeight="1" x14ac:dyDescent="0.25">
      <c r="P534" s="11"/>
    </row>
    <row r="535" spans="16:16" ht="15.75" customHeight="1" x14ac:dyDescent="0.25">
      <c r="P535" s="11"/>
    </row>
    <row r="536" spans="16:16" ht="15.75" customHeight="1" x14ac:dyDescent="0.25">
      <c r="P536" s="11"/>
    </row>
    <row r="537" spans="16:16" ht="15.75" customHeight="1" x14ac:dyDescent="0.25">
      <c r="P537" s="11"/>
    </row>
    <row r="538" spans="16:16" ht="15.75" customHeight="1" x14ac:dyDescent="0.25">
      <c r="P538" s="11"/>
    </row>
    <row r="539" spans="16:16" ht="15.75" customHeight="1" x14ac:dyDescent="0.25">
      <c r="P539" s="11"/>
    </row>
    <row r="540" spans="16:16" ht="15.75" customHeight="1" x14ac:dyDescent="0.25">
      <c r="P540" s="11"/>
    </row>
    <row r="541" spans="16:16" ht="15.75" customHeight="1" x14ac:dyDescent="0.25">
      <c r="P541" s="11"/>
    </row>
    <row r="542" spans="16:16" ht="15.75" customHeight="1" x14ac:dyDescent="0.25">
      <c r="P542" s="11"/>
    </row>
    <row r="543" spans="16:16" ht="15.75" customHeight="1" x14ac:dyDescent="0.25">
      <c r="P543" s="11"/>
    </row>
    <row r="544" spans="16:16" ht="15.75" customHeight="1" x14ac:dyDescent="0.25">
      <c r="P544" s="11"/>
    </row>
    <row r="545" spans="16:16" ht="15.75" customHeight="1" x14ac:dyDescent="0.25">
      <c r="P545" s="11"/>
    </row>
    <row r="546" spans="16:16" ht="15.75" customHeight="1" x14ac:dyDescent="0.25">
      <c r="P546" s="11"/>
    </row>
    <row r="547" spans="16:16" ht="15.75" customHeight="1" x14ac:dyDescent="0.25">
      <c r="P547" s="11"/>
    </row>
    <row r="548" spans="16:16" ht="15.75" customHeight="1" x14ac:dyDescent="0.25">
      <c r="P548" s="11"/>
    </row>
    <row r="549" spans="16:16" ht="15.75" customHeight="1" x14ac:dyDescent="0.25">
      <c r="P549" s="11"/>
    </row>
    <row r="550" spans="16:16" ht="15.75" customHeight="1" x14ac:dyDescent="0.25">
      <c r="P550" s="11"/>
    </row>
    <row r="551" spans="16:16" ht="15.75" customHeight="1" x14ac:dyDescent="0.25">
      <c r="P551" s="11"/>
    </row>
    <row r="552" spans="16:16" ht="15.75" customHeight="1" x14ac:dyDescent="0.25">
      <c r="P552" s="11"/>
    </row>
    <row r="553" spans="16:16" ht="15.75" customHeight="1" x14ac:dyDescent="0.25">
      <c r="P553" s="11"/>
    </row>
    <row r="554" spans="16:16" ht="15.75" customHeight="1" x14ac:dyDescent="0.25">
      <c r="P554" s="11"/>
    </row>
    <row r="555" spans="16:16" ht="15.75" customHeight="1" x14ac:dyDescent="0.25">
      <c r="P555" s="11"/>
    </row>
    <row r="556" spans="16:16" ht="15.75" customHeight="1" x14ac:dyDescent="0.25">
      <c r="P556" s="11"/>
    </row>
    <row r="557" spans="16:16" ht="15.75" customHeight="1" x14ac:dyDescent="0.25">
      <c r="P557" s="11"/>
    </row>
    <row r="558" spans="16:16" ht="15.75" customHeight="1" x14ac:dyDescent="0.25">
      <c r="P558" s="11"/>
    </row>
    <row r="559" spans="16:16" ht="15.75" customHeight="1" x14ac:dyDescent="0.25">
      <c r="P559" s="11"/>
    </row>
    <row r="560" spans="16:16" ht="15.75" customHeight="1" x14ac:dyDescent="0.25">
      <c r="P560" s="11"/>
    </row>
    <row r="561" spans="16:16" ht="15.75" customHeight="1" x14ac:dyDescent="0.25">
      <c r="P561" s="11"/>
    </row>
    <row r="562" spans="16:16" ht="15.75" customHeight="1" x14ac:dyDescent="0.25">
      <c r="P562" s="11"/>
    </row>
    <row r="563" spans="16:16" ht="15.75" customHeight="1" x14ac:dyDescent="0.25">
      <c r="P563" s="11"/>
    </row>
    <row r="564" spans="16:16" ht="15.75" customHeight="1" x14ac:dyDescent="0.25">
      <c r="P564" s="11"/>
    </row>
    <row r="565" spans="16:16" ht="15.75" customHeight="1" x14ac:dyDescent="0.25">
      <c r="P565" s="11"/>
    </row>
    <row r="566" spans="16:16" ht="15.75" customHeight="1" x14ac:dyDescent="0.25">
      <c r="P566" s="11"/>
    </row>
    <row r="567" spans="16:16" ht="15.75" customHeight="1" x14ac:dyDescent="0.25">
      <c r="P567" s="11"/>
    </row>
    <row r="568" spans="16:16" ht="15.75" customHeight="1" x14ac:dyDescent="0.25">
      <c r="P568" s="11"/>
    </row>
    <row r="569" spans="16:16" ht="15.75" customHeight="1" x14ac:dyDescent="0.25">
      <c r="P569" s="11"/>
    </row>
    <row r="570" spans="16:16" ht="15.75" customHeight="1" x14ac:dyDescent="0.25">
      <c r="P570" s="11"/>
    </row>
    <row r="571" spans="16:16" ht="15.75" customHeight="1" x14ac:dyDescent="0.25">
      <c r="P571" s="11"/>
    </row>
    <row r="572" spans="16:16" ht="15.75" customHeight="1" x14ac:dyDescent="0.25">
      <c r="P572" s="11"/>
    </row>
    <row r="573" spans="16:16" ht="15.75" customHeight="1" x14ac:dyDescent="0.25">
      <c r="P573" s="11"/>
    </row>
    <row r="574" spans="16:16" ht="15.75" customHeight="1" x14ac:dyDescent="0.25">
      <c r="P574" s="11"/>
    </row>
    <row r="575" spans="16:16" ht="15.75" customHeight="1" x14ac:dyDescent="0.25">
      <c r="P575" s="11"/>
    </row>
    <row r="576" spans="16:16" ht="15.75" customHeight="1" x14ac:dyDescent="0.25">
      <c r="P576" s="11"/>
    </row>
    <row r="577" spans="16:16" ht="15.75" customHeight="1" x14ac:dyDescent="0.25">
      <c r="P577" s="11"/>
    </row>
    <row r="578" spans="16:16" ht="15.75" customHeight="1" x14ac:dyDescent="0.25">
      <c r="P578" s="11"/>
    </row>
    <row r="579" spans="16:16" ht="15.75" customHeight="1" x14ac:dyDescent="0.25">
      <c r="P579" s="11"/>
    </row>
    <row r="580" spans="16:16" ht="15.75" customHeight="1" x14ac:dyDescent="0.25">
      <c r="P580" s="11"/>
    </row>
    <row r="581" spans="16:16" ht="15.75" customHeight="1" x14ac:dyDescent="0.25">
      <c r="P581" s="11"/>
    </row>
    <row r="582" spans="16:16" ht="15.75" customHeight="1" x14ac:dyDescent="0.25">
      <c r="P582" s="11"/>
    </row>
    <row r="583" spans="16:16" ht="15.75" customHeight="1" x14ac:dyDescent="0.25">
      <c r="P583" s="11"/>
    </row>
    <row r="584" spans="16:16" ht="15.75" customHeight="1" x14ac:dyDescent="0.25">
      <c r="P584" s="11"/>
    </row>
    <row r="585" spans="16:16" ht="15.75" customHeight="1" x14ac:dyDescent="0.25">
      <c r="P585" s="11"/>
    </row>
    <row r="586" spans="16:16" ht="15.75" customHeight="1" x14ac:dyDescent="0.25">
      <c r="P586" s="11"/>
    </row>
    <row r="587" spans="16:16" ht="15.75" customHeight="1" x14ac:dyDescent="0.25">
      <c r="P587" s="11"/>
    </row>
    <row r="588" spans="16:16" ht="15.75" customHeight="1" x14ac:dyDescent="0.25">
      <c r="P588" s="11"/>
    </row>
    <row r="589" spans="16:16" ht="15.75" customHeight="1" x14ac:dyDescent="0.25">
      <c r="P589" s="11"/>
    </row>
    <row r="590" spans="16:16" ht="15.75" customHeight="1" x14ac:dyDescent="0.25">
      <c r="P590" s="11"/>
    </row>
    <row r="591" spans="16:16" ht="15.75" customHeight="1" x14ac:dyDescent="0.25">
      <c r="P591" s="11"/>
    </row>
    <row r="592" spans="16:16" ht="15.75" customHeight="1" x14ac:dyDescent="0.25">
      <c r="P592" s="11"/>
    </row>
    <row r="593" spans="16:16" ht="15.75" customHeight="1" x14ac:dyDescent="0.25">
      <c r="P593" s="11"/>
    </row>
    <row r="594" spans="16:16" ht="15.75" customHeight="1" x14ac:dyDescent="0.25">
      <c r="P594" s="11"/>
    </row>
    <row r="595" spans="16:16" ht="15.75" customHeight="1" x14ac:dyDescent="0.25">
      <c r="P595" s="11"/>
    </row>
    <row r="596" spans="16:16" ht="15.75" customHeight="1" x14ac:dyDescent="0.25">
      <c r="P596" s="11"/>
    </row>
    <row r="597" spans="16:16" ht="15.75" customHeight="1" x14ac:dyDescent="0.25">
      <c r="P597" s="11"/>
    </row>
    <row r="598" spans="16:16" ht="15.75" customHeight="1" x14ac:dyDescent="0.25">
      <c r="P598" s="11"/>
    </row>
    <row r="599" spans="16:16" ht="15.75" customHeight="1" x14ac:dyDescent="0.25">
      <c r="P599" s="11"/>
    </row>
    <row r="600" spans="16:16" ht="15.75" customHeight="1" x14ac:dyDescent="0.25">
      <c r="P600" s="11"/>
    </row>
    <row r="601" spans="16:16" ht="15.75" customHeight="1" x14ac:dyDescent="0.25">
      <c r="P601" s="11"/>
    </row>
    <row r="602" spans="16:16" ht="15.75" customHeight="1" x14ac:dyDescent="0.25">
      <c r="P602" s="11"/>
    </row>
    <row r="603" spans="16:16" ht="15.75" customHeight="1" x14ac:dyDescent="0.25">
      <c r="P603" s="11"/>
    </row>
    <row r="604" spans="16:16" ht="15.75" customHeight="1" x14ac:dyDescent="0.25">
      <c r="P604" s="11"/>
    </row>
    <row r="605" spans="16:16" ht="15.75" customHeight="1" x14ac:dyDescent="0.25">
      <c r="P605" s="11"/>
    </row>
    <row r="606" spans="16:16" ht="15.75" customHeight="1" x14ac:dyDescent="0.25">
      <c r="P606" s="11"/>
    </row>
    <row r="607" spans="16:16" ht="15.75" customHeight="1" x14ac:dyDescent="0.25">
      <c r="P607" s="11"/>
    </row>
    <row r="608" spans="16:16" ht="15.75" customHeight="1" x14ac:dyDescent="0.25">
      <c r="P608" s="11"/>
    </row>
    <row r="609" spans="16:16" ht="15.75" customHeight="1" x14ac:dyDescent="0.25">
      <c r="P609" s="11"/>
    </row>
    <row r="610" spans="16:16" ht="15.75" customHeight="1" x14ac:dyDescent="0.25">
      <c r="P610" s="11"/>
    </row>
    <row r="611" spans="16:16" ht="15.75" customHeight="1" x14ac:dyDescent="0.25">
      <c r="P611" s="11"/>
    </row>
    <row r="612" spans="16:16" ht="15.75" customHeight="1" x14ac:dyDescent="0.25">
      <c r="P612" s="11"/>
    </row>
    <row r="613" spans="16:16" ht="15.75" customHeight="1" x14ac:dyDescent="0.25">
      <c r="P613" s="11"/>
    </row>
    <row r="614" spans="16:16" ht="15.75" customHeight="1" x14ac:dyDescent="0.25">
      <c r="P614" s="11"/>
    </row>
    <row r="615" spans="16:16" ht="15.75" customHeight="1" x14ac:dyDescent="0.25">
      <c r="P615" s="11"/>
    </row>
    <row r="616" spans="16:16" ht="15.75" customHeight="1" x14ac:dyDescent="0.25">
      <c r="P616" s="11"/>
    </row>
    <row r="617" spans="16:16" ht="15.75" customHeight="1" x14ac:dyDescent="0.25">
      <c r="P617" s="11"/>
    </row>
    <row r="618" spans="16:16" ht="15.75" customHeight="1" x14ac:dyDescent="0.25">
      <c r="P618" s="11"/>
    </row>
    <row r="619" spans="16:16" ht="15.75" customHeight="1" x14ac:dyDescent="0.25">
      <c r="P619" s="11"/>
    </row>
    <row r="620" spans="16:16" ht="15.75" customHeight="1" x14ac:dyDescent="0.25">
      <c r="P620" s="11"/>
    </row>
    <row r="621" spans="16:16" ht="15.75" customHeight="1" x14ac:dyDescent="0.25">
      <c r="P621" s="11"/>
    </row>
    <row r="622" spans="16:16" ht="15.75" customHeight="1" x14ac:dyDescent="0.25">
      <c r="P622" s="11"/>
    </row>
    <row r="623" spans="16:16" ht="15.75" customHeight="1" x14ac:dyDescent="0.25">
      <c r="P623" s="11"/>
    </row>
    <row r="624" spans="16:16" ht="15.75" customHeight="1" x14ac:dyDescent="0.25">
      <c r="P624" s="11"/>
    </row>
    <row r="625" spans="16:16" ht="15.75" customHeight="1" x14ac:dyDescent="0.25">
      <c r="P625" s="11"/>
    </row>
    <row r="626" spans="16:16" ht="15.75" customHeight="1" x14ac:dyDescent="0.25">
      <c r="P626" s="11"/>
    </row>
    <row r="627" spans="16:16" ht="15.75" customHeight="1" x14ac:dyDescent="0.25">
      <c r="P627" s="11"/>
    </row>
    <row r="628" spans="16:16" ht="15.75" customHeight="1" x14ac:dyDescent="0.25">
      <c r="P628" s="11"/>
    </row>
    <row r="629" spans="16:16" ht="15.75" customHeight="1" x14ac:dyDescent="0.25">
      <c r="P629" s="11"/>
    </row>
    <row r="630" spans="16:16" ht="15.75" customHeight="1" x14ac:dyDescent="0.25">
      <c r="P630" s="11"/>
    </row>
    <row r="631" spans="16:16" ht="15.75" customHeight="1" x14ac:dyDescent="0.25">
      <c r="P631" s="11"/>
    </row>
    <row r="632" spans="16:16" ht="15.75" customHeight="1" x14ac:dyDescent="0.25">
      <c r="P632" s="11"/>
    </row>
    <row r="633" spans="16:16" ht="15.75" customHeight="1" x14ac:dyDescent="0.25">
      <c r="P633" s="11"/>
    </row>
    <row r="634" spans="16:16" ht="15.75" customHeight="1" x14ac:dyDescent="0.25">
      <c r="P634" s="11"/>
    </row>
    <row r="635" spans="16:16" ht="15.75" customHeight="1" x14ac:dyDescent="0.25">
      <c r="P635" s="11"/>
    </row>
    <row r="636" spans="16:16" ht="15.75" customHeight="1" x14ac:dyDescent="0.25">
      <c r="P636" s="11"/>
    </row>
    <row r="637" spans="16:16" ht="15.75" customHeight="1" x14ac:dyDescent="0.25">
      <c r="P637" s="11"/>
    </row>
    <row r="638" spans="16:16" ht="15.75" customHeight="1" x14ac:dyDescent="0.25">
      <c r="P638" s="11"/>
    </row>
    <row r="639" spans="16:16" ht="15.75" customHeight="1" x14ac:dyDescent="0.25">
      <c r="P639" s="11"/>
    </row>
    <row r="640" spans="16:16" ht="15.75" customHeight="1" x14ac:dyDescent="0.25">
      <c r="P640" s="11"/>
    </row>
    <row r="641" spans="16:16" ht="15.75" customHeight="1" x14ac:dyDescent="0.25">
      <c r="P641" s="11"/>
    </row>
    <row r="642" spans="16:16" ht="15.75" customHeight="1" x14ac:dyDescent="0.25">
      <c r="P642" s="11"/>
    </row>
    <row r="643" spans="16:16" ht="15.75" customHeight="1" x14ac:dyDescent="0.25">
      <c r="P643" s="11"/>
    </row>
    <row r="644" spans="16:16" ht="15.75" customHeight="1" x14ac:dyDescent="0.25">
      <c r="P644" s="11"/>
    </row>
    <row r="645" spans="16:16" ht="15.75" customHeight="1" x14ac:dyDescent="0.25">
      <c r="P645" s="11"/>
    </row>
    <row r="646" spans="16:16" ht="15.75" customHeight="1" x14ac:dyDescent="0.25">
      <c r="P646" s="11"/>
    </row>
    <row r="647" spans="16:16" ht="15.75" customHeight="1" x14ac:dyDescent="0.25">
      <c r="P647" s="11"/>
    </row>
    <row r="648" spans="16:16" ht="15.75" customHeight="1" x14ac:dyDescent="0.25">
      <c r="P648" s="11"/>
    </row>
    <row r="649" spans="16:16" ht="15.75" customHeight="1" x14ac:dyDescent="0.25">
      <c r="P649" s="11"/>
    </row>
    <row r="650" spans="16:16" ht="15.75" customHeight="1" x14ac:dyDescent="0.25">
      <c r="P650" s="11"/>
    </row>
    <row r="651" spans="16:16" ht="15.75" customHeight="1" x14ac:dyDescent="0.25">
      <c r="P651" s="11"/>
    </row>
    <row r="652" spans="16:16" ht="15.75" customHeight="1" x14ac:dyDescent="0.25">
      <c r="P652" s="11"/>
    </row>
    <row r="653" spans="16:16" ht="15.75" customHeight="1" x14ac:dyDescent="0.25">
      <c r="P653" s="11"/>
    </row>
    <row r="654" spans="16:16" ht="15.75" customHeight="1" x14ac:dyDescent="0.25">
      <c r="P654" s="11"/>
    </row>
    <row r="655" spans="16:16" ht="15.75" customHeight="1" x14ac:dyDescent="0.25">
      <c r="P655" s="11"/>
    </row>
    <row r="656" spans="16:16" ht="15.75" customHeight="1" x14ac:dyDescent="0.25">
      <c r="P656" s="11"/>
    </row>
    <row r="657" spans="16:16" ht="15.75" customHeight="1" x14ac:dyDescent="0.25">
      <c r="P657" s="11"/>
    </row>
    <row r="658" spans="16:16" ht="15.75" customHeight="1" x14ac:dyDescent="0.25">
      <c r="P658" s="11"/>
    </row>
    <row r="659" spans="16:16" ht="15.75" customHeight="1" x14ac:dyDescent="0.25">
      <c r="P659" s="11"/>
    </row>
    <row r="660" spans="16:16" ht="15.75" customHeight="1" x14ac:dyDescent="0.25">
      <c r="P660" s="11"/>
    </row>
    <row r="661" spans="16:16" ht="15.75" customHeight="1" x14ac:dyDescent="0.25">
      <c r="P661" s="11"/>
    </row>
    <row r="662" spans="16:16" ht="15.75" customHeight="1" x14ac:dyDescent="0.25">
      <c r="P662" s="11"/>
    </row>
    <row r="663" spans="16:16" ht="15.75" customHeight="1" x14ac:dyDescent="0.25">
      <c r="P663" s="11"/>
    </row>
    <row r="664" spans="16:16" ht="15.75" customHeight="1" x14ac:dyDescent="0.25">
      <c r="P664" s="11"/>
    </row>
    <row r="665" spans="16:16" ht="15.75" customHeight="1" x14ac:dyDescent="0.25">
      <c r="P665" s="11"/>
    </row>
    <row r="666" spans="16:16" ht="15.75" customHeight="1" x14ac:dyDescent="0.25">
      <c r="P666" s="11"/>
    </row>
    <row r="667" spans="16:16" ht="15.75" customHeight="1" x14ac:dyDescent="0.25">
      <c r="P667" s="11"/>
    </row>
    <row r="668" spans="16:16" ht="15.75" customHeight="1" x14ac:dyDescent="0.25">
      <c r="P668" s="11"/>
    </row>
    <row r="669" spans="16:16" ht="15.75" customHeight="1" x14ac:dyDescent="0.25">
      <c r="P669" s="11"/>
    </row>
    <row r="670" spans="16:16" ht="15.75" customHeight="1" x14ac:dyDescent="0.25">
      <c r="P670" s="11"/>
    </row>
    <row r="671" spans="16:16" ht="15.75" customHeight="1" x14ac:dyDescent="0.25">
      <c r="P671" s="11"/>
    </row>
    <row r="672" spans="16:16" ht="15.75" customHeight="1" x14ac:dyDescent="0.25">
      <c r="P672" s="11"/>
    </row>
    <row r="673" spans="16:16" ht="15.75" customHeight="1" x14ac:dyDescent="0.25">
      <c r="P673" s="11"/>
    </row>
    <row r="674" spans="16:16" ht="15.75" customHeight="1" x14ac:dyDescent="0.25">
      <c r="P674" s="11"/>
    </row>
    <row r="675" spans="16:16" ht="15.75" customHeight="1" x14ac:dyDescent="0.25">
      <c r="P675" s="11"/>
    </row>
    <row r="676" spans="16:16" ht="15.75" customHeight="1" x14ac:dyDescent="0.25">
      <c r="P676" s="11"/>
    </row>
    <row r="677" spans="16:16" ht="15.75" customHeight="1" x14ac:dyDescent="0.25">
      <c r="P677" s="11"/>
    </row>
    <row r="678" spans="16:16" ht="15.75" customHeight="1" x14ac:dyDescent="0.25">
      <c r="P678" s="11"/>
    </row>
    <row r="679" spans="16:16" ht="15.75" customHeight="1" x14ac:dyDescent="0.25">
      <c r="P679" s="11"/>
    </row>
    <row r="680" spans="16:16" ht="15.75" customHeight="1" x14ac:dyDescent="0.25">
      <c r="P680" s="11"/>
    </row>
    <row r="681" spans="16:16" ht="15.75" customHeight="1" x14ac:dyDescent="0.25">
      <c r="P681" s="11"/>
    </row>
    <row r="682" spans="16:16" ht="15.75" customHeight="1" x14ac:dyDescent="0.25">
      <c r="P682" s="11"/>
    </row>
    <row r="683" spans="16:16" ht="15.75" customHeight="1" x14ac:dyDescent="0.25">
      <c r="P683" s="11"/>
    </row>
    <row r="684" spans="16:16" ht="15.75" customHeight="1" x14ac:dyDescent="0.25">
      <c r="P684" s="11"/>
    </row>
    <row r="685" spans="16:16" ht="15.75" customHeight="1" x14ac:dyDescent="0.25">
      <c r="P685" s="11"/>
    </row>
    <row r="686" spans="16:16" ht="15.75" customHeight="1" x14ac:dyDescent="0.25">
      <c r="P686" s="11"/>
    </row>
    <row r="687" spans="16:16" ht="15.75" customHeight="1" x14ac:dyDescent="0.25">
      <c r="P687" s="11"/>
    </row>
    <row r="688" spans="16:16" ht="15.75" customHeight="1" x14ac:dyDescent="0.25">
      <c r="P688" s="11"/>
    </row>
    <row r="689" spans="16:16" ht="15.75" customHeight="1" x14ac:dyDescent="0.25">
      <c r="P689" s="11"/>
    </row>
    <row r="690" spans="16:16" ht="15.75" customHeight="1" x14ac:dyDescent="0.25">
      <c r="P690" s="11"/>
    </row>
    <row r="691" spans="16:16" ht="15.75" customHeight="1" x14ac:dyDescent="0.25">
      <c r="P691" s="11"/>
    </row>
    <row r="692" spans="16:16" ht="15.75" customHeight="1" x14ac:dyDescent="0.25">
      <c r="P692" s="11"/>
    </row>
    <row r="693" spans="16:16" ht="15.75" customHeight="1" x14ac:dyDescent="0.25">
      <c r="P693" s="11"/>
    </row>
    <row r="694" spans="16:16" ht="15.75" customHeight="1" x14ac:dyDescent="0.25">
      <c r="P694" s="11"/>
    </row>
    <row r="695" spans="16:16" ht="15.75" customHeight="1" x14ac:dyDescent="0.25">
      <c r="P695" s="11"/>
    </row>
    <row r="696" spans="16:16" ht="15.75" customHeight="1" x14ac:dyDescent="0.25">
      <c r="P696" s="11"/>
    </row>
    <row r="697" spans="16:16" ht="15.75" customHeight="1" x14ac:dyDescent="0.25">
      <c r="P697" s="11"/>
    </row>
    <row r="698" spans="16:16" ht="15.75" customHeight="1" x14ac:dyDescent="0.25">
      <c r="P698" s="11"/>
    </row>
    <row r="699" spans="16:16" ht="15.75" customHeight="1" x14ac:dyDescent="0.25">
      <c r="P699" s="11"/>
    </row>
    <row r="700" spans="16:16" ht="15.75" customHeight="1" x14ac:dyDescent="0.25">
      <c r="P700" s="11"/>
    </row>
    <row r="701" spans="16:16" ht="15.75" customHeight="1" x14ac:dyDescent="0.25">
      <c r="P701" s="11"/>
    </row>
    <row r="702" spans="16:16" ht="15.75" customHeight="1" x14ac:dyDescent="0.25">
      <c r="P702" s="11"/>
    </row>
    <row r="703" spans="16:16" ht="15.75" customHeight="1" x14ac:dyDescent="0.25">
      <c r="P703" s="11"/>
    </row>
    <row r="704" spans="16:16" ht="15.75" customHeight="1" x14ac:dyDescent="0.25">
      <c r="P704" s="11"/>
    </row>
    <row r="705" spans="16:16" ht="15.75" customHeight="1" x14ac:dyDescent="0.25">
      <c r="P705" s="11"/>
    </row>
    <row r="706" spans="16:16" ht="15.75" customHeight="1" x14ac:dyDescent="0.25">
      <c r="P706" s="11"/>
    </row>
    <row r="707" spans="16:16" ht="15.75" customHeight="1" x14ac:dyDescent="0.25">
      <c r="P707" s="11"/>
    </row>
    <row r="708" spans="16:16" ht="15.75" customHeight="1" x14ac:dyDescent="0.25">
      <c r="P708" s="11"/>
    </row>
    <row r="709" spans="16:16" ht="15.75" customHeight="1" x14ac:dyDescent="0.25">
      <c r="P709" s="11"/>
    </row>
    <row r="710" spans="16:16" ht="15.75" customHeight="1" x14ac:dyDescent="0.25">
      <c r="P710" s="11"/>
    </row>
    <row r="711" spans="16:16" ht="15.75" customHeight="1" x14ac:dyDescent="0.25">
      <c r="P711" s="11"/>
    </row>
    <row r="712" spans="16:16" ht="15.75" customHeight="1" x14ac:dyDescent="0.25">
      <c r="P712" s="11"/>
    </row>
    <row r="713" spans="16:16" ht="15.75" customHeight="1" x14ac:dyDescent="0.25">
      <c r="P713" s="11"/>
    </row>
    <row r="714" spans="16:16" ht="15.75" customHeight="1" x14ac:dyDescent="0.25">
      <c r="P714" s="11"/>
    </row>
    <row r="715" spans="16:16" ht="15.75" customHeight="1" x14ac:dyDescent="0.25">
      <c r="P715" s="11"/>
    </row>
    <row r="716" spans="16:16" ht="15.75" customHeight="1" x14ac:dyDescent="0.25">
      <c r="P716" s="11"/>
    </row>
    <row r="717" spans="16:16" ht="15.75" customHeight="1" x14ac:dyDescent="0.25">
      <c r="P717" s="11"/>
    </row>
    <row r="718" spans="16:16" ht="15.75" customHeight="1" x14ac:dyDescent="0.25">
      <c r="P718" s="11"/>
    </row>
    <row r="719" spans="16:16" ht="15.75" customHeight="1" x14ac:dyDescent="0.25">
      <c r="P719" s="11"/>
    </row>
    <row r="720" spans="16:16" ht="15.75" customHeight="1" x14ac:dyDescent="0.25">
      <c r="P720" s="11"/>
    </row>
    <row r="721" spans="16:16" ht="15.75" customHeight="1" x14ac:dyDescent="0.25">
      <c r="P721" s="11"/>
    </row>
    <row r="722" spans="16:16" ht="15.75" customHeight="1" x14ac:dyDescent="0.25">
      <c r="P722" s="11"/>
    </row>
    <row r="723" spans="16:16" ht="15.75" customHeight="1" x14ac:dyDescent="0.25">
      <c r="P723" s="11"/>
    </row>
    <row r="724" spans="16:16" ht="15.75" customHeight="1" x14ac:dyDescent="0.25">
      <c r="P724" s="11"/>
    </row>
    <row r="725" spans="16:16" ht="15.75" customHeight="1" x14ac:dyDescent="0.25">
      <c r="P725" s="11"/>
    </row>
    <row r="726" spans="16:16" ht="15.75" customHeight="1" x14ac:dyDescent="0.25">
      <c r="P726" s="11"/>
    </row>
    <row r="727" spans="16:16" ht="15.75" customHeight="1" x14ac:dyDescent="0.25">
      <c r="P727" s="11"/>
    </row>
    <row r="728" spans="16:16" ht="15.75" customHeight="1" x14ac:dyDescent="0.25">
      <c r="P728" s="11"/>
    </row>
    <row r="729" spans="16:16" ht="15.75" customHeight="1" x14ac:dyDescent="0.25">
      <c r="P729" s="11"/>
    </row>
    <row r="730" spans="16:16" ht="15.75" customHeight="1" x14ac:dyDescent="0.25">
      <c r="P730" s="11"/>
    </row>
    <row r="731" spans="16:16" ht="15.75" customHeight="1" x14ac:dyDescent="0.25">
      <c r="P731" s="11"/>
    </row>
    <row r="732" spans="16:16" ht="15.75" customHeight="1" x14ac:dyDescent="0.25">
      <c r="P732" s="11"/>
    </row>
    <row r="733" spans="16:16" ht="15.75" customHeight="1" x14ac:dyDescent="0.25">
      <c r="P733" s="11"/>
    </row>
    <row r="734" spans="16:16" ht="15.75" customHeight="1" x14ac:dyDescent="0.25">
      <c r="P734" s="11"/>
    </row>
    <row r="735" spans="16:16" ht="15.75" customHeight="1" x14ac:dyDescent="0.25">
      <c r="P735" s="11"/>
    </row>
    <row r="736" spans="16:16" ht="15.75" customHeight="1" x14ac:dyDescent="0.25">
      <c r="P736" s="11"/>
    </row>
    <row r="737" spans="16:16" ht="15.75" customHeight="1" x14ac:dyDescent="0.25">
      <c r="P737" s="11"/>
    </row>
    <row r="738" spans="16:16" ht="15.75" customHeight="1" x14ac:dyDescent="0.25">
      <c r="P738" s="11"/>
    </row>
    <row r="739" spans="16:16" ht="15.75" customHeight="1" x14ac:dyDescent="0.25">
      <c r="P739" s="11"/>
    </row>
    <row r="740" spans="16:16" ht="15.75" customHeight="1" x14ac:dyDescent="0.25">
      <c r="P740" s="11"/>
    </row>
    <row r="741" spans="16:16" ht="15.75" customHeight="1" x14ac:dyDescent="0.25">
      <c r="P741" s="11"/>
    </row>
    <row r="742" spans="16:16" ht="15.75" customHeight="1" x14ac:dyDescent="0.25">
      <c r="P742" s="11"/>
    </row>
    <row r="743" spans="16:16" ht="15.75" customHeight="1" x14ac:dyDescent="0.25">
      <c r="P743" s="11"/>
    </row>
    <row r="744" spans="16:16" ht="15.75" customHeight="1" x14ac:dyDescent="0.25">
      <c r="P744" s="11"/>
    </row>
    <row r="745" spans="16:16" ht="15.75" customHeight="1" x14ac:dyDescent="0.25">
      <c r="P745" s="11"/>
    </row>
    <row r="746" spans="16:16" ht="15.75" customHeight="1" x14ac:dyDescent="0.25">
      <c r="P746" s="11"/>
    </row>
    <row r="747" spans="16:16" ht="15.75" customHeight="1" x14ac:dyDescent="0.25">
      <c r="P747" s="11"/>
    </row>
    <row r="748" spans="16:16" ht="15.75" customHeight="1" x14ac:dyDescent="0.25">
      <c r="P748" s="11"/>
    </row>
    <row r="749" spans="16:16" ht="15.75" customHeight="1" x14ac:dyDescent="0.25">
      <c r="P749" s="11"/>
    </row>
    <row r="750" spans="16:16" ht="15.75" customHeight="1" x14ac:dyDescent="0.25">
      <c r="P750" s="11"/>
    </row>
    <row r="751" spans="16:16" ht="15.75" customHeight="1" x14ac:dyDescent="0.25">
      <c r="P751" s="11"/>
    </row>
    <row r="752" spans="16:16" ht="15.75" customHeight="1" x14ac:dyDescent="0.25">
      <c r="P752" s="11"/>
    </row>
    <row r="753" spans="16:16" ht="15.75" customHeight="1" x14ac:dyDescent="0.25">
      <c r="P753" s="11"/>
    </row>
    <row r="754" spans="16:16" ht="15.75" customHeight="1" x14ac:dyDescent="0.25">
      <c r="P754" s="11"/>
    </row>
    <row r="755" spans="16:16" ht="15.75" customHeight="1" x14ac:dyDescent="0.25">
      <c r="P755" s="11"/>
    </row>
    <row r="756" spans="16:16" ht="15.75" customHeight="1" x14ac:dyDescent="0.25">
      <c r="P756" s="11"/>
    </row>
    <row r="757" spans="16:16" ht="15.75" customHeight="1" x14ac:dyDescent="0.25">
      <c r="P757" s="11"/>
    </row>
    <row r="758" spans="16:16" ht="15.75" customHeight="1" x14ac:dyDescent="0.25">
      <c r="P758" s="11"/>
    </row>
    <row r="759" spans="16:16" ht="15.75" customHeight="1" x14ac:dyDescent="0.25">
      <c r="P759" s="11"/>
    </row>
    <row r="760" spans="16:16" ht="15.75" customHeight="1" x14ac:dyDescent="0.25">
      <c r="P760" s="11"/>
    </row>
    <row r="761" spans="16:16" ht="15.75" customHeight="1" x14ac:dyDescent="0.25">
      <c r="P761" s="11"/>
    </row>
    <row r="762" spans="16:16" ht="15.75" customHeight="1" x14ac:dyDescent="0.25">
      <c r="P762" s="11"/>
    </row>
    <row r="763" spans="16:16" ht="15.75" customHeight="1" x14ac:dyDescent="0.25">
      <c r="P763" s="11"/>
    </row>
    <row r="764" spans="16:16" ht="15.75" customHeight="1" x14ac:dyDescent="0.25">
      <c r="P764" s="11"/>
    </row>
    <row r="765" spans="16:16" ht="15.75" customHeight="1" x14ac:dyDescent="0.25">
      <c r="P765" s="11"/>
    </row>
    <row r="766" spans="16:16" ht="15.75" customHeight="1" x14ac:dyDescent="0.25">
      <c r="P766" s="11"/>
    </row>
    <row r="767" spans="16:16" ht="15.75" customHeight="1" x14ac:dyDescent="0.25">
      <c r="P767" s="11"/>
    </row>
    <row r="768" spans="16:16" ht="15.75" customHeight="1" x14ac:dyDescent="0.25">
      <c r="P768" s="11"/>
    </row>
    <row r="769" spans="16:16" ht="15.75" customHeight="1" x14ac:dyDescent="0.25">
      <c r="P769" s="11"/>
    </row>
    <row r="770" spans="16:16" ht="15.75" customHeight="1" x14ac:dyDescent="0.25">
      <c r="P770" s="11"/>
    </row>
    <row r="771" spans="16:16" ht="15.75" customHeight="1" x14ac:dyDescent="0.25">
      <c r="P771" s="11"/>
    </row>
    <row r="772" spans="16:16" ht="15.75" customHeight="1" x14ac:dyDescent="0.25">
      <c r="P772" s="11"/>
    </row>
    <row r="773" spans="16:16" ht="15.75" customHeight="1" x14ac:dyDescent="0.25">
      <c r="P773" s="11"/>
    </row>
    <row r="774" spans="16:16" ht="15.75" customHeight="1" x14ac:dyDescent="0.25">
      <c r="P774" s="11"/>
    </row>
    <row r="775" spans="16:16" ht="15.75" customHeight="1" x14ac:dyDescent="0.25">
      <c r="P775" s="11"/>
    </row>
    <row r="776" spans="16:16" ht="15.75" customHeight="1" x14ac:dyDescent="0.25">
      <c r="P776" s="11"/>
    </row>
    <row r="777" spans="16:16" ht="15.75" customHeight="1" x14ac:dyDescent="0.25">
      <c r="P777" s="11"/>
    </row>
    <row r="778" spans="16:16" ht="15.75" customHeight="1" x14ac:dyDescent="0.25">
      <c r="P778" s="11"/>
    </row>
    <row r="779" spans="16:16" ht="15.75" customHeight="1" x14ac:dyDescent="0.25">
      <c r="P779" s="11"/>
    </row>
    <row r="780" spans="16:16" ht="15.75" customHeight="1" x14ac:dyDescent="0.25">
      <c r="P780" s="11"/>
    </row>
    <row r="781" spans="16:16" ht="15.75" customHeight="1" x14ac:dyDescent="0.25">
      <c r="P781" s="11"/>
    </row>
    <row r="782" spans="16:16" ht="15.75" customHeight="1" x14ac:dyDescent="0.25">
      <c r="P782" s="11"/>
    </row>
    <row r="783" spans="16:16" ht="15.75" customHeight="1" x14ac:dyDescent="0.25">
      <c r="P783" s="11"/>
    </row>
    <row r="784" spans="16:16" ht="15.75" customHeight="1" x14ac:dyDescent="0.25">
      <c r="P784" s="11"/>
    </row>
    <row r="785" spans="16:16" ht="15.75" customHeight="1" x14ac:dyDescent="0.25">
      <c r="P785" s="11"/>
    </row>
    <row r="786" spans="16:16" ht="15.75" customHeight="1" x14ac:dyDescent="0.25">
      <c r="P786" s="11"/>
    </row>
    <row r="787" spans="16:16" ht="15.75" customHeight="1" x14ac:dyDescent="0.25">
      <c r="P787" s="11"/>
    </row>
    <row r="788" spans="16:16" ht="15.75" customHeight="1" x14ac:dyDescent="0.25">
      <c r="P788" s="11"/>
    </row>
    <row r="789" spans="16:16" ht="15.75" customHeight="1" x14ac:dyDescent="0.25">
      <c r="P789" s="11"/>
    </row>
    <row r="790" spans="16:16" ht="15.75" customHeight="1" x14ac:dyDescent="0.25">
      <c r="P790" s="11"/>
    </row>
    <row r="791" spans="16:16" ht="15.75" customHeight="1" x14ac:dyDescent="0.25">
      <c r="P791" s="11"/>
    </row>
    <row r="792" spans="16:16" ht="15.75" customHeight="1" x14ac:dyDescent="0.25">
      <c r="P792" s="11"/>
    </row>
    <row r="793" spans="16:16" ht="15.75" customHeight="1" x14ac:dyDescent="0.25">
      <c r="P793" s="11"/>
    </row>
    <row r="794" spans="16:16" ht="15.75" customHeight="1" x14ac:dyDescent="0.25">
      <c r="P794" s="11"/>
    </row>
    <row r="795" spans="16:16" ht="15.75" customHeight="1" x14ac:dyDescent="0.25">
      <c r="P795" s="11"/>
    </row>
    <row r="796" spans="16:16" ht="15.75" customHeight="1" x14ac:dyDescent="0.25">
      <c r="P796" s="11"/>
    </row>
    <row r="797" spans="16:16" ht="15.75" customHeight="1" x14ac:dyDescent="0.25">
      <c r="P797" s="11"/>
    </row>
    <row r="798" spans="16:16" ht="15.75" customHeight="1" x14ac:dyDescent="0.25">
      <c r="P798" s="11"/>
    </row>
    <row r="799" spans="16:16" ht="15.75" customHeight="1" x14ac:dyDescent="0.25">
      <c r="P799" s="11"/>
    </row>
    <row r="800" spans="16:16" ht="15.75" customHeight="1" x14ac:dyDescent="0.25">
      <c r="P800" s="11"/>
    </row>
    <row r="801" spans="16:16" ht="15.75" customHeight="1" x14ac:dyDescent="0.25">
      <c r="P801" s="11"/>
    </row>
    <row r="802" spans="16:16" ht="15.75" customHeight="1" x14ac:dyDescent="0.25">
      <c r="P802" s="11"/>
    </row>
    <row r="803" spans="16:16" ht="15.75" customHeight="1" x14ac:dyDescent="0.25">
      <c r="P803" s="11"/>
    </row>
    <row r="804" spans="16:16" ht="15.75" customHeight="1" x14ac:dyDescent="0.25">
      <c r="P804" s="11"/>
    </row>
    <row r="805" spans="16:16" ht="15.75" customHeight="1" x14ac:dyDescent="0.25">
      <c r="P805" s="11"/>
    </row>
    <row r="806" spans="16:16" ht="15.75" customHeight="1" x14ac:dyDescent="0.25">
      <c r="P806" s="11"/>
    </row>
    <row r="807" spans="16:16" ht="15.75" customHeight="1" x14ac:dyDescent="0.25">
      <c r="P807" s="11"/>
    </row>
    <row r="808" spans="16:16" ht="15.75" customHeight="1" x14ac:dyDescent="0.25">
      <c r="P808" s="11"/>
    </row>
    <row r="809" spans="16:16" ht="15.75" customHeight="1" x14ac:dyDescent="0.25">
      <c r="P809" s="11"/>
    </row>
    <row r="810" spans="16:16" ht="15.75" customHeight="1" x14ac:dyDescent="0.25">
      <c r="P810" s="11"/>
    </row>
    <row r="811" spans="16:16" ht="15.75" customHeight="1" x14ac:dyDescent="0.25">
      <c r="P811" s="11"/>
    </row>
    <row r="812" spans="16:16" ht="15.75" customHeight="1" x14ac:dyDescent="0.25">
      <c r="P812" s="11"/>
    </row>
    <row r="813" spans="16:16" ht="15.75" customHeight="1" x14ac:dyDescent="0.25">
      <c r="P813" s="11"/>
    </row>
    <row r="814" spans="16:16" ht="15.75" customHeight="1" x14ac:dyDescent="0.25">
      <c r="P814" s="11"/>
    </row>
    <row r="815" spans="16:16" ht="15.75" customHeight="1" x14ac:dyDescent="0.25">
      <c r="P815" s="11"/>
    </row>
    <row r="816" spans="16:16" ht="15.75" customHeight="1" x14ac:dyDescent="0.25">
      <c r="P816" s="11"/>
    </row>
    <row r="817" spans="16:16" ht="15.75" customHeight="1" x14ac:dyDescent="0.25">
      <c r="P817" s="11"/>
    </row>
    <row r="818" spans="16:16" ht="15.75" customHeight="1" x14ac:dyDescent="0.25">
      <c r="P818" s="11"/>
    </row>
    <row r="819" spans="16:16" ht="15.75" customHeight="1" x14ac:dyDescent="0.25">
      <c r="P819" s="11"/>
    </row>
    <row r="820" spans="16:16" ht="15.75" customHeight="1" x14ac:dyDescent="0.25">
      <c r="P820" s="11"/>
    </row>
    <row r="821" spans="16:16" ht="15.75" customHeight="1" x14ac:dyDescent="0.25">
      <c r="P821" s="11"/>
    </row>
    <row r="822" spans="16:16" ht="15.75" customHeight="1" x14ac:dyDescent="0.25">
      <c r="P822" s="11"/>
    </row>
    <row r="823" spans="16:16" ht="15.75" customHeight="1" x14ac:dyDescent="0.25">
      <c r="P823" s="11"/>
    </row>
    <row r="824" spans="16:16" ht="15.75" customHeight="1" x14ac:dyDescent="0.25">
      <c r="P824" s="11"/>
    </row>
    <row r="825" spans="16:16" ht="15.75" customHeight="1" x14ac:dyDescent="0.25">
      <c r="P825" s="11"/>
    </row>
    <row r="826" spans="16:16" ht="15.75" customHeight="1" x14ac:dyDescent="0.25">
      <c r="P826" s="11"/>
    </row>
    <row r="827" spans="16:16" ht="15.75" customHeight="1" x14ac:dyDescent="0.25">
      <c r="P827" s="11"/>
    </row>
    <row r="828" spans="16:16" ht="15.75" customHeight="1" x14ac:dyDescent="0.25">
      <c r="P828" s="11"/>
    </row>
    <row r="829" spans="16:16" ht="15.75" customHeight="1" x14ac:dyDescent="0.25">
      <c r="P829" s="11"/>
    </row>
    <row r="830" spans="16:16" ht="15.75" customHeight="1" x14ac:dyDescent="0.25">
      <c r="P830" s="11"/>
    </row>
    <row r="831" spans="16:16" ht="15.75" customHeight="1" x14ac:dyDescent="0.25">
      <c r="P831" s="11"/>
    </row>
    <row r="832" spans="16:16" ht="15.75" customHeight="1" x14ac:dyDescent="0.25">
      <c r="P832" s="11"/>
    </row>
    <row r="833" spans="16:16" ht="15.75" customHeight="1" x14ac:dyDescent="0.25">
      <c r="P833" s="11"/>
    </row>
    <row r="834" spans="16:16" ht="15.75" customHeight="1" x14ac:dyDescent="0.25">
      <c r="P834" s="11"/>
    </row>
    <row r="835" spans="16:16" ht="15.75" customHeight="1" x14ac:dyDescent="0.25">
      <c r="P835" s="11"/>
    </row>
    <row r="836" spans="16:16" ht="15.75" customHeight="1" x14ac:dyDescent="0.25">
      <c r="P836" s="11"/>
    </row>
    <row r="837" spans="16:16" ht="15.75" customHeight="1" x14ac:dyDescent="0.25">
      <c r="P837" s="11"/>
    </row>
    <row r="838" spans="16:16" ht="15.75" customHeight="1" x14ac:dyDescent="0.25">
      <c r="P838" s="11"/>
    </row>
    <row r="839" spans="16:16" ht="15.75" customHeight="1" x14ac:dyDescent="0.25">
      <c r="P839" s="11"/>
    </row>
    <row r="840" spans="16:16" ht="15.75" customHeight="1" x14ac:dyDescent="0.25">
      <c r="P840" s="11"/>
    </row>
    <row r="841" spans="16:16" ht="15.75" customHeight="1" x14ac:dyDescent="0.25">
      <c r="P841" s="11"/>
    </row>
    <row r="842" spans="16:16" ht="15.75" customHeight="1" x14ac:dyDescent="0.25">
      <c r="P842" s="11"/>
    </row>
    <row r="843" spans="16:16" ht="15.75" customHeight="1" x14ac:dyDescent="0.25">
      <c r="P843" s="11"/>
    </row>
    <row r="844" spans="16:16" ht="15.75" customHeight="1" x14ac:dyDescent="0.25">
      <c r="P844" s="11"/>
    </row>
    <row r="845" spans="16:16" ht="15.75" customHeight="1" x14ac:dyDescent="0.25">
      <c r="P845" s="11"/>
    </row>
    <row r="846" spans="16:16" ht="15.75" customHeight="1" x14ac:dyDescent="0.25">
      <c r="P846" s="11"/>
    </row>
    <row r="847" spans="16:16" ht="15.75" customHeight="1" x14ac:dyDescent="0.25">
      <c r="P847" s="11"/>
    </row>
    <row r="848" spans="16:16" ht="15.75" customHeight="1" x14ac:dyDescent="0.25">
      <c r="P848" s="11"/>
    </row>
    <row r="849" spans="16:16" ht="15.75" customHeight="1" x14ac:dyDescent="0.25">
      <c r="P849" s="11"/>
    </row>
    <row r="850" spans="16:16" ht="15.75" customHeight="1" x14ac:dyDescent="0.25">
      <c r="P850" s="11"/>
    </row>
    <row r="851" spans="16:16" ht="15.75" customHeight="1" x14ac:dyDescent="0.25">
      <c r="P851" s="11"/>
    </row>
    <row r="852" spans="16:16" ht="15.75" customHeight="1" x14ac:dyDescent="0.25">
      <c r="P852" s="11"/>
    </row>
    <row r="853" spans="16:16" ht="15.75" customHeight="1" x14ac:dyDescent="0.25">
      <c r="P853" s="11"/>
    </row>
    <row r="854" spans="16:16" ht="15.75" customHeight="1" x14ac:dyDescent="0.25">
      <c r="P854" s="11"/>
    </row>
    <row r="855" spans="16:16" ht="15.75" customHeight="1" x14ac:dyDescent="0.25">
      <c r="P855" s="11"/>
    </row>
    <row r="856" spans="16:16" ht="15.75" customHeight="1" x14ac:dyDescent="0.25">
      <c r="P856" s="11"/>
    </row>
    <row r="857" spans="16:16" ht="15.75" customHeight="1" x14ac:dyDescent="0.25">
      <c r="P857" s="11"/>
    </row>
    <row r="858" spans="16:16" ht="15.75" customHeight="1" x14ac:dyDescent="0.25">
      <c r="P858" s="11"/>
    </row>
    <row r="859" spans="16:16" ht="15.75" customHeight="1" x14ac:dyDescent="0.25">
      <c r="P859" s="11"/>
    </row>
    <row r="860" spans="16:16" ht="15.75" customHeight="1" x14ac:dyDescent="0.25">
      <c r="P860" s="11"/>
    </row>
    <row r="861" spans="16:16" ht="15.75" customHeight="1" x14ac:dyDescent="0.25">
      <c r="P861" s="11"/>
    </row>
    <row r="862" spans="16:16" ht="15.75" customHeight="1" x14ac:dyDescent="0.25">
      <c r="P862" s="11"/>
    </row>
    <row r="863" spans="16:16" ht="15.75" customHeight="1" x14ac:dyDescent="0.25">
      <c r="P863" s="11"/>
    </row>
    <row r="864" spans="16:16" ht="15.75" customHeight="1" x14ac:dyDescent="0.25">
      <c r="P864" s="11"/>
    </row>
    <row r="865" spans="16:16" ht="15.75" customHeight="1" x14ac:dyDescent="0.25">
      <c r="P865" s="11"/>
    </row>
    <row r="866" spans="16:16" ht="15.75" customHeight="1" x14ac:dyDescent="0.25">
      <c r="P866" s="11"/>
    </row>
    <row r="867" spans="16:16" ht="15.75" customHeight="1" x14ac:dyDescent="0.25">
      <c r="P867" s="11"/>
    </row>
    <row r="868" spans="16:16" ht="15.75" customHeight="1" x14ac:dyDescent="0.25">
      <c r="P868" s="11"/>
    </row>
    <row r="869" spans="16:16" ht="15.75" customHeight="1" x14ac:dyDescent="0.25">
      <c r="P869" s="11"/>
    </row>
    <row r="870" spans="16:16" ht="15.75" customHeight="1" x14ac:dyDescent="0.25">
      <c r="P870" s="11"/>
    </row>
    <row r="871" spans="16:16" ht="15.75" customHeight="1" x14ac:dyDescent="0.25">
      <c r="P871" s="11"/>
    </row>
    <row r="872" spans="16:16" ht="15.75" customHeight="1" x14ac:dyDescent="0.25">
      <c r="P872" s="11"/>
    </row>
    <row r="873" spans="16:16" ht="15.75" customHeight="1" x14ac:dyDescent="0.25">
      <c r="P873" s="11"/>
    </row>
    <row r="874" spans="16:16" ht="15.75" customHeight="1" x14ac:dyDescent="0.25">
      <c r="P874" s="11"/>
    </row>
    <row r="875" spans="16:16" ht="15.75" customHeight="1" x14ac:dyDescent="0.25">
      <c r="P875" s="11"/>
    </row>
    <row r="876" spans="16:16" ht="15.75" customHeight="1" x14ac:dyDescent="0.25">
      <c r="P876" s="11"/>
    </row>
    <row r="877" spans="16:16" ht="15.75" customHeight="1" x14ac:dyDescent="0.25">
      <c r="P877" s="11"/>
    </row>
    <row r="878" spans="16:16" ht="15.75" customHeight="1" x14ac:dyDescent="0.25">
      <c r="P878" s="11"/>
    </row>
    <row r="879" spans="16:16" ht="15.75" customHeight="1" x14ac:dyDescent="0.25">
      <c r="P879" s="11"/>
    </row>
    <row r="880" spans="16:16" ht="15.75" customHeight="1" x14ac:dyDescent="0.25">
      <c r="P880" s="11"/>
    </row>
    <row r="881" spans="16:16" ht="15.75" customHeight="1" x14ac:dyDescent="0.25">
      <c r="P881" s="11"/>
    </row>
    <row r="882" spans="16:16" ht="15.75" customHeight="1" x14ac:dyDescent="0.25">
      <c r="P882" s="11"/>
    </row>
    <row r="883" spans="16:16" ht="15.75" customHeight="1" x14ac:dyDescent="0.25">
      <c r="P883" s="11"/>
    </row>
    <row r="884" spans="16:16" ht="15.75" customHeight="1" x14ac:dyDescent="0.25">
      <c r="P884" s="11"/>
    </row>
    <row r="885" spans="16:16" ht="15.75" customHeight="1" x14ac:dyDescent="0.25">
      <c r="P885" s="11"/>
    </row>
    <row r="886" spans="16:16" ht="15.75" customHeight="1" x14ac:dyDescent="0.25">
      <c r="P886" s="11"/>
    </row>
    <row r="887" spans="16:16" ht="15.75" customHeight="1" x14ac:dyDescent="0.25">
      <c r="P887" s="11"/>
    </row>
    <row r="888" spans="16:16" ht="15.75" customHeight="1" x14ac:dyDescent="0.25">
      <c r="P888" s="11"/>
    </row>
    <row r="889" spans="16:16" ht="15.75" customHeight="1" x14ac:dyDescent="0.25">
      <c r="P889" s="11"/>
    </row>
    <row r="890" spans="16:16" ht="15.75" customHeight="1" x14ac:dyDescent="0.25">
      <c r="P890" s="11"/>
    </row>
    <row r="891" spans="16:16" ht="15.75" customHeight="1" x14ac:dyDescent="0.25">
      <c r="P891" s="11"/>
    </row>
    <row r="892" spans="16:16" ht="15.75" customHeight="1" x14ac:dyDescent="0.25">
      <c r="P892" s="11"/>
    </row>
    <row r="893" spans="16:16" ht="15.75" customHeight="1" x14ac:dyDescent="0.25">
      <c r="P893" s="11"/>
    </row>
    <row r="894" spans="16:16" ht="15.75" customHeight="1" x14ac:dyDescent="0.25">
      <c r="P894" s="11"/>
    </row>
    <row r="895" spans="16:16" ht="15.75" customHeight="1" x14ac:dyDescent="0.25">
      <c r="P895" s="11"/>
    </row>
    <row r="896" spans="16:16" ht="15.75" customHeight="1" x14ac:dyDescent="0.25">
      <c r="P896" s="11"/>
    </row>
    <row r="897" spans="16:16" ht="15.75" customHeight="1" x14ac:dyDescent="0.25">
      <c r="P897" s="11"/>
    </row>
    <row r="898" spans="16:16" ht="15.75" customHeight="1" x14ac:dyDescent="0.25">
      <c r="P898" s="11"/>
    </row>
    <row r="899" spans="16:16" ht="15.75" customHeight="1" x14ac:dyDescent="0.25">
      <c r="P899" s="11"/>
    </row>
    <row r="900" spans="16:16" ht="15.75" customHeight="1" x14ac:dyDescent="0.25">
      <c r="P900" s="11"/>
    </row>
    <row r="901" spans="16:16" ht="15.75" customHeight="1" x14ac:dyDescent="0.25">
      <c r="P901" s="11"/>
    </row>
    <row r="902" spans="16:16" ht="15.75" customHeight="1" x14ac:dyDescent="0.25">
      <c r="P902" s="11"/>
    </row>
    <row r="903" spans="16:16" ht="15.75" customHeight="1" x14ac:dyDescent="0.25">
      <c r="P903" s="11"/>
    </row>
    <row r="904" spans="16:16" ht="15.75" customHeight="1" x14ac:dyDescent="0.25">
      <c r="P904" s="11"/>
    </row>
    <row r="905" spans="16:16" ht="15.75" customHeight="1" x14ac:dyDescent="0.25">
      <c r="P905" s="11"/>
    </row>
    <row r="906" spans="16:16" ht="15.75" customHeight="1" x14ac:dyDescent="0.25">
      <c r="P906" s="11"/>
    </row>
    <row r="907" spans="16:16" ht="15.75" customHeight="1" x14ac:dyDescent="0.25">
      <c r="P907" s="11"/>
    </row>
    <row r="908" spans="16:16" ht="15.75" customHeight="1" x14ac:dyDescent="0.25">
      <c r="P908" s="11"/>
    </row>
    <row r="909" spans="16:16" ht="15.75" customHeight="1" x14ac:dyDescent="0.25">
      <c r="P909" s="11"/>
    </row>
    <row r="910" spans="16:16" ht="15.75" customHeight="1" x14ac:dyDescent="0.25">
      <c r="P910" s="11"/>
    </row>
    <row r="911" spans="16:16" ht="15.75" customHeight="1" x14ac:dyDescent="0.25">
      <c r="P911" s="11"/>
    </row>
    <row r="912" spans="16:16" ht="15.75" customHeight="1" x14ac:dyDescent="0.25">
      <c r="P912" s="11"/>
    </row>
    <row r="913" spans="16:16" ht="15.75" customHeight="1" x14ac:dyDescent="0.25">
      <c r="P913" s="11"/>
    </row>
    <row r="914" spans="16:16" ht="15.75" customHeight="1" x14ac:dyDescent="0.25">
      <c r="P914" s="11"/>
    </row>
    <row r="915" spans="16:16" ht="15.75" customHeight="1" x14ac:dyDescent="0.25">
      <c r="P915" s="11"/>
    </row>
    <row r="916" spans="16:16" ht="15.75" customHeight="1" x14ac:dyDescent="0.25">
      <c r="P916" s="11"/>
    </row>
    <row r="917" spans="16:16" ht="15.75" customHeight="1" x14ac:dyDescent="0.25">
      <c r="P917" s="11"/>
    </row>
    <row r="918" spans="16:16" ht="15.75" customHeight="1" x14ac:dyDescent="0.25">
      <c r="P918" s="11"/>
    </row>
    <row r="919" spans="16:16" ht="15.75" customHeight="1" x14ac:dyDescent="0.25">
      <c r="P919" s="11"/>
    </row>
    <row r="920" spans="16:16" ht="15.75" customHeight="1" x14ac:dyDescent="0.25">
      <c r="P920" s="11"/>
    </row>
    <row r="921" spans="16:16" ht="15.75" customHeight="1" x14ac:dyDescent="0.25">
      <c r="P921" s="11"/>
    </row>
    <row r="922" spans="16:16" ht="15.75" customHeight="1" x14ac:dyDescent="0.25">
      <c r="P922" s="11"/>
    </row>
    <row r="923" spans="16:16" ht="15.75" customHeight="1" x14ac:dyDescent="0.25">
      <c r="P923" s="11"/>
    </row>
    <row r="924" spans="16:16" ht="15.75" customHeight="1" x14ac:dyDescent="0.25">
      <c r="P924" s="11"/>
    </row>
    <row r="925" spans="16:16" ht="15.75" customHeight="1" x14ac:dyDescent="0.25">
      <c r="P925" s="11"/>
    </row>
    <row r="926" spans="16:16" ht="15.75" customHeight="1" x14ac:dyDescent="0.25">
      <c r="P926" s="11"/>
    </row>
    <row r="927" spans="16:16" ht="15.75" customHeight="1" x14ac:dyDescent="0.25">
      <c r="P927" s="11"/>
    </row>
    <row r="928" spans="16:16" ht="15.75" customHeight="1" x14ac:dyDescent="0.25">
      <c r="P928" s="11"/>
    </row>
    <row r="929" spans="16:16" ht="15.75" customHeight="1" x14ac:dyDescent="0.25">
      <c r="P929" s="11"/>
    </row>
    <row r="930" spans="16:16" ht="15.75" customHeight="1" x14ac:dyDescent="0.25">
      <c r="P930" s="11"/>
    </row>
    <row r="931" spans="16:16" ht="15.75" customHeight="1" x14ac:dyDescent="0.25">
      <c r="P931" s="11"/>
    </row>
    <row r="932" spans="16:16" ht="15.75" customHeight="1" x14ac:dyDescent="0.25">
      <c r="P932" s="11"/>
    </row>
    <row r="933" spans="16:16" ht="15.75" customHeight="1" x14ac:dyDescent="0.25">
      <c r="P933" s="11"/>
    </row>
    <row r="934" spans="16:16" ht="15.75" customHeight="1" x14ac:dyDescent="0.25">
      <c r="P934" s="11"/>
    </row>
    <row r="935" spans="16:16" ht="15.75" customHeight="1" x14ac:dyDescent="0.25">
      <c r="P935" s="11"/>
    </row>
    <row r="936" spans="16:16" ht="15.75" customHeight="1" x14ac:dyDescent="0.25">
      <c r="P936" s="11"/>
    </row>
    <row r="937" spans="16:16" ht="15.75" customHeight="1" x14ac:dyDescent="0.25">
      <c r="P937" s="11"/>
    </row>
    <row r="938" spans="16:16" ht="15.75" customHeight="1" x14ac:dyDescent="0.25">
      <c r="P938" s="11"/>
    </row>
    <row r="939" spans="16:16" ht="15.75" customHeight="1" x14ac:dyDescent="0.25">
      <c r="P939" s="11"/>
    </row>
    <row r="940" spans="16:16" ht="15.75" customHeight="1" x14ac:dyDescent="0.25">
      <c r="P940" s="11"/>
    </row>
    <row r="941" spans="16:16" ht="15.75" customHeight="1" x14ac:dyDescent="0.25">
      <c r="P941" s="11"/>
    </row>
    <row r="942" spans="16:16" ht="15.75" customHeight="1" x14ac:dyDescent="0.25">
      <c r="P942" s="11"/>
    </row>
    <row r="943" spans="16:16" ht="15.75" customHeight="1" x14ac:dyDescent="0.25">
      <c r="P943" s="11"/>
    </row>
    <row r="944" spans="16:16" ht="15.75" customHeight="1" x14ac:dyDescent="0.25">
      <c r="P944" s="11"/>
    </row>
    <row r="945" spans="16:16" ht="15.75" customHeight="1" x14ac:dyDescent="0.25">
      <c r="P945" s="11"/>
    </row>
    <row r="946" spans="16:16" ht="15.75" customHeight="1" x14ac:dyDescent="0.25">
      <c r="P946" s="11"/>
    </row>
    <row r="947" spans="16:16" ht="15.75" customHeight="1" x14ac:dyDescent="0.25">
      <c r="P947" s="11"/>
    </row>
    <row r="948" spans="16:16" ht="15.75" customHeight="1" x14ac:dyDescent="0.25">
      <c r="P948" s="11"/>
    </row>
    <row r="949" spans="16:16" ht="15.75" customHeight="1" x14ac:dyDescent="0.25">
      <c r="P949" s="11"/>
    </row>
    <row r="950" spans="16:16" ht="15.75" customHeight="1" x14ac:dyDescent="0.25">
      <c r="P950" s="11"/>
    </row>
    <row r="951" spans="16:16" ht="15.75" customHeight="1" x14ac:dyDescent="0.25">
      <c r="P951" s="11"/>
    </row>
    <row r="952" spans="16:16" ht="15.75" customHeight="1" x14ac:dyDescent="0.25">
      <c r="P952" s="11"/>
    </row>
    <row r="953" spans="16:16" ht="15.75" customHeight="1" x14ac:dyDescent="0.25">
      <c r="P953" s="11"/>
    </row>
    <row r="954" spans="16:16" ht="15.75" customHeight="1" x14ac:dyDescent="0.25">
      <c r="P954" s="11"/>
    </row>
    <row r="955" spans="16:16" ht="15.75" customHeight="1" x14ac:dyDescent="0.25">
      <c r="P955" s="11"/>
    </row>
    <row r="956" spans="16:16" ht="15.75" customHeight="1" x14ac:dyDescent="0.25">
      <c r="P956" s="11"/>
    </row>
    <row r="957" spans="16:16" ht="15.75" customHeight="1" x14ac:dyDescent="0.25">
      <c r="P957" s="11"/>
    </row>
    <row r="958" spans="16:16" ht="15.75" customHeight="1" x14ac:dyDescent="0.25">
      <c r="P958" s="11"/>
    </row>
    <row r="959" spans="16:16" ht="15.75" customHeight="1" x14ac:dyDescent="0.25">
      <c r="P959" s="11"/>
    </row>
    <row r="960" spans="16:16" ht="15.75" customHeight="1" x14ac:dyDescent="0.25">
      <c r="P960" s="11"/>
    </row>
    <row r="961" spans="16:16" ht="15.75" customHeight="1" x14ac:dyDescent="0.25">
      <c r="P961" s="11"/>
    </row>
    <row r="962" spans="16:16" ht="15.75" customHeight="1" x14ac:dyDescent="0.25">
      <c r="P962" s="11"/>
    </row>
    <row r="963" spans="16:16" ht="15.75" customHeight="1" x14ac:dyDescent="0.25">
      <c r="P963" s="11"/>
    </row>
    <row r="964" spans="16:16" ht="15.75" customHeight="1" x14ac:dyDescent="0.25">
      <c r="P964" s="11"/>
    </row>
    <row r="965" spans="16:16" ht="15.75" customHeight="1" x14ac:dyDescent="0.25">
      <c r="P965" s="11"/>
    </row>
    <row r="966" spans="16:16" ht="15.75" customHeight="1" x14ac:dyDescent="0.25">
      <c r="P966" s="11"/>
    </row>
    <row r="967" spans="16:16" ht="15.75" customHeight="1" x14ac:dyDescent="0.25">
      <c r="P967" s="11"/>
    </row>
    <row r="968" spans="16:16" ht="15.75" customHeight="1" x14ac:dyDescent="0.25">
      <c r="P968" s="11"/>
    </row>
    <row r="969" spans="16:16" ht="15.75" customHeight="1" x14ac:dyDescent="0.25">
      <c r="P969" s="11"/>
    </row>
    <row r="970" spans="16:16" ht="15.75" customHeight="1" x14ac:dyDescent="0.25">
      <c r="P970" s="11"/>
    </row>
    <row r="971" spans="16:16" ht="15.75" customHeight="1" x14ac:dyDescent="0.25">
      <c r="P971" s="11"/>
    </row>
    <row r="972" spans="16:16" ht="15.75" customHeight="1" x14ac:dyDescent="0.25">
      <c r="P972" s="11"/>
    </row>
    <row r="973" spans="16:16" ht="15.75" customHeight="1" x14ac:dyDescent="0.25">
      <c r="P973" s="11"/>
    </row>
    <row r="974" spans="16:16" ht="15.75" customHeight="1" x14ac:dyDescent="0.25">
      <c r="P974" s="11"/>
    </row>
    <row r="975" spans="16:16" ht="15.75" customHeight="1" x14ac:dyDescent="0.25">
      <c r="P975" s="11"/>
    </row>
    <row r="976" spans="16:16" ht="15.75" customHeight="1" x14ac:dyDescent="0.25">
      <c r="P976" s="11"/>
    </row>
    <row r="977" spans="16:16" ht="15.75" customHeight="1" x14ac:dyDescent="0.25">
      <c r="P977" s="11"/>
    </row>
    <row r="978" spans="16:16" ht="15.75" customHeight="1" x14ac:dyDescent="0.25">
      <c r="P978" s="11"/>
    </row>
    <row r="979" spans="16:16" ht="15.75" customHeight="1" x14ac:dyDescent="0.25">
      <c r="P979" s="11"/>
    </row>
    <row r="980" spans="16:16" ht="15.75" customHeight="1" x14ac:dyDescent="0.25">
      <c r="P980" s="11"/>
    </row>
    <row r="981" spans="16:16" ht="15.75" customHeight="1" x14ac:dyDescent="0.25">
      <c r="P981" s="11"/>
    </row>
    <row r="982" spans="16:16" ht="15.75" customHeight="1" x14ac:dyDescent="0.25">
      <c r="P982" s="11"/>
    </row>
    <row r="983" spans="16:16" ht="15.75" customHeight="1" x14ac:dyDescent="0.25">
      <c r="P983" s="11"/>
    </row>
    <row r="984" spans="16:16" ht="15.75" customHeight="1" x14ac:dyDescent="0.25">
      <c r="P984" s="11"/>
    </row>
    <row r="985" spans="16:16" ht="15.75" customHeight="1" x14ac:dyDescent="0.25">
      <c r="P985" s="11"/>
    </row>
    <row r="986" spans="16:16" ht="15.75" customHeight="1" x14ac:dyDescent="0.25">
      <c r="P986" s="11"/>
    </row>
    <row r="987" spans="16:16" ht="15.75" customHeight="1" x14ac:dyDescent="0.25">
      <c r="P987" s="11"/>
    </row>
    <row r="988" spans="16:16" ht="15.75" customHeight="1" x14ac:dyDescent="0.25">
      <c r="P988" s="11"/>
    </row>
    <row r="989" spans="16:16" ht="15.75" customHeight="1" x14ac:dyDescent="0.25">
      <c r="P989" s="11"/>
    </row>
    <row r="990" spans="16:16" ht="15.75" customHeight="1" x14ac:dyDescent="0.25">
      <c r="P990" s="11"/>
    </row>
    <row r="991" spans="16:16" ht="15.75" customHeight="1" x14ac:dyDescent="0.25">
      <c r="P991" s="11"/>
    </row>
    <row r="992" spans="16:16" ht="15.75" customHeight="1" x14ac:dyDescent="0.25">
      <c r="P992" s="11"/>
    </row>
    <row r="993" spans="16:16" ht="15.75" customHeight="1" x14ac:dyDescent="0.25">
      <c r="P993" s="11"/>
    </row>
    <row r="994" spans="16:16" ht="15.75" customHeight="1" x14ac:dyDescent="0.25">
      <c r="P994" s="11"/>
    </row>
    <row r="995" spans="16:16" ht="15.75" customHeight="1" x14ac:dyDescent="0.25">
      <c r="P995" s="11"/>
    </row>
    <row r="996" spans="16:16" ht="15.75" customHeight="1" x14ac:dyDescent="0.25">
      <c r="P996" s="11"/>
    </row>
    <row r="997" spans="16:16" ht="15.75" customHeight="1" x14ac:dyDescent="0.25">
      <c r="P997" s="11"/>
    </row>
    <row r="998" spans="16:16" ht="15.75" customHeight="1" x14ac:dyDescent="0.25">
      <c r="P998" s="11"/>
    </row>
    <row r="999" spans="16:16" ht="15.75" customHeight="1" x14ac:dyDescent="0.25">
      <c r="P999" s="11"/>
    </row>
    <row r="1000" spans="16:16" ht="15.75" customHeight="1" x14ac:dyDescent="0.25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E14" sqref="E14"/>
    </sheetView>
  </sheetViews>
  <sheetFormatPr defaultColWidth="14.42578125" defaultRowHeight="15" customHeight="1" x14ac:dyDescent="0.25"/>
  <cols>
    <col min="1" max="1" width="12.85546875" bestFit="1" customWidth="1"/>
    <col min="2" max="2" width="13.42578125" bestFit="1" customWidth="1"/>
    <col min="3" max="3" width="7.7109375" bestFit="1" customWidth="1"/>
    <col min="4" max="4" width="13.42578125" bestFit="1" customWidth="1"/>
    <col min="5" max="5" width="7.7109375" bestFit="1" customWidth="1"/>
    <col min="6" max="6" width="7.28515625" customWidth="1"/>
    <col min="7" max="7" width="22.42578125" bestFit="1" customWidth="1"/>
    <col min="8" max="8" width="12.28515625" bestFit="1" customWidth="1"/>
    <col min="9" max="9" width="7.7109375" bestFit="1" customWidth="1"/>
    <col min="10" max="10" width="12.28515625" bestFit="1" customWidth="1"/>
    <col min="11" max="11" width="7.7109375" bestFit="1" customWidth="1"/>
    <col min="12" max="12" width="8.7109375" customWidth="1"/>
    <col min="13" max="13" width="28.42578125" bestFit="1" customWidth="1"/>
    <col min="14" max="14" width="12.28515625" bestFit="1" customWidth="1"/>
    <col min="15" max="15" width="7.7109375" bestFit="1" customWidth="1"/>
    <col min="16" max="16" width="12.28515625" bestFit="1" customWidth="1"/>
    <col min="17" max="17" width="7.7109375" bestFit="1" customWidth="1"/>
    <col min="18" max="18" width="8.7109375" customWidth="1"/>
    <col min="19" max="19" width="20.140625" bestFit="1" customWidth="1"/>
    <col min="20" max="20" width="12.28515625" bestFit="1" customWidth="1"/>
    <col min="21" max="21" width="7.7109375" bestFit="1" customWidth="1"/>
    <col min="22" max="22" width="13" bestFit="1" customWidth="1"/>
    <col min="23" max="23" width="8.42578125" bestFit="1" customWidth="1"/>
  </cols>
  <sheetData>
    <row r="1" spans="1:23" x14ac:dyDescent="0.25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x14ac:dyDescent="0.25">
      <c r="A2" s="13" t="s">
        <v>141</v>
      </c>
      <c r="B2" s="14">
        <f>SUM(B4:B7)</f>
        <v>206163.20206191996</v>
      </c>
      <c r="C2" s="97"/>
      <c r="D2" s="30">
        <f>SUM(D4:D7)</f>
        <v>166385.22999999998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73721.375</v>
      </c>
      <c r="K2" s="102">
        <f>J2/D2</f>
        <v>0.4430764377342869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64665.324999999997</v>
      </c>
      <c r="Q2" s="102">
        <f>P2/D2</f>
        <v>0.38864822917274572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27998.530000000024</v>
      </c>
      <c r="W2" s="102">
        <f>V2/D2</f>
        <v>0.1682753330929676</v>
      </c>
    </row>
    <row r="3" spans="1:23" x14ac:dyDescent="0.25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x14ac:dyDescent="0.25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87081.64</v>
      </c>
      <c r="E4" s="20">
        <f t="shared" ref="E4:E7" si="1">D4/$D$2</f>
        <v>0.5233736191607874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10430.279999999999</v>
      </c>
      <c r="K4" s="545">
        <f>J4/$D$2</f>
        <v>6.2687535426071167E-2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10428.449999999999</v>
      </c>
      <c r="Q4" s="545">
        <f t="shared" ref="Q4:Q12" si="3">P4/$D$2</f>
        <v>6.2676536853661827E-2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42942.82</v>
      </c>
      <c r="W4" s="102">
        <f t="shared" ref="W4:W7" si="5">V4/$D$2</f>
        <v>0.25809274056357051</v>
      </c>
    </row>
    <row r="5" spans="1:23" x14ac:dyDescent="0.25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58963.149999999994</v>
      </c>
      <c r="E5" s="20">
        <f t="shared" si="1"/>
        <v>0.35437730861086647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556.38499999999999</v>
      </c>
      <c r="K5" s="545">
        <f t="shared" ref="K5:K30" si="6">J5/$D$2</f>
        <v>3.3439566721156682E-3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556.38499999999999</v>
      </c>
      <c r="Q5" s="545">
        <f>P5/$D$2</f>
        <v>3.3439566721156682E-3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400</v>
      </c>
      <c r="W5" s="102">
        <f t="shared" si="5"/>
        <v>2.4040595430255439E-3</v>
      </c>
    </row>
    <row r="6" spans="1:23" x14ac:dyDescent="0.25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12340.440000000002</v>
      </c>
      <c r="E6" s="20">
        <f t="shared" si="1"/>
        <v>7.4167881367835378E-2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6323.7499999999991</v>
      </c>
      <c r="K6" s="545">
        <f>J6/$D$2</f>
        <v>3.8006678838019455E-2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7977.59</v>
      </c>
      <c r="Q6" s="545">
        <f t="shared" si="3"/>
        <v>4.7946503424612874E-2</v>
      </c>
      <c r="S6" s="98" t="s">
        <v>148</v>
      </c>
      <c r="T6" s="103"/>
      <c r="U6" s="100"/>
      <c r="V6" s="104">
        <f>'Budget Breakdown'!T16</f>
        <v>3960.9700000000157</v>
      </c>
      <c r="W6" s="102">
        <f t="shared" si="5"/>
        <v>2.3806019320344818E-2</v>
      </c>
    </row>
    <row r="7" spans="1:23" x14ac:dyDescent="0.25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8000</v>
      </c>
      <c r="E7" s="34">
        <f t="shared" si="1"/>
        <v>4.8081190860510881E-2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12516.200000000003</v>
      </c>
      <c r="K7" s="545">
        <f t="shared" si="6"/>
        <v>7.5224225131040795E-2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8375.02</v>
      </c>
      <c r="Q7" s="545">
        <f>P7/$D$2</f>
        <v>5.0335116885074485E-2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-19305.259999999991</v>
      </c>
      <c r="W7" s="116">
        <f t="shared" si="5"/>
        <v>-0.11602748633397324</v>
      </c>
    </row>
    <row r="8" spans="1:23" x14ac:dyDescent="0.25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161.10000000000002</v>
      </c>
      <c r="K8" s="545">
        <f t="shared" ref="K8:K16" si="9">J8/$D$2</f>
        <v>9.6823498095353802E-4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2844.08</v>
      </c>
      <c r="Q8" s="545">
        <f>P8/$D$2</f>
        <v>1.7093344162820222E-2</v>
      </c>
      <c r="T8" s="7"/>
      <c r="U8" s="11"/>
      <c r="V8" s="7"/>
      <c r="W8" s="50"/>
    </row>
    <row r="9" spans="1:23" x14ac:dyDescent="0.25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2847.2799999999997</v>
      </c>
      <c r="K9" s="545">
        <f t="shared" si="9"/>
        <v>1.7112576639164427E-2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7243.25</v>
      </c>
      <c r="Q9" s="545">
        <f t="shared" si="3"/>
        <v>4.3533010712549433E-2</v>
      </c>
      <c r="T9" s="7"/>
      <c r="U9" s="11"/>
      <c r="V9" s="7"/>
      <c r="W9" s="50"/>
    </row>
    <row r="10" spans="1:23" x14ac:dyDescent="0.25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935.71499999999992</v>
      </c>
      <c r="K10" s="545">
        <f t="shared" si="9"/>
        <v>5.6237864382553673E-3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935.71499999999992</v>
      </c>
      <c r="Q10" s="545">
        <f>P10/$D$2</f>
        <v>5.6237864382553673E-3</v>
      </c>
      <c r="T10" s="7"/>
      <c r="U10" s="11"/>
      <c r="V10" s="7"/>
      <c r="W10" s="50"/>
    </row>
    <row r="11" spans="1:23" x14ac:dyDescent="0.25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2065.9699999999998</v>
      </c>
      <c r="K11" s="545">
        <f t="shared" si="9"/>
        <v>1.2416787235261207E-2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1639.0800000000002</v>
      </c>
      <c r="Q11" s="545">
        <f>P11/$D$2</f>
        <v>9.8511147894557727E-3</v>
      </c>
      <c r="T11" s="7"/>
      <c r="U11" s="11"/>
      <c r="V11" s="7"/>
      <c r="W11" s="50"/>
    </row>
    <row r="12" spans="1:23" x14ac:dyDescent="0.25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1366.8000000000002</v>
      </c>
      <c r="K12" s="545">
        <f t="shared" si="9"/>
        <v>8.2146714585182856E-3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6.0101488575638601E-3</v>
      </c>
      <c r="T12" s="7"/>
      <c r="U12" s="11"/>
      <c r="V12" s="7"/>
      <c r="W12" s="50"/>
    </row>
    <row r="13" spans="1:23" x14ac:dyDescent="0.25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1071.3599999999999</v>
      </c>
      <c r="K13" s="545">
        <f t="shared" si="9"/>
        <v>6.4390330800396167E-3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2000</v>
      </c>
      <c r="Q13" s="545">
        <f t="shared" ref="Q13:Q18" si="11">P13/$D$2</f>
        <v>1.202029771512772E-2</v>
      </c>
      <c r="T13" s="7"/>
      <c r="U13" s="11"/>
      <c r="V13" s="7"/>
      <c r="W13" s="50"/>
    </row>
    <row r="14" spans="1:23" x14ac:dyDescent="0.25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1898.1499999999999</v>
      </c>
      <c r="K14" s="545">
        <f t="shared" si="9"/>
        <v>1.1408164053984841E-2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1500</v>
      </c>
      <c r="Q14" s="545">
        <f t="shared" si="11"/>
        <v>9.0152232863457901E-3</v>
      </c>
      <c r="T14" s="7"/>
      <c r="U14" s="11"/>
      <c r="V14" s="7"/>
      <c r="W14" s="50"/>
    </row>
    <row r="15" spans="1:23" x14ac:dyDescent="0.25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6.0101488575638601E-3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934.73000000000013</v>
      </c>
      <c r="Q15" s="545">
        <f t="shared" si="11"/>
        <v>5.6178664416306678E-3</v>
      </c>
      <c r="T15" s="7"/>
      <c r="U15" s="11"/>
      <c r="V15" s="7"/>
      <c r="W15" s="50"/>
    </row>
    <row r="16" spans="1:23" x14ac:dyDescent="0.25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1500</v>
      </c>
      <c r="K16" s="545">
        <f t="shared" si="9"/>
        <v>9.0152232863457901E-3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1254.8800000000001</v>
      </c>
      <c r="Q16" s="545">
        <f t="shared" si="11"/>
        <v>7.5420155983797373E-3</v>
      </c>
      <c r="T16" s="7"/>
      <c r="U16" s="11"/>
      <c r="V16" s="7"/>
      <c r="W16" s="50"/>
    </row>
    <row r="17" spans="7:17" x14ac:dyDescent="0.25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9148.86</v>
      </c>
      <c r="K17" s="545">
        <f t="shared" si="6"/>
        <v>5.4986010477011703E-2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6641.09</v>
      </c>
      <c r="Q17" s="545">
        <f t="shared" si="11"/>
        <v>3.9913939476478776E-2</v>
      </c>
    </row>
    <row r="18" spans="7:17" x14ac:dyDescent="0.25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1022.5</v>
      </c>
      <c r="K18" s="545">
        <f t="shared" ref="K18:K25" si="13">J18/$D$2</f>
        <v>6.1453772068590469E-3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11335.054999999997</v>
      </c>
      <c r="Q18" s="545">
        <f t="shared" si="11"/>
        <v>6.81253678586735E-2</v>
      </c>
    </row>
    <row r="19" spans="7:17" x14ac:dyDescent="0.25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912.12</v>
      </c>
      <c r="K19" s="545">
        <f t="shared" si="13"/>
        <v>5.4819769759611482E-3</v>
      </c>
      <c r="N19" s="11"/>
      <c r="O19" s="11"/>
      <c r="P19" s="11"/>
      <c r="Q19" s="11"/>
    </row>
    <row r="20" spans="7:17" x14ac:dyDescent="0.25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635.79</v>
      </c>
      <c r="K20" s="545">
        <f t="shared" si="13"/>
        <v>3.8211925421505265E-3</v>
      </c>
      <c r="N20" s="39"/>
      <c r="O20" s="50"/>
      <c r="P20" s="39"/>
      <c r="Q20" s="50"/>
    </row>
    <row r="21" spans="7:17" ht="15.75" customHeight="1" x14ac:dyDescent="0.25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9.7162470490920402E-3</v>
      </c>
      <c r="N21" s="39"/>
      <c r="O21" s="50"/>
      <c r="P21" s="39"/>
      <c r="Q21" s="50"/>
    </row>
    <row r="22" spans="7:17" ht="15.75" customHeight="1" x14ac:dyDescent="0.25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1.2975911383480374E-2</v>
      </c>
      <c r="N22" s="39"/>
      <c r="O22" s="11"/>
      <c r="P22" s="39"/>
      <c r="Q22" s="50"/>
    </row>
    <row r="23" spans="7:17" ht="15.75" customHeight="1" x14ac:dyDescent="0.25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260.78999999999996</v>
      </c>
      <c r="K23" s="545">
        <f t="shared" si="13"/>
        <v>1.5673867205640789E-3</v>
      </c>
      <c r="N23" s="39"/>
      <c r="O23" s="11"/>
      <c r="P23" s="39"/>
      <c r="Q23" s="50"/>
    </row>
    <row r="24" spans="7:17" ht="15.75" customHeight="1" x14ac:dyDescent="0.25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260.78999999999996</v>
      </c>
      <c r="K24" s="545">
        <f t="shared" si="13"/>
        <v>1.5673867205640789E-3</v>
      </c>
      <c r="N24" s="11"/>
      <c r="O24" s="11"/>
      <c r="P24" s="11"/>
      <c r="Q24" s="11"/>
    </row>
    <row r="25" spans="7:17" ht="15.75" customHeight="1" x14ac:dyDescent="0.25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2.2494785144090016E-3</v>
      </c>
      <c r="N25" s="11"/>
      <c r="O25" s="11"/>
      <c r="P25" s="11"/>
      <c r="Q25" s="11"/>
    </row>
    <row r="26" spans="7:17" ht="15.75" customHeight="1" x14ac:dyDescent="0.25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11335.054999999997</v>
      </c>
      <c r="K26" s="545">
        <f t="shared" si="6"/>
        <v>6.81253678586735E-2</v>
      </c>
      <c r="N26" s="11"/>
      <c r="O26" s="11"/>
      <c r="P26" s="11"/>
      <c r="Q26" s="11"/>
    </row>
    <row r="27" spans="7:17" ht="15.75" customHeight="1" x14ac:dyDescent="0.25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25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3.0080795032107121E-3</v>
      </c>
      <c r="N28" s="11"/>
      <c r="O28" s="11"/>
      <c r="P28" s="11"/>
      <c r="Q28" s="11"/>
    </row>
    <row r="29" spans="7:17" ht="15.75" customHeight="1" x14ac:dyDescent="0.25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1.4711522170567667E-2</v>
      </c>
      <c r="N29" s="11"/>
      <c r="O29" s="11"/>
      <c r="P29" s="11"/>
      <c r="Q29" s="11"/>
    </row>
    <row r="30" spans="7:17" ht="15.75" customHeight="1" x14ac:dyDescent="0.25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2.2494785144090016E-3</v>
      </c>
      <c r="N30" s="11"/>
      <c r="O30" s="11"/>
      <c r="P30" s="11"/>
      <c r="Q30" s="11"/>
    </row>
    <row r="31" spans="7:17" ht="15.75" customHeight="1" x14ac:dyDescent="0.25">
      <c r="N31" s="11"/>
      <c r="O31" s="11"/>
      <c r="P31" s="11"/>
      <c r="Q31" s="11"/>
    </row>
    <row r="32" spans="7:17" ht="15.75" customHeight="1" x14ac:dyDescent="0.25">
      <c r="N32" s="11"/>
      <c r="O32" s="11"/>
      <c r="P32" s="11"/>
      <c r="Q32" s="11"/>
    </row>
    <row r="33" spans="14:17" ht="15.75" customHeight="1" x14ac:dyDescent="0.25">
      <c r="N33" s="11"/>
      <c r="O33" s="11"/>
      <c r="P33" s="11"/>
      <c r="Q33" s="11"/>
    </row>
    <row r="34" spans="14:17" ht="15.75" customHeight="1" x14ac:dyDescent="0.25">
      <c r="N34" s="11"/>
      <c r="O34" s="11"/>
      <c r="P34" s="11"/>
      <c r="Q34" s="11"/>
    </row>
    <row r="35" spans="14:17" ht="15.75" customHeight="1" x14ac:dyDescent="0.25">
      <c r="N35" s="11"/>
      <c r="O35" s="11"/>
      <c r="P35" s="11"/>
      <c r="Q35" s="11"/>
    </row>
    <row r="36" spans="14:17" ht="15.75" customHeight="1" x14ac:dyDescent="0.25">
      <c r="N36" s="11"/>
      <c r="O36" s="11"/>
      <c r="P36" s="11"/>
      <c r="Q36" s="11"/>
    </row>
    <row r="37" spans="14:17" ht="15.75" customHeight="1" x14ac:dyDescent="0.25">
      <c r="N37" s="11"/>
      <c r="O37" s="11"/>
      <c r="P37" s="11"/>
      <c r="Q37" s="11"/>
    </row>
    <row r="38" spans="14:17" ht="15.75" customHeight="1" x14ac:dyDescent="0.25">
      <c r="N38" s="11"/>
      <c r="O38" s="11"/>
      <c r="P38" s="11"/>
      <c r="Q38" s="11"/>
    </row>
    <row r="39" spans="14:17" ht="15.75" customHeight="1" x14ac:dyDescent="0.25">
      <c r="N39" s="11"/>
      <c r="O39" s="11"/>
      <c r="P39" s="11"/>
      <c r="Q39" s="11"/>
    </row>
    <row r="40" spans="14:17" ht="15.75" customHeight="1" x14ac:dyDescent="0.25">
      <c r="N40" s="11"/>
      <c r="O40" s="11"/>
      <c r="P40" s="11"/>
      <c r="Q40" s="11"/>
    </row>
    <row r="41" spans="14:17" ht="15.75" customHeight="1" x14ac:dyDescent="0.25">
      <c r="N41" s="11"/>
      <c r="O41" s="11"/>
      <c r="P41" s="11"/>
      <c r="Q41" s="11"/>
    </row>
    <row r="42" spans="14:17" ht="15.75" customHeight="1" x14ac:dyDescent="0.25">
      <c r="N42" s="11"/>
      <c r="O42" s="11"/>
      <c r="P42" s="11"/>
      <c r="Q42" s="11"/>
    </row>
    <row r="43" spans="14:17" ht="15.75" customHeight="1" x14ac:dyDescent="0.25">
      <c r="N43" s="11"/>
      <c r="O43" s="11"/>
      <c r="P43" s="11"/>
      <c r="Q43" s="11"/>
    </row>
    <row r="44" spans="14:17" ht="15.75" customHeight="1" x14ac:dyDescent="0.25">
      <c r="N44" s="11"/>
      <c r="O44" s="11"/>
      <c r="P44" s="11"/>
      <c r="Q44" s="11"/>
    </row>
    <row r="45" spans="14:17" ht="15.75" customHeight="1" x14ac:dyDescent="0.25">
      <c r="N45" s="11"/>
      <c r="O45" s="11"/>
      <c r="P45" s="11"/>
      <c r="Q45" s="11"/>
    </row>
    <row r="46" spans="14:17" ht="15.75" customHeight="1" x14ac:dyDescent="0.25">
      <c r="N46" s="11"/>
      <c r="O46" s="11"/>
      <c r="P46" s="11"/>
      <c r="Q46" s="11"/>
    </row>
    <row r="47" spans="14:17" ht="15.75" customHeight="1" x14ac:dyDescent="0.25">
      <c r="N47" s="11"/>
      <c r="O47" s="11"/>
      <c r="P47" s="11"/>
      <c r="Q47" s="11"/>
    </row>
    <row r="48" spans="14:17" ht="15.75" customHeight="1" x14ac:dyDescent="0.25">
      <c r="N48" s="11"/>
      <c r="O48" s="11"/>
      <c r="P48" s="11"/>
      <c r="Q48" s="11"/>
    </row>
    <row r="49" spans="14:17" ht="15.75" customHeight="1" x14ac:dyDescent="0.25">
      <c r="N49" s="11"/>
      <c r="O49" s="11"/>
      <c r="P49" s="11"/>
      <c r="Q49" s="11"/>
    </row>
    <row r="50" spans="14:17" ht="15.75" customHeight="1" x14ac:dyDescent="0.25">
      <c r="N50" s="11"/>
      <c r="O50" s="11"/>
      <c r="P50" s="11"/>
      <c r="Q50" s="11"/>
    </row>
    <row r="51" spans="14:17" ht="15.75" customHeight="1" x14ac:dyDescent="0.25">
      <c r="N51" s="11"/>
      <c r="O51" s="11"/>
      <c r="P51" s="11"/>
      <c r="Q51" s="11"/>
    </row>
    <row r="52" spans="14:17" ht="15.75" customHeight="1" x14ac:dyDescent="0.25">
      <c r="N52" s="11"/>
      <c r="O52" s="11"/>
      <c r="P52" s="11"/>
      <c r="Q52" s="11"/>
    </row>
    <row r="53" spans="14:17" ht="15.75" customHeight="1" x14ac:dyDescent="0.25">
      <c r="N53" s="11"/>
      <c r="O53" s="11"/>
      <c r="P53" s="11"/>
      <c r="Q53" s="11"/>
    </row>
    <row r="54" spans="14:17" ht="15.75" customHeight="1" x14ac:dyDescent="0.25">
      <c r="N54" s="11"/>
      <c r="O54" s="11"/>
      <c r="P54" s="11"/>
      <c r="Q54" s="11"/>
    </row>
    <row r="55" spans="14:17" ht="15.75" customHeight="1" x14ac:dyDescent="0.25">
      <c r="N55" s="11"/>
      <c r="O55" s="11"/>
      <c r="P55" s="11"/>
      <c r="Q55" s="11"/>
    </row>
    <row r="56" spans="14:17" ht="15.75" customHeight="1" x14ac:dyDescent="0.25">
      <c r="N56" s="11"/>
      <c r="O56" s="11"/>
      <c r="P56" s="11"/>
      <c r="Q56" s="11"/>
    </row>
    <row r="57" spans="14:17" ht="15.75" customHeight="1" x14ac:dyDescent="0.25">
      <c r="N57" s="11"/>
      <c r="O57" s="11"/>
      <c r="P57" s="11"/>
      <c r="Q57" s="11"/>
    </row>
    <row r="58" spans="14:17" ht="15.75" customHeight="1" x14ac:dyDescent="0.25">
      <c r="N58" s="11"/>
      <c r="O58" s="11"/>
      <c r="P58" s="11"/>
      <c r="Q58" s="11"/>
    </row>
    <row r="59" spans="14:17" ht="15.75" customHeight="1" x14ac:dyDescent="0.25">
      <c r="N59" s="11"/>
      <c r="O59" s="11"/>
      <c r="P59" s="11"/>
      <c r="Q59" s="11"/>
    </row>
    <row r="60" spans="14:17" ht="15.75" customHeight="1" x14ac:dyDescent="0.25">
      <c r="N60" s="11"/>
      <c r="O60" s="11"/>
      <c r="P60" s="11"/>
      <c r="Q60" s="11"/>
    </row>
    <row r="61" spans="14:17" ht="15.75" customHeight="1" x14ac:dyDescent="0.25">
      <c r="N61" s="11"/>
      <c r="O61" s="11"/>
      <c r="P61" s="11"/>
      <c r="Q61" s="11"/>
    </row>
    <row r="62" spans="14:17" ht="15.75" customHeight="1" x14ac:dyDescent="0.25">
      <c r="N62" s="11"/>
      <c r="O62" s="11"/>
      <c r="P62" s="11"/>
      <c r="Q62" s="11"/>
    </row>
    <row r="63" spans="14:17" ht="15.75" customHeight="1" x14ac:dyDescent="0.25">
      <c r="N63" s="11"/>
      <c r="O63" s="11"/>
      <c r="P63" s="11"/>
      <c r="Q63" s="11"/>
    </row>
    <row r="64" spans="14:17" ht="15.75" customHeight="1" x14ac:dyDescent="0.25">
      <c r="N64" s="11"/>
      <c r="O64" s="11"/>
      <c r="P64" s="11"/>
      <c r="Q64" s="11"/>
    </row>
    <row r="65" spans="14:17" ht="15.75" customHeight="1" x14ac:dyDescent="0.25">
      <c r="N65" s="11"/>
      <c r="O65" s="11"/>
      <c r="P65" s="11"/>
      <c r="Q65" s="11"/>
    </row>
    <row r="66" spans="14:17" ht="15.75" customHeight="1" x14ac:dyDescent="0.25">
      <c r="N66" s="11"/>
      <c r="O66" s="11"/>
      <c r="P66" s="11"/>
      <c r="Q66" s="11"/>
    </row>
    <row r="67" spans="14:17" ht="15.75" customHeight="1" x14ac:dyDescent="0.25">
      <c r="N67" s="11"/>
      <c r="O67" s="11"/>
      <c r="P67" s="11"/>
      <c r="Q67" s="11"/>
    </row>
    <row r="68" spans="14:17" ht="15.75" customHeight="1" x14ac:dyDescent="0.25">
      <c r="N68" s="11"/>
      <c r="O68" s="11"/>
      <c r="P68" s="11"/>
      <c r="Q68" s="11"/>
    </row>
    <row r="69" spans="14:17" ht="15.75" customHeight="1" x14ac:dyDescent="0.25">
      <c r="N69" s="11"/>
      <c r="O69" s="11"/>
      <c r="P69" s="11"/>
      <c r="Q69" s="11"/>
    </row>
    <row r="70" spans="14:17" ht="15.75" customHeight="1" x14ac:dyDescent="0.25">
      <c r="N70" s="11"/>
      <c r="O70" s="11"/>
      <c r="P70" s="11"/>
      <c r="Q70" s="11"/>
    </row>
    <row r="71" spans="14:17" ht="15.75" customHeight="1" x14ac:dyDescent="0.25">
      <c r="N71" s="11"/>
      <c r="O71" s="11"/>
      <c r="P71" s="11"/>
      <c r="Q71" s="11"/>
    </row>
    <row r="72" spans="14:17" ht="15.75" customHeight="1" x14ac:dyDescent="0.25">
      <c r="N72" s="11"/>
      <c r="O72" s="11"/>
      <c r="P72" s="11"/>
      <c r="Q72" s="11"/>
    </row>
    <row r="73" spans="14:17" ht="15.75" customHeight="1" x14ac:dyDescent="0.25">
      <c r="N73" s="11"/>
      <c r="O73" s="11"/>
      <c r="P73" s="11"/>
      <c r="Q73" s="11"/>
    </row>
    <row r="74" spans="14:17" ht="15.75" customHeight="1" x14ac:dyDescent="0.25">
      <c r="N74" s="11"/>
      <c r="O74" s="11"/>
      <c r="P74" s="11"/>
      <c r="Q74" s="11"/>
    </row>
    <row r="75" spans="14:17" ht="15.75" customHeight="1" x14ac:dyDescent="0.25">
      <c r="N75" s="11"/>
      <c r="O75" s="11"/>
      <c r="P75" s="11"/>
      <c r="Q75" s="11"/>
    </row>
    <row r="76" spans="14:17" ht="15.75" customHeight="1" x14ac:dyDescent="0.25">
      <c r="N76" s="11"/>
      <c r="O76" s="11"/>
      <c r="P76" s="11"/>
      <c r="Q76" s="11"/>
    </row>
    <row r="77" spans="14:17" ht="15.75" customHeight="1" x14ac:dyDescent="0.25">
      <c r="N77" s="11"/>
      <c r="O77" s="11"/>
      <c r="P77" s="11"/>
      <c r="Q77" s="11"/>
    </row>
    <row r="78" spans="14:17" ht="15.75" customHeight="1" x14ac:dyDescent="0.25">
      <c r="N78" s="11"/>
      <c r="O78" s="11"/>
      <c r="P78" s="11"/>
      <c r="Q78" s="11"/>
    </row>
    <row r="79" spans="14:17" ht="15.75" customHeight="1" x14ac:dyDescent="0.25">
      <c r="N79" s="11"/>
      <c r="O79" s="11"/>
      <c r="P79" s="11"/>
      <c r="Q79" s="11"/>
    </row>
    <row r="80" spans="14:17" ht="15.75" customHeight="1" x14ac:dyDescent="0.25">
      <c r="N80" s="11"/>
      <c r="O80" s="11"/>
      <c r="P80" s="11"/>
      <c r="Q80" s="11"/>
    </row>
    <row r="81" spans="14:17" ht="15.75" customHeight="1" x14ac:dyDescent="0.25">
      <c r="N81" s="11"/>
      <c r="O81" s="11"/>
      <c r="P81" s="11"/>
      <c r="Q81" s="11"/>
    </row>
    <row r="82" spans="14:17" ht="15.75" customHeight="1" x14ac:dyDescent="0.25">
      <c r="N82" s="11"/>
      <c r="O82" s="11"/>
      <c r="P82" s="11"/>
      <c r="Q82" s="11"/>
    </row>
    <row r="83" spans="14:17" ht="15.75" customHeight="1" x14ac:dyDescent="0.25">
      <c r="N83" s="11"/>
      <c r="O83" s="11"/>
      <c r="P83" s="11"/>
      <c r="Q83" s="11"/>
    </row>
    <row r="84" spans="14:17" ht="15.75" customHeight="1" x14ac:dyDescent="0.25">
      <c r="N84" s="11"/>
      <c r="O84" s="11"/>
      <c r="P84" s="11"/>
      <c r="Q84" s="11"/>
    </row>
    <row r="85" spans="14:17" ht="15.75" customHeight="1" x14ac:dyDescent="0.25">
      <c r="N85" s="11"/>
      <c r="O85" s="11"/>
      <c r="P85" s="11"/>
      <c r="Q85" s="11"/>
    </row>
    <row r="86" spans="14:17" ht="15.75" customHeight="1" x14ac:dyDescent="0.25">
      <c r="N86" s="11"/>
      <c r="O86" s="11"/>
      <c r="P86" s="11"/>
      <c r="Q86" s="11"/>
    </row>
    <row r="87" spans="14:17" ht="15.75" customHeight="1" x14ac:dyDescent="0.25">
      <c r="N87" s="11"/>
      <c r="O87" s="11"/>
      <c r="P87" s="11"/>
      <c r="Q87" s="11"/>
    </row>
    <row r="88" spans="14:17" ht="15.75" customHeight="1" x14ac:dyDescent="0.25">
      <c r="N88" s="11"/>
      <c r="O88" s="11"/>
      <c r="P88" s="11"/>
      <c r="Q88" s="11"/>
    </row>
    <row r="89" spans="14:17" ht="15.75" customHeight="1" x14ac:dyDescent="0.25">
      <c r="N89" s="11"/>
      <c r="O89" s="11"/>
      <c r="P89" s="11"/>
      <c r="Q89" s="11"/>
    </row>
    <row r="90" spans="14:17" ht="15.75" customHeight="1" x14ac:dyDescent="0.25">
      <c r="N90" s="11"/>
      <c r="O90" s="11"/>
      <c r="P90" s="11"/>
      <c r="Q90" s="11"/>
    </row>
    <row r="91" spans="14:17" ht="15.75" customHeight="1" x14ac:dyDescent="0.25">
      <c r="N91" s="11"/>
      <c r="O91" s="11"/>
      <c r="P91" s="11"/>
      <c r="Q91" s="11"/>
    </row>
    <row r="92" spans="14:17" ht="15.75" customHeight="1" x14ac:dyDescent="0.25">
      <c r="N92" s="11"/>
      <c r="O92" s="11"/>
      <c r="P92" s="11"/>
      <c r="Q92" s="11"/>
    </row>
    <row r="93" spans="14:17" ht="15.75" customHeight="1" x14ac:dyDescent="0.25">
      <c r="N93" s="11"/>
      <c r="O93" s="11"/>
      <c r="P93" s="11"/>
      <c r="Q93" s="11"/>
    </row>
    <row r="94" spans="14:17" ht="15.75" customHeight="1" x14ac:dyDescent="0.25">
      <c r="N94" s="11"/>
      <c r="O94" s="11"/>
      <c r="P94" s="11"/>
      <c r="Q94" s="11"/>
    </row>
    <row r="95" spans="14:17" ht="15.75" customHeight="1" x14ac:dyDescent="0.25">
      <c r="N95" s="11"/>
      <c r="O95" s="11"/>
      <c r="P95" s="11"/>
      <c r="Q95" s="11"/>
    </row>
    <row r="96" spans="14:17" ht="15.75" customHeight="1" x14ac:dyDescent="0.25">
      <c r="N96" s="11"/>
      <c r="O96" s="11"/>
      <c r="P96" s="11"/>
      <c r="Q96" s="11"/>
    </row>
    <row r="97" spans="14:17" ht="15.75" customHeight="1" x14ac:dyDescent="0.25">
      <c r="N97" s="11"/>
      <c r="O97" s="11"/>
      <c r="P97" s="11"/>
      <c r="Q97" s="11"/>
    </row>
    <row r="98" spans="14:17" ht="15.75" customHeight="1" x14ac:dyDescent="0.25">
      <c r="N98" s="11"/>
      <c r="O98" s="11"/>
      <c r="P98" s="11"/>
      <c r="Q98" s="11"/>
    </row>
    <row r="99" spans="14:17" ht="15.75" customHeight="1" x14ac:dyDescent="0.25">
      <c r="N99" s="11"/>
      <c r="O99" s="11"/>
      <c r="P99" s="11"/>
      <c r="Q99" s="11"/>
    </row>
    <row r="100" spans="14:17" ht="15.75" customHeight="1" x14ac:dyDescent="0.25">
      <c r="N100" s="11"/>
      <c r="O100" s="11"/>
      <c r="P100" s="11"/>
      <c r="Q100" s="11"/>
    </row>
    <row r="101" spans="14:17" ht="15.75" customHeight="1" x14ac:dyDescent="0.25">
      <c r="N101" s="11"/>
      <c r="O101" s="11"/>
      <c r="P101" s="11"/>
      <c r="Q101" s="11"/>
    </row>
    <row r="102" spans="14:17" ht="15.75" customHeight="1" x14ac:dyDescent="0.25">
      <c r="N102" s="11"/>
      <c r="O102" s="11"/>
      <c r="P102" s="11"/>
      <c r="Q102" s="11"/>
    </row>
    <row r="103" spans="14:17" ht="15.75" customHeight="1" x14ac:dyDescent="0.25">
      <c r="N103" s="11"/>
      <c r="O103" s="11"/>
      <c r="P103" s="11"/>
      <c r="Q103" s="11"/>
    </row>
    <row r="104" spans="14:17" ht="15.75" customHeight="1" x14ac:dyDescent="0.25">
      <c r="N104" s="11"/>
      <c r="O104" s="11"/>
      <c r="P104" s="11"/>
      <c r="Q104" s="11"/>
    </row>
    <row r="105" spans="14:17" ht="15.75" customHeight="1" x14ac:dyDescent="0.25">
      <c r="N105" s="11"/>
      <c r="O105" s="11"/>
      <c r="P105" s="11"/>
      <c r="Q105" s="11"/>
    </row>
    <row r="106" spans="14:17" ht="15.75" customHeight="1" x14ac:dyDescent="0.25">
      <c r="N106" s="11"/>
      <c r="O106" s="11"/>
      <c r="P106" s="11"/>
      <c r="Q106" s="11"/>
    </row>
    <row r="107" spans="14:17" ht="15.75" customHeight="1" x14ac:dyDescent="0.25">
      <c r="N107" s="11"/>
      <c r="O107" s="11"/>
      <c r="P107" s="11"/>
      <c r="Q107" s="11"/>
    </row>
    <row r="108" spans="14:17" ht="15.75" customHeight="1" x14ac:dyDescent="0.25">
      <c r="N108" s="11"/>
      <c r="O108" s="11"/>
      <c r="P108" s="11"/>
      <c r="Q108" s="11"/>
    </row>
    <row r="109" spans="14:17" ht="15.75" customHeight="1" x14ac:dyDescent="0.25">
      <c r="N109" s="11"/>
      <c r="O109" s="11"/>
      <c r="P109" s="11"/>
      <c r="Q109" s="11"/>
    </row>
    <row r="110" spans="14:17" ht="15.75" customHeight="1" x14ac:dyDescent="0.25">
      <c r="N110" s="11"/>
      <c r="O110" s="11"/>
      <c r="P110" s="11"/>
      <c r="Q110" s="11"/>
    </row>
    <row r="111" spans="14:17" ht="15.75" customHeight="1" x14ac:dyDescent="0.25">
      <c r="N111" s="11"/>
      <c r="O111" s="11"/>
      <c r="P111" s="11"/>
      <c r="Q111" s="11"/>
    </row>
    <row r="112" spans="14:17" ht="15.75" customHeight="1" x14ac:dyDescent="0.25">
      <c r="N112" s="11"/>
      <c r="O112" s="11"/>
      <c r="P112" s="11"/>
      <c r="Q112" s="11"/>
    </row>
    <row r="113" spans="14:17" ht="15.75" customHeight="1" x14ac:dyDescent="0.25">
      <c r="N113" s="11"/>
      <c r="O113" s="11"/>
      <c r="P113" s="11"/>
      <c r="Q113" s="11"/>
    </row>
    <row r="114" spans="14:17" ht="15.75" customHeight="1" x14ac:dyDescent="0.25">
      <c r="N114" s="11"/>
      <c r="O114" s="11"/>
      <c r="P114" s="11"/>
      <c r="Q114" s="11"/>
    </row>
    <row r="115" spans="14:17" ht="15.75" customHeight="1" x14ac:dyDescent="0.25">
      <c r="N115" s="11"/>
      <c r="O115" s="11"/>
      <c r="P115" s="11"/>
      <c r="Q115" s="11"/>
    </row>
    <row r="116" spans="14:17" ht="15.75" customHeight="1" x14ac:dyDescent="0.25">
      <c r="N116" s="11"/>
      <c r="O116" s="11"/>
      <c r="P116" s="11"/>
      <c r="Q116" s="11"/>
    </row>
    <row r="117" spans="14:17" ht="15.75" customHeight="1" x14ac:dyDescent="0.25">
      <c r="N117" s="11"/>
      <c r="O117" s="11"/>
      <c r="P117" s="11"/>
      <c r="Q117" s="11"/>
    </row>
    <row r="118" spans="14:17" ht="15.75" customHeight="1" x14ac:dyDescent="0.25">
      <c r="N118" s="11"/>
      <c r="O118" s="11"/>
      <c r="P118" s="11"/>
      <c r="Q118" s="11"/>
    </row>
    <row r="119" spans="14:17" ht="15.75" customHeight="1" x14ac:dyDescent="0.25">
      <c r="N119" s="11"/>
      <c r="O119" s="11"/>
      <c r="P119" s="11"/>
      <c r="Q119" s="11"/>
    </row>
    <row r="120" spans="14:17" ht="15.75" customHeight="1" x14ac:dyDescent="0.25">
      <c r="N120" s="11"/>
      <c r="O120" s="11"/>
      <c r="P120" s="11"/>
      <c r="Q120" s="11"/>
    </row>
    <row r="121" spans="14:17" ht="15.75" customHeight="1" x14ac:dyDescent="0.25">
      <c r="N121" s="11"/>
      <c r="O121" s="11"/>
      <c r="P121" s="11"/>
      <c r="Q121" s="11"/>
    </row>
    <row r="122" spans="14:17" ht="15.75" customHeight="1" x14ac:dyDescent="0.25">
      <c r="N122" s="11"/>
      <c r="O122" s="11"/>
      <c r="P122" s="11"/>
      <c r="Q122" s="11"/>
    </row>
    <row r="123" spans="14:17" ht="15.75" customHeight="1" x14ac:dyDescent="0.25">
      <c r="N123" s="11"/>
      <c r="O123" s="11"/>
      <c r="P123" s="11"/>
      <c r="Q123" s="11"/>
    </row>
    <row r="124" spans="14:17" ht="15.75" customHeight="1" x14ac:dyDescent="0.25">
      <c r="N124" s="11"/>
      <c r="O124" s="11"/>
      <c r="P124" s="11"/>
      <c r="Q124" s="11"/>
    </row>
    <row r="125" spans="14:17" ht="15.75" customHeight="1" x14ac:dyDescent="0.25">
      <c r="N125" s="11"/>
      <c r="O125" s="11"/>
      <c r="P125" s="11"/>
      <c r="Q125" s="11"/>
    </row>
    <row r="126" spans="14:17" ht="15.75" customHeight="1" x14ac:dyDescent="0.25">
      <c r="N126" s="11"/>
      <c r="O126" s="11"/>
      <c r="P126" s="11"/>
      <c r="Q126" s="11"/>
    </row>
    <row r="127" spans="14:17" ht="15.75" customHeight="1" x14ac:dyDescent="0.25">
      <c r="N127" s="11"/>
      <c r="O127" s="11"/>
      <c r="P127" s="11"/>
      <c r="Q127" s="11"/>
    </row>
    <row r="128" spans="14:17" ht="15.75" customHeight="1" x14ac:dyDescent="0.25">
      <c r="N128" s="11"/>
      <c r="O128" s="11"/>
      <c r="P128" s="11"/>
      <c r="Q128" s="11"/>
    </row>
    <row r="129" spans="14:17" ht="15.75" customHeight="1" x14ac:dyDescent="0.25">
      <c r="N129" s="11"/>
      <c r="O129" s="11"/>
      <c r="P129" s="11"/>
      <c r="Q129" s="11"/>
    </row>
    <row r="130" spans="14:17" ht="15.75" customHeight="1" x14ac:dyDescent="0.25">
      <c r="N130" s="11"/>
      <c r="O130" s="11"/>
      <c r="P130" s="11"/>
      <c r="Q130" s="11"/>
    </row>
    <row r="131" spans="14:17" ht="15.75" customHeight="1" x14ac:dyDescent="0.25">
      <c r="N131" s="11"/>
      <c r="O131" s="11"/>
      <c r="P131" s="11"/>
      <c r="Q131" s="11"/>
    </row>
    <row r="132" spans="14:17" ht="15.75" customHeight="1" x14ac:dyDescent="0.25">
      <c r="N132" s="11"/>
      <c r="O132" s="11"/>
      <c r="P132" s="11"/>
      <c r="Q132" s="11"/>
    </row>
    <row r="133" spans="14:17" ht="15.75" customHeight="1" x14ac:dyDescent="0.25">
      <c r="N133" s="11"/>
      <c r="O133" s="11"/>
      <c r="P133" s="11"/>
      <c r="Q133" s="11"/>
    </row>
    <row r="134" spans="14:17" ht="15.75" customHeight="1" x14ac:dyDescent="0.25">
      <c r="N134" s="11"/>
      <c r="O134" s="11"/>
      <c r="P134" s="11"/>
      <c r="Q134" s="11"/>
    </row>
    <row r="135" spans="14:17" ht="15.75" customHeight="1" x14ac:dyDescent="0.25">
      <c r="N135" s="11"/>
      <c r="O135" s="11"/>
      <c r="P135" s="11"/>
      <c r="Q135" s="11"/>
    </row>
    <row r="136" spans="14:17" ht="15.75" customHeight="1" x14ac:dyDescent="0.25">
      <c r="N136" s="11"/>
      <c r="O136" s="11"/>
      <c r="P136" s="11"/>
      <c r="Q136" s="11"/>
    </row>
    <row r="137" spans="14:17" ht="15.75" customHeight="1" x14ac:dyDescent="0.25">
      <c r="N137" s="11"/>
      <c r="O137" s="11"/>
      <c r="P137" s="11"/>
      <c r="Q137" s="11"/>
    </row>
    <row r="138" spans="14:17" ht="15.75" customHeight="1" x14ac:dyDescent="0.25">
      <c r="N138" s="11"/>
      <c r="O138" s="11"/>
      <c r="P138" s="11"/>
      <c r="Q138" s="11"/>
    </row>
    <row r="139" spans="14:17" ht="15.75" customHeight="1" x14ac:dyDescent="0.25">
      <c r="N139" s="11"/>
      <c r="O139" s="11"/>
      <c r="P139" s="11"/>
      <c r="Q139" s="11"/>
    </row>
    <row r="140" spans="14:17" ht="15.75" customHeight="1" x14ac:dyDescent="0.25">
      <c r="N140" s="11"/>
      <c r="O140" s="11"/>
      <c r="P140" s="11"/>
      <c r="Q140" s="11"/>
    </row>
    <row r="141" spans="14:17" ht="15.75" customHeight="1" x14ac:dyDescent="0.25">
      <c r="N141" s="11"/>
      <c r="O141" s="11"/>
      <c r="P141" s="11"/>
      <c r="Q141" s="11"/>
    </row>
    <row r="142" spans="14:17" ht="15.75" customHeight="1" x14ac:dyDescent="0.25">
      <c r="N142" s="11"/>
      <c r="O142" s="11"/>
      <c r="P142" s="11"/>
      <c r="Q142" s="11"/>
    </row>
    <row r="143" spans="14:17" ht="15.75" customHeight="1" x14ac:dyDescent="0.25">
      <c r="N143" s="11"/>
      <c r="O143" s="11"/>
      <c r="P143" s="11"/>
      <c r="Q143" s="11"/>
    </row>
    <row r="144" spans="14:17" ht="15.75" customHeight="1" x14ac:dyDescent="0.25">
      <c r="N144" s="11"/>
      <c r="O144" s="11"/>
      <c r="P144" s="11"/>
      <c r="Q144" s="11"/>
    </row>
    <row r="145" spans="14:17" ht="15.75" customHeight="1" x14ac:dyDescent="0.25">
      <c r="N145" s="11"/>
      <c r="O145" s="11"/>
      <c r="P145" s="11"/>
      <c r="Q145" s="11"/>
    </row>
    <row r="146" spans="14:17" ht="15.75" customHeight="1" x14ac:dyDescent="0.25">
      <c r="N146" s="11"/>
      <c r="O146" s="11"/>
      <c r="P146" s="11"/>
      <c r="Q146" s="11"/>
    </row>
    <row r="147" spans="14:17" ht="15.75" customHeight="1" x14ac:dyDescent="0.25">
      <c r="N147" s="11"/>
      <c r="O147" s="11"/>
      <c r="P147" s="11"/>
      <c r="Q147" s="11"/>
    </row>
    <row r="148" spans="14:17" ht="15.75" customHeight="1" x14ac:dyDescent="0.25">
      <c r="N148" s="11"/>
      <c r="O148" s="11"/>
      <c r="P148" s="11"/>
      <c r="Q148" s="11"/>
    </row>
    <row r="149" spans="14:17" ht="15.75" customHeight="1" x14ac:dyDescent="0.25">
      <c r="N149" s="11"/>
      <c r="O149" s="11"/>
      <c r="P149" s="11"/>
      <c r="Q149" s="11"/>
    </row>
    <row r="150" spans="14:17" ht="15.75" customHeight="1" x14ac:dyDescent="0.25">
      <c r="N150" s="11"/>
      <c r="O150" s="11"/>
      <c r="P150" s="11"/>
      <c r="Q150" s="11"/>
    </row>
    <row r="151" spans="14:17" ht="15.75" customHeight="1" x14ac:dyDescent="0.25">
      <c r="N151" s="11"/>
      <c r="O151" s="11"/>
      <c r="P151" s="11"/>
      <c r="Q151" s="11"/>
    </row>
    <row r="152" spans="14:17" ht="15.75" customHeight="1" x14ac:dyDescent="0.25">
      <c r="N152" s="11"/>
      <c r="O152" s="11"/>
      <c r="P152" s="11"/>
      <c r="Q152" s="11"/>
    </row>
    <row r="153" spans="14:17" ht="15.75" customHeight="1" x14ac:dyDescent="0.25">
      <c r="N153" s="11"/>
      <c r="O153" s="11"/>
      <c r="P153" s="11"/>
      <c r="Q153" s="11"/>
    </row>
    <row r="154" spans="14:17" ht="15.75" customHeight="1" x14ac:dyDescent="0.25">
      <c r="N154" s="11"/>
      <c r="O154" s="11"/>
      <c r="P154" s="11"/>
      <c r="Q154" s="11"/>
    </row>
    <row r="155" spans="14:17" ht="15.75" customHeight="1" x14ac:dyDescent="0.25">
      <c r="N155" s="11"/>
      <c r="O155" s="11"/>
      <c r="P155" s="11"/>
      <c r="Q155" s="11"/>
    </row>
    <row r="156" spans="14:17" ht="15.75" customHeight="1" x14ac:dyDescent="0.25">
      <c r="N156" s="11"/>
      <c r="O156" s="11"/>
      <c r="P156" s="11"/>
      <c r="Q156" s="11"/>
    </row>
    <row r="157" spans="14:17" ht="15.75" customHeight="1" x14ac:dyDescent="0.25">
      <c r="N157" s="11"/>
      <c r="O157" s="11"/>
      <c r="P157" s="11"/>
      <c r="Q157" s="11"/>
    </row>
    <row r="158" spans="14:17" ht="15.75" customHeight="1" x14ac:dyDescent="0.25">
      <c r="N158" s="11"/>
      <c r="O158" s="11"/>
      <c r="P158" s="11"/>
      <c r="Q158" s="11"/>
    </row>
    <row r="159" spans="14:17" ht="15.75" customHeight="1" x14ac:dyDescent="0.25">
      <c r="N159" s="11"/>
      <c r="O159" s="11"/>
      <c r="P159" s="11"/>
      <c r="Q159" s="11"/>
    </row>
    <row r="160" spans="14:17" ht="15.75" customHeight="1" x14ac:dyDescent="0.25">
      <c r="N160" s="11"/>
      <c r="O160" s="11"/>
      <c r="P160" s="11"/>
      <c r="Q160" s="11"/>
    </row>
    <row r="161" spans="14:17" ht="15.75" customHeight="1" x14ac:dyDescent="0.25">
      <c r="N161" s="11"/>
      <c r="O161" s="11"/>
      <c r="P161" s="11"/>
      <c r="Q161" s="11"/>
    </row>
    <row r="162" spans="14:17" ht="15.75" customHeight="1" x14ac:dyDescent="0.25">
      <c r="N162" s="11"/>
      <c r="O162" s="11"/>
      <c r="P162" s="11"/>
      <c r="Q162" s="11"/>
    </row>
    <row r="163" spans="14:17" ht="15.75" customHeight="1" x14ac:dyDescent="0.25">
      <c r="N163" s="11"/>
      <c r="O163" s="11"/>
      <c r="P163" s="11"/>
      <c r="Q163" s="11"/>
    </row>
    <row r="164" spans="14:17" ht="15.75" customHeight="1" x14ac:dyDescent="0.25">
      <c r="N164" s="11"/>
      <c r="O164" s="11"/>
      <c r="P164" s="11"/>
      <c r="Q164" s="11"/>
    </row>
    <row r="165" spans="14:17" ht="15.75" customHeight="1" x14ac:dyDescent="0.25">
      <c r="N165" s="11"/>
      <c r="O165" s="11"/>
      <c r="P165" s="11"/>
      <c r="Q165" s="11"/>
    </row>
    <row r="166" spans="14:17" ht="15.75" customHeight="1" x14ac:dyDescent="0.25">
      <c r="N166" s="11"/>
      <c r="O166" s="11"/>
      <c r="P166" s="11"/>
      <c r="Q166" s="11"/>
    </row>
    <row r="167" spans="14:17" ht="15.75" customHeight="1" x14ac:dyDescent="0.25">
      <c r="N167" s="11"/>
      <c r="O167" s="11"/>
      <c r="P167" s="11"/>
      <c r="Q167" s="11"/>
    </row>
    <row r="168" spans="14:17" ht="15.75" customHeight="1" x14ac:dyDescent="0.25">
      <c r="N168" s="11"/>
      <c r="O168" s="11"/>
      <c r="P168" s="11"/>
      <c r="Q168" s="11"/>
    </row>
    <row r="169" spans="14:17" ht="15.75" customHeight="1" x14ac:dyDescent="0.25">
      <c r="N169" s="11"/>
      <c r="O169" s="11"/>
      <c r="P169" s="11"/>
      <c r="Q169" s="11"/>
    </row>
    <row r="170" spans="14:17" ht="15.75" customHeight="1" x14ac:dyDescent="0.25">
      <c r="N170" s="11"/>
      <c r="O170" s="11"/>
      <c r="P170" s="11"/>
      <c r="Q170" s="11"/>
    </row>
    <row r="171" spans="14:17" ht="15.75" customHeight="1" x14ac:dyDescent="0.25">
      <c r="N171" s="11"/>
      <c r="O171" s="11"/>
      <c r="P171" s="11"/>
      <c r="Q171" s="11"/>
    </row>
    <row r="172" spans="14:17" ht="15.75" customHeight="1" x14ac:dyDescent="0.25">
      <c r="N172" s="11"/>
      <c r="O172" s="11"/>
      <c r="P172" s="11"/>
      <c r="Q172" s="11"/>
    </row>
    <row r="173" spans="14:17" ht="15.75" customHeight="1" x14ac:dyDescent="0.25">
      <c r="N173" s="11"/>
      <c r="O173" s="11"/>
      <c r="P173" s="11"/>
      <c r="Q173" s="11"/>
    </row>
    <row r="174" spans="14:17" ht="15.75" customHeight="1" x14ac:dyDescent="0.25">
      <c r="N174" s="11"/>
      <c r="O174" s="11"/>
      <c r="P174" s="11"/>
      <c r="Q174" s="11"/>
    </row>
    <row r="175" spans="14:17" ht="15.75" customHeight="1" x14ac:dyDescent="0.25">
      <c r="N175" s="11"/>
      <c r="O175" s="11"/>
      <c r="P175" s="11"/>
      <c r="Q175" s="11"/>
    </row>
    <row r="176" spans="14:17" ht="15.75" customHeight="1" x14ac:dyDescent="0.25">
      <c r="N176" s="11"/>
      <c r="O176" s="11"/>
      <c r="P176" s="11"/>
      <c r="Q176" s="11"/>
    </row>
    <row r="177" spans="14:17" ht="15.75" customHeight="1" x14ac:dyDescent="0.25">
      <c r="N177" s="11"/>
      <c r="O177" s="11"/>
      <c r="P177" s="11"/>
      <c r="Q177" s="11"/>
    </row>
    <row r="178" spans="14:17" ht="15.75" customHeight="1" x14ac:dyDescent="0.25">
      <c r="N178" s="11"/>
      <c r="O178" s="11"/>
      <c r="P178" s="11"/>
      <c r="Q178" s="11"/>
    </row>
    <row r="179" spans="14:17" ht="15.75" customHeight="1" x14ac:dyDescent="0.25">
      <c r="N179" s="11"/>
      <c r="O179" s="11"/>
      <c r="P179" s="11"/>
      <c r="Q179" s="11"/>
    </row>
    <row r="180" spans="14:17" ht="15.75" customHeight="1" x14ac:dyDescent="0.25">
      <c r="N180" s="11"/>
      <c r="O180" s="11"/>
      <c r="P180" s="11"/>
      <c r="Q180" s="11"/>
    </row>
    <row r="181" spans="14:17" ht="15.75" customHeight="1" x14ac:dyDescent="0.25">
      <c r="N181" s="11"/>
      <c r="O181" s="11"/>
      <c r="P181" s="11"/>
      <c r="Q181" s="11"/>
    </row>
    <row r="182" spans="14:17" ht="15.75" customHeight="1" x14ac:dyDescent="0.25">
      <c r="N182" s="11"/>
      <c r="O182" s="11"/>
      <c r="P182" s="11"/>
      <c r="Q182" s="11"/>
    </row>
    <row r="183" spans="14:17" ht="15.75" customHeight="1" x14ac:dyDescent="0.25">
      <c r="N183" s="11"/>
      <c r="O183" s="11"/>
      <c r="P183" s="11"/>
      <c r="Q183" s="11"/>
    </row>
    <row r="184" spans="14:17" ht="15.75" customHeight="1" x14ac:dyDescent="0.25">
      <c r="N184" s="11"/>
      <c r="O184" s="11"/>
      <c r="P184" s="11"/>
      <c r="Q184" s="11"/>
    </row>
    <row r="185" spans="14:17" ht="15.75" customHeight="1" x14ac:dyDescent="0.25">
      <c r="N185" s="11"/>
      <c r="O185" s="11"/>
      <c r="P185" s="11"/>
      <c r="Q185" s="11"/>
    </row>
    <row r="186" spans="14:17" ht="15.75" customHeight="1" x14ac:dyDescent="0.25">
      <c r="N186" s="11"/>
      <c r="O186" s="11"/>
      <c r="P186" s="11"/>
      <c r="Q186" s="11"/>
    </row>
    <row r="187" spans="14:17" ht="15.75" customHeight="1" x14ac:dyDescent="0.25">
      <c r="N187" s="11"/>
      <c r="O187" s="11"/>
      <c r="P187" s="11"/>
      <c r="Q187" s="11"/>
    </row>
    <row r="188" spans="14:17" ht="15.75" customHeight="1" x14ac:dyDescent="0.25">
      <c r="N188" s="11"/>
      <c r="O188" s="11"/>
      <c r="P188" s="11"/>
      <c r="Q188" s="11"/>
    </row>
    <row r="189" spans="14:17" ht="15.75" customHeight="1" x14ac:dyDescent="0.25">
      <c r="N189" s="11"/>
      <c r="O189" s="11"/>
      <c r="P189" s="11"/>
      <c r="Q189" s="11"/>
    </row>
    <row r="190" spans="14:17" ht="15.75" customHeight="1" x14ac:dyDescent="0.25">
      <c r="N190" s="11"/>
      <c r="O190" s="11"/>
      <c r="P190" s="11"/>
      <c r="Q190" s="11"/>
    </row>
    <row r="191" spans="14:17" ht="15.75" customHeight="1" x14ac:dyDescent="0.25">
      <c r="N191" s="11"/>
      <c r="O191" s="11"/>
      <c r="P191" s="11"/>
      <c r="Q191" s="11"/>
    </row>
    <row r="192" spans="14:17" ht="15.75" customHeight="1" x14ac:dyDescent="0.25">
      <c r="N192" s="11"/>
      <c r="O192" s="11"/>
      <c r="P192" s="11"/>
      <c r="Q192" s="11"/>
    </row>
    <row r="193" spans="14:17" ht="15.75" customHeight="1" x14ac:dyDescent="0.25">
      <c r="N193" s="11"/>
      <c r="O193" s="11"/>
      <c r="P193" s="11"/>
      <c r="Q193" s="11"/>
    </row>
    <row r="194" spans="14:17" ht="15.75" customHeight="1" x14ac:dyDescent="0.25">
      <c r="N194" s="11"/>
      <c r="O194" s="11"/>
      <c r="P194" s="11"/>
      <c r="Q194" s="11"/>
    </row>
    <row r="195" spans="14:17" ht="15.75" customHeight="1" x14ac:dyDescent="0.25">
      <c r="N195" s="11"/>
      <c r="O195" s="11"/>
      <c r="P195" s="11"/>
      <c r="Q195" s="11"/>
    </row>
    <row r="196" spans="14:17" ht="15.75" customHeight="1" x14ac:dyDescent="0.25">
      <c r="N196" s="11"/>
      <c r="O196" s="11"/>
      <c r="P196" s="11"/>
      <c r="Q196" s="11"/>
    </row>
    <row r="197" spans="14:17" ht="15.75" customHeight="1" x14ac:dyDescent="0.25">
      <c r="N197" s="11"/>
      <c r="O197" s="11"/>
      <c r="P197" s="11"/>
      <c r="Q197" s="11"/>
    </row>
    <row r="198" spans="14:17" ht="15.75" customHeight="1" x14ac:dyDescent="0.25">
      <c r="N198" s="11"/>
      <c r="O198" s="11"/>
      <c r="P198" s="11"/>
      <c r="Q198" s="11"/>
    </row>
    <row r="199" spans="14:17" ht="15.75" customHeight="1" x14ac:dyDescent="0.25">
      <c r="N199" s="11"/>
      <c r="O199" s="11"/>
      <c r="P199" s="11"/>
      <c r="Q199" s="11"/>
    </row>
    <row r="200" spans="14:17" ht="15.75" customHeight="1" x14ac:dyDescent="0.25">
      <c r="N200" s="11"/>
      <c r="O200" s="11"/>
      <c r="P200" s="11"/>
      <c r="Q200" s="11"/>
    </row>
    <row r="201" spans="14:17" ht="15.75" customHeight="1" x14ac:dyDescent="0.25">
      <c r="N201" s="11"/>
      <c r="O201" s="11"/>
      <c r="P201" s="11"/>
      <c r="Q201" s="11"/>
    </row>
    <row r="202" spans="14:17" ht="15.75" customHeight="1" x14ac:dyDescent="0.25">
      <c r="N202" s="11"/>
      <c r="O202" s="11"/>
      <c r="P202" s="11"/>
      <c r="Q202" s="11"/>
    </row>
    <row r="203" spans="14:17" ht="15.75" customHeight="1" x14ac:dyDescent="0.25">
      <c r="N203" s="11"/>
      <c r="O203" s="11"/>
      <c r="P203" s="11"/>
      <c r="Q203" s="11"/>
    </row>
    <row r="204" spans="14:17" ht="15.75" customHeight="1" x14ac:dyDescent="0.25">
      <c r="N204" s="11"/>
      <c r="O204" s="11"/>
      <c r="P204" s="11"/>
      <c r="Q204" s="11"/>
    </row>
    <row r="205" spans="14:17" ht="15.75" customHeight="1" x14ac:dyDescent="0.25">
      <c r="N205" s="11"/>
      <c r="O205" s="11"/>
      <c r="P205" s="11"/>
      <c r="Q205" s="11"/>
    </row>
    <row r="206" spans="14:17" ht="15.75" customHeight="1" x14ac:dyDescent="0.25">
      <c r="N206" s="11"/>
      <c r="O206" s="11"/>
      <c r="P206" s="11"/>
      <c r="Q206" s="11"/>
    </row>
    <row r="207" spans="14:17" ht="15.75" customHeight="1" x14ac:dyDescent="0.25">
      <c r="N207" s="11"/>
      <c r="O207" s="11"/>
      <c r="P207" s="11"/>
      <c r="Q207" s="11"/>
    </row>
    <row r="208" spans="14:17" ht="15.75" customHeight="1" x14ac:dyDescent="0.25">
      <c r="N208" s="11"/>
      <c r="O208" s="11"/>
      <c r="P208" s="11"/>
      <c r="Q208" s="11"/>
    </row>
    <row r="209" spans="14:17" ht="15.75" customHeight="1" x14ac:dyDescent="0.25">
      <c r="N209" s="11"/>
      <c r="O209" s="11"/>
      <c r="P209" s="11"/>
      <c r="Q209" s="11"/>
    </row>
    <row r="210" spans="14:17" ht="15.75" customHeight="1" x14ac:dyDescent="0.25">
      <c r="N210" s="11"/>
      <c r="O210" s="11"/>
      <c r="P210" s="11"/>
      <c r="Q210" s="11"/>
    </row>
    <row r="211" spans="14:17" ht="15.75" customHeight="1" x14ac:dyDescent="0.25">
      <c r="N211" s="11"/>
      <c r="O211" s="11"/>
      <c r="P211" s="11"/>
      <c r="Q211" s="11"/>
    </row>
    <row r="212" spans="14:17" ht="15.75" customHeight="1" x14ac:dyDescent="0.25">
      <c r="N212" s="11"/>
      <c r="O212" s="11"/>
      <c r="P212" s="11"/>
      <c r="Q212" s="11"/>
    </row>
    <row r="213" spans="14:17" ht="15.75" customHeight="1" x14ac:dyDescent="0.25">
      <c r="N213" s="11"/>
      <c r="O213" s="11"/>
      <c r="P213" s="11"/>
      <c r="Q213" s="11"/>
    </row>
    <row r="214" spans="14:17" ht="15.75" customHeight="1" x14ac:dyDescent="0.25">
      <c r="N214" s="11"/>
      <c r="O214" s="11"/>
      <c r="P214" s="11"/>
      <c r="Q214" s="11"/>
    </row>
    <row r="215" spans="14:17" ht="15.75" customHeight="1" x14ac:dyDescent="0.25">
      <c r="N215" s="11"/>
      <c r="O215" s="11"/>
      <c r="P215" s="11"/>
      <c r="Q215" s="11"/>
    </row>
    <row r="216" spans="14:17" ht="15.75" customHeight="1" x14ac:dyDescent="0.25">
      <c r="N216" s="11"/>
      <c r="O216" s="11"/>
      <c r="P216" s="11"/>
      <c r="Q216" s="11"/>
    </row>
    <row r="217" spans="14:17" ht="15.75" customHeight="1" x14ac:dyDescent="0.25">
      <c r="N217" s="11"/>
      <c r="O217" s="11"/>
      <c r="P217" s="11"/>
      <c r="Q217" s="11"/>
    </row>
    <row r="218" spans="14:17" ht="15.75" customHeight="1" x14ac:dyDescent="0.25">
      <c r="N218" s="11"/>
      <c r="O218" s="11"/>
      <c r="P218" s="11"/>
      <c r="Q218" s="11"/>
    </row>
    <row r="219" spans="14:17" ht="15.75" customHeight="1" x14ac:dyDescent="0.25">
      <c r="N219" s="11"/>
      <c r="O219" s="11"/>
      <c r="P219" s="11"/>
      <c r="Q219" s="11"/>
    </row>
    <row r="220" spans="14:17" ht="15.75" customHeight="1" x14ac:dyDescent="0.25">
      <c r="N220" s="11"/>
      <c r="O220" s="11"/>
      <c r="P220" s="11"/>
      <c r="Q220" s="11"/>
    </row>
    <row r="221" spans="14:17" ht="15.75" customHeight="1" x14ac:dyDescent="0.25">
      <c r="N221" s="11"/>
      <c r="O221" s="11"/>
      <c r="P221" s="11"/>
      <c r="Q221" s="11"/>
    </row>
    <row r="222" spans="14:17" ht="15.75" customHeight="1" x14ac:dyDescent="0.25">
      <c r="N222" s="11"/>
      <c r="O222" s="11"/>
      <c r="P222" s="11"/>
      <c r="Q222" s="11"/>
    </row>
    <row r="223" spans="14:17" ht="15.75" customHeight="1" x14ac:dyDescent="0.25">
      <c r="N223" s="11"/>
      <c r="O223" s="11"/>
      <c r="P223" s="11"/>
      <c r="Q223" s="11"/>
    </row>
    <row r="224" spans="14:17" ht="15.75" customHeight="1" x14ac:dyDescent="0.25">
      <c r="N224" s="11"/>
      <c r="O224" s="11"/>
      <c r="P224" s="11"/>
      <c r="Q224" s="11"/>
    </row>
    <row r="225" spans="14:17" ht="15.75" customHeight="1" x14ac:dyDescent="0.25">
      <c r="N225" s="11"/>
      <c r="O225" s="11"/>
      <c r="P225" s="11"/>
      <c r="Q225" s="11"/>
    </row>
    <row r="226" spans="14:17" ht="15.75" customHeight="1" x14ac:dyDescent="0.25">
      <c r="N226" s="11"/>
      <c r="O226" s="11"/>
      <c r="P226" s="11"/>
      <c r="Q226" s="11"/>
    </row>
    <row r="227" spans="14:17" ht="15.75" customHeight="1" x14ac:dyDescent="0.25">
      <c r="N227" s="11"/>
      <c r="O227" s="11"/>
      <c r="P227" s="11"/>
      <c r="Q227" s="11"/>
    </row>
    <row r="228" spans="14:17" ht="15.75" customHeight="1" x14ac:dyDescent="0.25">
      <c r="N228" s="11"/>
      <c r="O228" s="11"/>
      <c r="P228" s="11"/>
      <c r="Q228" s="11"/>
    </row>
    <row r="229" spans="14:17" ht="15.75" customHeight="1" x14ac:dyDescent="0.25">
      <c r="N229" s="11"/>
      <c r="O229" s="11"/>
      <c r="P229" s="11"/>
      <c r="Q229" s="11"/>
    </row>
    <row r="230" spans="14:17" ht="15.75" customHeight="1" x14ac:dyDescent="0.25">
      <c r="N230" s="11"/>
      <c r="O230" s="11"/>
      <c r="P230" s="11"/>
      <c r="Q230" s="11"/>
    </row>
    <row r="231" spans="14:17" ht="15.75" customHeight="1" x14ac:dyDescent="0.25">
      <c r="N231" s="11"/>
      <c r="O231" s="11"/>
      <c r="P231" s="11"/>
      <c r="Q231" s="11"/>
    </row>
    <row r="232" spans="14:17" ht="15.75" customHeight="1" x14ac:dyDescent="0.25">
      <c r="N232" s="11"/>
      <c r="O232" s="11"/>
      <c r="P232" s="11"/>
      <c r="Q232" s="11"/>
    </row>
    <row r="233" spans="14:17" ht="15.75" customHeight="1" x14ac:dyDescent="0.25">
      <c r="N233" s="11"/>
      <c r="O233" s="11"/>
      <c r="P233" s="11"/>
      <c r="Q233" s="11"/>
    </row>
    <row r="234" spans="14:17" ht="15.75" customHeight="1" x14ac:dyDescent="0.25">
      <c r="N234" s="11"/>
      <c r="O234" s="11"/>
      <c r="P234" s="11"/>
      <c r="Q234" s="11"/>
    </row>
    <row r="235" spans="14:17" ht="15.75" customHeight="1" x14ac:dyDescent="0.25">
      <c r="N235" s="11"/>
      <c r="O235" s="11"/>
      <c r="P235" s="11"/>
      <c r="Q235" s="11"/>
    </row>
    <row r="236" spans="14:17" ht="15.75" customHeight="1" x14ac:dyDescent="0.25">
      <c r="N236" s="11"/>
      <c r="O236" s="11"/>
      <c r="P236" s="11"/>
      <c r="Q236" s="11"/>
    </row>
    <row r="237" spans="14:17" ht="15.75" customHeight="1" x14ac:dyDescent="0.25">
      <c r="N237" s="11"/>
      <c r="O237" s="11"/>
      <c r="P237" s="11"/>
      <c r="Q237" s="11"/>
    </row>
    <row r="238" spans="14:17" ht="15.75" customHeight="1" x14ac:dyDescent="0.25">
      <c r="N238" s="11"/>
      <c r="O238" s="11"/>
      <c r="P238" s="11"/>
      <c r="Q238" s="11"/>
    </row>
    <row r="239" spans="14:17" ht="15.75" customHeight="1" x14ac:dyDescent="0.25">
      <c r="N239" s="11"/>
      <c r="O239" s="11"/>
      <c r="P239" s="11"/>
      <c r="Q239" s="11"/>
    </row>
    <row r="240" spans="14:17" ht="15.75" customHeight="1" x14ac:dyDescent="0.25">
      <c r="N240" s="11"/>
      <c r="O240" s="11"/>
      <c r="P240" s="11"/>
      <c r="Q240" s="11"/>
    </row>
    <row r="241" spans="14:17" ht="15.75" customHeight="1" x14ac:dyDescent="0.25">
      <c r="N241" s="11"/>
      <c r="O241" s="11"/>
      <c r="P241" s="11"/>
      <c r="Q241" s="11"/>
    </row>
    <row r="242" spans="14:17" ht="15.75" customHeight="1" x14ac:dyDescent="0.25">
      <c r="N242" s="11"/>
      <c r="O242" s="11"/>
      <c r="P242" s="11"/>
      <c r="Q242" s="11"/>
    </row>
    <row r="243" spans="14:17" ht="15.75" customHeight="1" x14ac:dyDescent="0.25">
      <c r="N243" s="11"/>
      <c r="O243" s="11"/>
      <c r="P243" s="11"/>
      <c r="Q243" s="11"/>
    </row>
    <row r="244" spans="14:17" ht="15.75" customHeight="1" x14ac:dyDescent="0.25">
      <c r="N244" s="11"/>
      <c r="O244" s="11"/>
      <c r="P244" s="11"/>
      <c r="Q244" s="11"/>
    </row>
    <row r="245" spans="14:17" ht="15.75" customHeight="1" x14ac:dyDescent="0.25">
      <c r="N245" s="11"/>
      <c r="O245" s="11"/>
      <c r="P245" s="11"/>
      <c r="Q245" s="11"/>
    </row>
    <row r="246" spans="14:17" ht="15.75" customHeight="1" x14ac:dyDescent="0.25">
      <c r="N246" s="11"/>
      <c r="O246" s="11"/>
      <c r="P246" s="11"/>
      <c r="Q246" s="11"/>
    </row>
    <row r="247" spans="14:17" ht="15.75" customHeight="1" x14ac:dyDescent="0.25">
      <c r="N247" s="11"/>
      <c r="O247" s="11"/>
      <c r="P247" s="11"/>
      <c r="Q247" s="11"/>
    </row>
    <row r="248" spans="14:17" ht="15.75" customHeight="1" x14ac:dyDescent="0.25">
      <c r="N248" s="11"/>
      <c r="O248" s="11"/>
      <c r="P248" s="11"/>
      <c r="Q248" s="11"/>
    </row>
    <row r="249" spans="14:17" ht="15.75" customHeight="1" x14ac:dyDescent="0.25">
      <c r="N249" s="11"/>
      <c r="O249" s="11"/>
      <c r="P249" s="11"/>
      <c r="Q249" s="11"/>
    </row>
    <row r="250" spans="14:17" ht="15.75" customHeight="1" x14ac:dyDescent="0.25">
      <c r="N250" s="11"/>
      <c r="O250" s="11"/>
      <c r="P250" s="11"/>
      <c r="Q250" s="11"/>
    </row>
    <row r="251" spans="14:17" ht="15.75" customHeight="1" x14ac:dyDescent="0.25">
      <c r="N251" s="11"/>
      <c r="O251" s="11"/>
      <c r="P251" s="11"/>
      <c r="Q251" s="11"/>
    </row>
    <row r="252" spans="14:17" ht="15.75" customHeight="1" x14ac:dyDescent="0.25">
      <c r="N252" s="11"/>
      <c r="O252" s="11"/>
      <c r="P252" s="11"/>
      <c r="Q252" s="11"/>
    </row>
    <row r="253" spans="14:17" ht="15.75" customHeight="1" x14ac:dyDescent="0.25">
      <c r="N253" s="11"/>
      <c r="O253" s="11"/>
      <c r="P253" s="11"/>
      <c r="Q253" s="11"/>
    </row>
    <row r="254" spans="14:17" ht="15.75" customHeight="1" x14ac:dyDescent="0.25">
      <c r="N254" s="11"/>
      <c r="O254" s="11"/>
      <c r="P254" s="11"/>
      <c r="Q254" s="11"/>
    </row>
    <row r="255" spans="14:17" ht="15.75" customHeight="1" x14ac:dyDescent="0.25">
      <c r="N255" s="11"/>
      <c r="O255" s="11"/>
      <c r="P255" s="11"/>
      <c r="Q255" s="11"/>
    </row>
    <row r="256" spans="14:17" ht="15.75" customHeight="1" x14ac:dyDescent="0.25">
      <c r="N256" s="11"/>
      <c r="O256" s="11"/>
      <c r="P256" s="11"/>
      <c r="Q256" s="11"/>
    </row>
    <row r="257" spans="14:17" ht="15.75" customHeight="1" x14ac:dyDescent="0.25">
      <c r="N257" s="11"/>
      <c r="O257" s="11"/>
      <c r="P257" s="11"/>
      <c r="Q257" s="11"/>
    </row>
    <row r="258" spans="14:17" ht="15.75" customHeight="1" x14ac:dyDescent="0.25">
      <c r="N258" s="11"/>
      <c r="O258" s="11"/>
      <c r="P258" s="11"/>
      <c r="Q258" s="11"/>
    </row>
    <row r="259" spans="14:17" ht="15.75" customHeight="1" x14ac:dyDescent="0.25">
      <c r="N259" s="11"/>
      <c r="O259" s="11"/>
      <c r="P259" s="11"/>
      <c r="Q259" s="11"/>
    </row>
    <row r="260" spans="14:17" ht="15.75" customHeight="1" x14ac:dyDescent="0.25">
      <c r="N260" s="11"/>
      <c r="O260" s="11"/>
      <c r="P260" s="11"/>
      <c r="Q260" s="11"/>
    </row>
    <row r="261" spans="14:17" ht="15.75" customHeight="1" x14ac:dyDescent="0.25">
      <c r="N261" s="11"/>
      <c r="O261" s="11"/>
      <c r="P261" s="11"/>
      <c r="Q261" s="11"/>
    </row>
    <row r="262" spans="14:17" ht="15.75" customHeight="1" x14ac:dyDescent="0.25">
      <c r="N262" s="11"/>
      <c r="O262" s="11"/>
      <c r="P262" s="11"/>
      <c r="Q262" s="11"/>
    </row>
    <row r="263" spans="14:17" ht="15.75" customHeight="1" x14ac:dyDescent="0.25">
      <c r="N263" s="11"/>
      <c r="O263" s="11"/>
      <c r="P263" s="11"/>
      <c r="Q263" s="11"/>
    </row>
    <row r="264" spans="14:17" ht="15.75" customHeight="1" x14ac:dyDescent="0.25">
      <c r="N264" s="11"/>
      <c r="O264" s="11"/>
      <c r="P264" s="11"/>
      <c r="Q264" s="11"/>
    </row>
    <row r="265" spans="14:17" ht="15.75" customHeight="1" x14ac:dyDescent="0.25">
      <c r="N265" s="11"/>
      <c r="O265" s="11"/>
      <c r="P265" s="11"/>
      <c r="Q265" s="11"/>
    </row>
    <row r="266" spans="14:17" ht="15.75" customHeight="1" x14ac:dyDescent="0.25">
      <c r="N266" s="11"/>
      <c r="O266" s="11"/>
      <c r="P266" s="11"/>
      <c r="Q266" s="11"/>
    </row>
    <row r="267" spans="14:17" ht="15.75" customHeight="1" x14ac:dyDescent="0.25">
      <c r="N267" s="11"/>
      <c r="O267" s="11"/>
      <c r="P267" s="11"/>
      <c r="Q267" s="11"/>
    </row>
    <row r="268" spans="14:17" ht="15.75" customHeight="1" x14ac:dyDescent="0.25">
      <c r="N268" s="11"/>
      <c r="O268" s="11"/>
      <c r="P268" s="11"/>
      <c r="Q268" s="11"/>
    </row>
    <row r="269" spans="14:17" ht="15.75" customHeight="1" x14ac:dyDescent="0.25">
      <c r="N269" s="11"/>
      <c r="O269" s="11"/>
      <c r="P269" s="11"/>
      <c r="Q269" s="11"/>
    </row>
    <row r="270" spans="14:17" ht="15.75" customHeight="1" x14ac:dyDescent="0.25">
      <c r="N270" s="11"/>
      <c r="O270" s="11"/>
      <c r="P270" s="11"/>
      <c r="Q270" s="11"/>
    </row>
    <row r="271" spans="14:17" ht="15.75" customHeight="1" x14ac:dyDescent="0.25">
      <c r="N271" s="11"/>
      <c r="O271" s="11"/>
      <c r="P271" s="11"/>
      <c r="Q271" s="11"/>
    </row>
    <row r="272" spans="14:17" ht="15.75" customHeight="1" x14ac:dyDescent="0.25">
      <c r="N272" s="11"/>
      <c r="O272" s="11"/>
      <c r="P272" s="11"/>
      <c r="Q272" s="11"/>
    </row>
    <row r="273" spans="14:17" ht="15.75" customHeight="1" x14ac:dyDescent="0.25">
      <c r="N273" s="11"/>
      <c r="O273" s="11"/>
      <c r="P273" s="11"/>
      <c r="Q273" s="11"/>
    </row>
    <row r="274" spans="14:17" ht="15.75" customHeight="1" x14ac:dyDescent="0.25">
      <c r="N274" s="11"/>
      <c r="O274" s="11"/>
      <c r="P274" s="11"/>
      <c r="Q274" s="11"/>
    </row>
    <row r="275" spans="14:17" ht="15.75" customHeight="1" x14ac:dyDescent="0.25">
      <c r="N275" s="11"/>
      <c r="O275" s="11"/>
      <c r="P275" s="11"/>
      <c r="Q275" s="11"/>
    </row>
    <row r="276" spans="14:17" ht="15.75" customHeight="1" x14ac:dyDescent="0.25">
      <c r="N276" s="11"/>
      <c r="O276" s="11"/>
      <c r="P276" s="11"/>
      <c r="Q276" s="11"/>
    </row>
    <row r="277" spans="14:17" ht="15.75" customHeight="1" x14ac:dyDescent="0.25">
      <c r="N277" s="11"/>
      <c r="O277" s="11"/>
      <c r="P277" s="11"/>
      <c r="Q277" s="11"/>
    </row>
    <row r="278" spans="14:17" ht="15.75" customHeight="1" x14ac:dyDescent="0.25">
      <c r="N278" s="11"/>
      <c r="O278" s="11"/>
      <c r="P278" s="11"/>
      <c r="Q278" s="11"/>
    </row>
    <row r="279" spans="14:17" ht="15.75" customHeight="1" x14ac:dyDescent="0.25">
      <c r="N279" s="11"/>
      <c r="O279" s="11"/>
      <c r="P279" s="11"/>
      <c r="Q279" s="11"/>
    </row>
    <row r="280" spans="14:17" ht="15.75" customHeight="1" x14ac:dyDescent="0.25">
      <c r="N280" s="11"/>
      <c r="O280" s="11"/>
      <c r="P280" s="11"/>
      <c r="Q280" s="11"/>
    </row>
    <row r="281" spans="14:17" ht="15.75" customHeight="1" x14ac:dyDescent="0.25">
      <c r="N281" s="11"/>
      <c r="O281" s="11"/>
      <c r="P281" s="11"/>
      <c r="Q281" s="11"/>
    </row>
    <row r="282" spans="14:17" ht="15.75" customHeight="1" x14ac:dyDescent="0.25">
      <c r="N282" s="11"/>
      <c r="O282" s="11"/>
      <c r="P282" s="11"/>
      <c r="Q282" s="11"/>
    </row>
    <row r="283" spans="14:17" ht="15.75" customHeight="1" x14ac:dyDescent="0.25">
      <c r="N283" s="11"/>
      <c r="O283" s="11"/>
      <c r="P283" s="11"/>
      <c r="Q283" s="11"/>
    </row>
    <row r="284" spans="14:17" ht="15.75" customHeight="1" x14ac:dyDescent="0.25">
      <c r="N284" s="11"/>
      <c r="O284" s="11"/>
      <c r="P284" s="11"/>
      <c r="Q284" s="11"/>
    </row>
    <row r="285" spans="14:17" ht="15.75" customHeight="1" x14ac:dyDescent="0.25">
      <c r="N285" s="11"/>
      <c r="O285" s="11"/>
      <c r="P285" s="11"/>
      <c r="Q285" s="11"/>
    </row>
    <row r="286" spans="14:17" ht="15.75" customHeight="1" x14ac:dyDescent="0.25">
      <c r="N286" s="11"/>
      <c r="O286" s="11"/>
      <c r="P286" s="11"/>
      <c r="Q286" s="11"/>
    </row>
    <row r="287" spans="14:17" ht="15.75" customHeight="1" x14ac:dyDescent="0.25">
      <c r="N287" s="11"/>
      <c r="O287" s="11"/>
      <c r="P287" s="11"/>
      <c r="Q287" s="11"/>
    </row>
    <row r="288" spans="14:17" ht="15.75" customHeight="1" x14ac:dyDescent="0.25">
      <c r="N288" s="11"/>
      <c r="O288" s="11"/>
      <c r="P288" s="11"/>
      <c r="Q288" s="11"/>
    </row>
    <row r="289" spans="14:17" ht="15.75" customHeight="1" x14ac:dyDescent="0.25">
      <c r="N289" s="11"/>
      <c r="O289" s="11"/>
      <c r="P289" s="11"/>
      <c r="Q289" s="11"/>
    </row>
    <row r="290" spans="14:17" ht="15.75" customHeight="1" x14ac:dyDescent="0.25">
      <c r="N290" s="11"/>
      <c r="O290" s="11"/>
      <c r="P290" s="11"/>
      <c r="Q290" s="11"/>
    </row>
    <row r="291" spans="14:17" ht="15.75" customHeight="1" x14ac:dyDescent="0.25">
      <c r="N291" s="11"/>
      <c r="O291" s="11"/>
      <c r="P291" s="11"/>
      <c r="Q291" s="11"/>
    </row>
    <row r="292" spans="14:17" ht="15.75" customHeight="1" x14ac:dyDescent="0.25">
      <c r="N292" s="11"/>
      <c r="O292" s="11"/>
      <c r="P292" s="11"/>
      <c r="Q292" s="11"/>
    </row>
    <row r="293" spans="14:17" ht="15.75" customHeight="1" x14ac:dyDescent="0.25">
      <c r="N293" s="11"/>
      <c r="O293" s="11"/>
      <c r="P293" s="11"/>
      <c r="Q293" s="11"/>
    </row>
    <row r="294" spans="14:17" ht="15.75" customHeight="1" x14ac:dyDescent="0.25">
      <c r="N294" s="11"/>
      <c r="O294" s="11"/>
      <c r="P294" s="11"/>
      <c r="Q294" s="11"/>
    </row>
    <row r="295" spans="14:17" ht="15.75" customHeight="1" x14ac:dyDescent="0.25">
      <c r="N295" s="11"/>
      <c r="O295" s="11"/>
      <c r="P295" s="11"/>
      <c r="Q295" s="11"/>
    </row>
    <row r="296" spans="14:17" ht="15.75" customHeight="1" x14ac:dyDescent="0.25">
      <c r="N296" s="11"/>
      <c r="O296" s="11"/>
      <c r="P296" s="11"/>
      <c r="Q296" s="11"/>
    </row>
    <row r="297" spans="14:17" ht="15.75" customHeight="1" x14ac:dyDescent="0.25">
      <c r="N297" s="11"/>
      <c r="O297" s="11"/>
      <c r="P297" s="11"/>
      <c r="Q297" s="11"/>
    </row>
    <row r="298" spans="14:17" ht="15.75" customHeight="1" x14ac:dyDescent="0.25">
      <c r="N298" s="11"/>
      <c r="O298" s="11"/>
      <c r="P298" s="11"/>
      <c r="Q298" s="11"/>
    </row>
    <row r="299" spans="14:17" ht="15.75" customHeight="1" x14ac:dyDescent="0.25">
      <c r="N299" s="11"/>
      <c r="O299" s="11"/>
      <c r="P299" s="11"/>
      <c r="Q299" s="11"/>
    </row>
    <row r="300" spans="14:17" ht="15.75" customHeight="1" x14ac:dyDescent="0.25">
      <c r="N300" s="11"/>
      <c r="O300" s="11"/>
      <c r="P300" s="11"/>
      <c r="Q300" s="11"/>
    </row>
    <row r="301" spans="14:17" ht="15.75" customHeight="1" x14ac:dyDescent="0.25">
      <c r="N301" s="11"/>
      <c r="O301" s="11"/>
      <c r="P301" s="11"/>
      <c r="Q301" s="11"/>
    </row>
    <row r="302" spans="14:17" ht="15.75" customHeight="1" x14ac:dyDescent="0.25">
      <c r="N302" s="11"/>
      <c r="O302" s="11"/>
      <c r="P302" s="11"/>
      <c r="Q302" s="11"/>
    </row>
    <row r="303" spans="14:17" ht="15.75" customHeight="1" x14ac:dyDescent="0.25">
      <c r="N303" s="11"/>
      <c r="O303" s="11"/>
      <c r="P303" s="11"/>
      <c r="Q303" s="11"/>
    </row>
    <row r="304" spans="14:17" ht="15.75" customHeight="1" x14ac:dyDescent="0.25">
      <c r="N304" s="11"/>
      <c r="O304" s="11"/>
      <c r="P304" s="11"/>
      <c r="Q304" s="11"/>
    </row>
    <row r="305" spans="14:17" ht="15.75" customHeight="1" x14ac:dyDescent="0.25">
      <c r="N305" s="11"/>
      <c r="O305" s="11"/>
      <c r="P305" s="11"/>
      <c r="Q305" s="11"/>
    </row>
    <row r="306" spans="14:17" ht="15.75" customHeight="1" x14ac:dyDescent="0.25">
      <c r="N306" s="11"/>
      <c r="O306" s="11"/>
      <c r="P306" s="11"/>
      <c r="Q306" s="11"/>
    </row>
    <row r="307" spans="14:17" ht="15.75" customHeight="1" x14ac:dyDescent="0.25">
      <c r="N307" s="11"/>
      <c r="O307" s="11"/>
      <c r="P307" s="11"/>
      <c r="Q307" s="11"/>
    </row>
    <row r="308" spans="14:17" ht="15.75" customHeight="1" x14ac:dyDescent="0.25">
      <c r="N308" s="11"/>
      <c r="O308" s="11"/>
      <c r="P308" s="11"/>
      <c r="Q308" s="11"/>
    </row>
    <row r="309" spans="14:17" ht="15.75" customHeight="1" x14ac:dyDescent="0.25">
      <c r="N309" s="11"/>
      <c r="O309" s="11"/>
      <c r="P309" s="11"/>
      <c r="Q309" s="11"/>
    </row>
    <row r="310" spans="14:17" ht="15.75" customHeight="1" x14ac:dyDescent="0.25">
      <c r="N310" s="11"/>
      <c r="O310" s="11"/>
      <c r="P310" s="11"/>
      <c r="Q310" s="11"/>
    </row>
    <row r="311" spans="14:17" ht="15.75" customHeight="1" x14ac:dyDescent="0.25">
      <c r="N311" s="11"/>
      <c r="O311" s="11"/>
      <c r="P311" s="11"/>
      <c r="Q311" s="11"/>
    </row>
    <row r="312" spans="14:17" ht="15.75" customHeight="1" x14ac:dyDescent="0.25">
      <c r="N312" s="11"/>
      <c r="O312" s="11"/>
      <c r="P312" s="11"/>
      <c r="Q312" s="11"/>
    </row>
    <row r="313" spans="14:17" ht="15.75" customHeight="1" x14ac:dyDescent="0.25">
      <c r="N313" s="11"/>
      <c r="O313" s="11"/>
      <c r="P313" s="11"/>
      <c r="Q313" s="11"/>
    </row>
    <row r="314" spans="14:17" ht="15.75" customHeight="1" x14ac:dyDescent="0.25">
      <c r="N314" s="11"/>
      <c r="O314" s="11"/>
      <c r="P314" s="11"/>
      <c r="Q314" s="11"/>
    </row>
    <row r="315" spans="14:17" ht="15.75" customHeight="1" x14ac:dyDescent="0.25">
      <c r="N315" s="11"/>
      <c r="O315" s="11"/>
      <c r="P315" s="11"/>
      <c r="Q315" s="11"/>
    </row>
    <row r="316" spans="14:17" ht="15.75" customHeight="1" x14ac:dyDescent="0.25">
      <c r="N316" s="11"/>
      <c r="O316" s="11"/>
      <c r="P316" s="11"/>
      <c r="Q316" s="11"/>
    </row>
    <row r="317" spans="14:17" ht="15.75" customHeight="1" x14ac:dyDescent="0.25">
      <c r="N317" s="11"/>
      <c r="O317" s="11"/>
      <c r="P317" s="11"/>
      <c r="Q317" s="11"/>
    </row>
    <row r="318" spans="14:17" ht="15.75" customHeight="1" x14ac:dyDescent="0.25">
      <c r="N318" s="11"/>
      <c r="O318" s="11"/>
      <c r="P318" s="11"/>
      <c r="Q318" s="11"/>
    </row>
    <row r="319" spans="14:17" ht="15.75" customHeight="1" x14ac:dyDescent="0.25">
      <c r="N319" s="11"/>
      <c r="O319" s="11"/>
      <c r="P319" s="11"/>
      <c r="Q319" s="11"/>
    </row>
    <row r="320" spans="14:17" ht="15.75" customHeight="1" x14ac:dyDescent="0.25">
      <c r="N320" s="11"/>
      <c r="O320" s="11"/>
      <c r="P320" s="11"/>
      <c r="Q320" s="11"/>
    </row>
    <row r="321" spans="14:17" ht="15.75" customHeight="1" x14ac:dyDescent="0.25">
      <c r="N321" s="11"/>
      <c r="O321" s="11"/>
      <c r="P321" s="11"/>
      <c r="Q321" s="11"/>
    </row>
    <row r="322" spans="14:17" ht="15.75" customHeight="1" x14ac:dyDescent="0.25">
      <c r="N322" s="11"/>
      <c r="O322" s="11"/>
      <c r="P322" s="11"/>
      <c r="Q322" s="11"/>
    </row>
    <row r="323" spans="14:17" ht="15.75" customHeight="1" x14ac:dyDescent="0.25">
      <c r="N323" s="11"/>
      <c r="O323" s="11"/>
      <c r="P323" s="11"/>
      <c r="Q323" s="11"/>
    </row>
    <row r="324" spans="14:17" ht="15.75" customHeight="1" x14ac:dyDescent="0.25">
      <c r="N324" s="11"/>
      <c r="O324" s="11"/>
      <c r="P324" s="11"/>
      <c r="Q324" s="11"/>
    </row>
    <row r="325" spans="14:17" ht="15.75" customHeight="1" x14ac:dyDescent="0.25">
      <c r="N325" s="11"/>
      <c r="O325" s="11"/>
      <c r="P325" s="11"/>
      <c r="Q325" s="11"/>
    </row>
    <row r="326" spans="14:17" ht="15.75" customHeight="1" x14ac:dyDescent="0.25">
      <c r="N326" s="11"/>
      <c r="O326" s="11"/>
      <c r="P326" s="11"/>
      <c r="Q326" s="11"/>
    </row>
    <row r="327" spans="14:17" ht="15.75" customHeight="1" x14ac:dyDescent="0.25">
      <c r="N327" s="11"/>
      <c r="O327" s="11"/>
      <c r="P327" s="11"/>
      <c r="Q327" s="11"/>
    </row>
    <row r="328" spans="14:17" ht="15.75" customHeight="1" x14ac:dyDescent="0.25">
      <c r="N328" s="11"/>
      <c r="O328" s="11"/>
      <c r="P328" s="11"/>
      <c r="Q328" s="11"/>
    </row>
    <row r="329" spans="14:17" ht="15.75" customHeight="1" x14ac:dyDescent="0.25">
      <c r="N329" s="11"/>
      <c r="O329" s="11"/>
      <c r="P329" s="11"/>
      <c r="Q329" s="11"/>
    </row>
    <row r="330" spans="14:17" ht="15.75" customHeight="1" x14ac:dyDescent="0.25">
      <c r="N330" s="11"/>
      <c r="O330" s="11"/>
      <c r="P330" s="11"/>
      <c r="Q330" s="11"/>
    </row>
    <row r="331" spans="14:17" ht="15.75" customHeight="1" x14ac:dyDescent="0.25">
      <c r="N331" s="11"/>
      <c r="O331" s="11"/>
      <c r="P331" s="11"/>
      <c r="Q331" s="11"/>
    </row>
    <row r="332" spans="14:17" ht="15.75" customHeight="1" x14ac:dyDescent="0.25">
      <c r="N332" s="11"/>
      <c r="O332" s="11"/>
      <c r="P332" s="11"/>
      <c r="Q332" s="11"/>
    </row>
    <row r="333" spans="14:17" ht="15.75" customHeight="1" x14ac:dyDescent="0.25">
      <c r="N333" s="11"/>
      <c r="O333" s="11"/>
      <c r="P333" s="11"/>
      <c r="Q333" s="11"/>
    </row>
    <row r="334" spans="14:17" ht="15.75" customHeight="1" x14ac:dyDescent="0.25">
      <c r="N334" s="11"/>
      <c r="O334" s="11"/>
      <c r="P334" s="11"/>
      <c r="Q334" s="11"/>
    </row>
    <row r="335" spans="14:17" ht="15.75" customHeight="1" x14ac:dyDescent="0.25">
      <c r="N335" s="11"/>
      <c r="O335" s="11"/>
      <c r="P335" s="11"/>
      <c r="Q335" s="11"/>
    </row>
    <row r="336" spans="14:17" ht="15.75" customHeight="1" x14ac:dyDescent="0.25">
      <c r="N336" s="11"/>
      <c r="O336" s="11"/>
      <c r="P336" s="11"/>
      <c r="Q336" s="11"/>
    </row>
    <row r="337" spans="14:17" ht="15.75" customHeight="1" x14ac:dyDescent="0.25">
      <c r="N337" s="11"/>
      <c r="O337" s="11"/>
      <c r="P337" s="11"/>
      <c r="Q337" s="11"/>
    </row>
    <row r="338" spans="14:17" ht="15.75" customHeight="1" x14ac:dyDescent="0.25">
      <c r="N338" s="11"/>
      <c r="O338" s="11"/>
      <c r="P338" s="11"/>
      <c r="Q338" s="11"/>
    </row>
    <row r="339" spans="14:17" ht="15.75" customHeight="1" x14ac:dyDescent="0.25">
      <c r="N339" s="11"/>
      <c r="O339" s="11"/>
      <c r="P339" s="11"/>
      <c r="Q339" s="11"/>
    </row>
    <row r="340" spans="14:17" ht="15.75" customHeight="1" x14ac:dyDescent="0.25">
      <c r="N340" s="11"/>
      <c r="O340" s="11"/>
      <c r="P340" s="11"/>
      <c r="Q340" s="11"/>
    </row>
    <row r="341" spans="14:17" ht="15.75" customHeight="1" x14ac:dyDescent="0.25">
      <c r="N341" s="11"/>
      <c r="O341" s="11"/>
      <c r="P341" s="11"/>
      <c r="Q341" s="11"/>
    </row>
    <row r="342" spans="14:17" ht="15.75" customHeight="1" x14ac:dyDescent="0.25">
      <c r="N342" s="11"/>
      <c r="O342" s="11"/>
      <c r="P342" s="11"/>
      <c r="Q342" s="11"/>
    </row>
    <row r="343" spans="14:17" ht="15.75" customHeight="1" x14ac:dyDescent="0.25">
      <c r="N343" s="11"/>
      <c r="O343" s="11"/>
      <c r="P343" s="11"/>
      <c r="Q343" s="11"/>
    </row>
    <row r="344" spans="14:17" ht="15.75" customHeight="1" x14ac:dyDescent="0.25">
      <c r="N344" s="11"/>
      <c r="O344" s="11"/>
      <c r="P344" s="11"/>
      <c r="Q344" s="11"/>
    </row>
    <row r="345" spans="14:17" ht="15.75" customHeight="1" x14ac:dyDescent="0.25">
      <c r="N345" s="11"/>
      <c r="O345" s="11"/>
      <c r="P345" s="11"/>
      <c r="Q345" s="11"/>
    </row>
    <row r="346" spans="14:17" ht="15.75" customHeight="1" x14ac:dyDescent="0.25">
      <c r="N346" s="11"/>
      <c r="O346" s="11"/>
      <c r="P346" s="11"/>
      <c r="Q346" s="11"/>
    </row>
    <row r="347" spans="14:17" ht="15.75" customHeight="1" x14ac:dyDescent="0.25">
      <c r="N347" s="11"/>
      <c r="O347" s="11"/>
      <c r="P347" s="11"/>
      <c r="Q347" s="11"/>
    </row>
    <row r="348" spans="14:17" ht="15.75" customHeight="1" x14ac:dyDescent="0.25">
      <c r="N348" s="11"/>
      <c r="O348" s="11"/>
      <c r="P348" s="11"/>
      <c r="Q348" s="11"/>
    </row>
    <row r="349" spans="14:17" ht="15.75" customHeight="1" x14ac:dyDescent="0.25">
      <c r="N349" s="11"/>
      <c r="O349" s="11"/>
      <c r="P349" s="11"/>
      <c r="Q349" s="11"/>
    </row>
    <row r="350" spans="14:17" ht="15.75" customHeight="1" x14ac:dyDescent="0.25">
      <c r="N350" s="11"/>
      <c r="O350" s="11"/>
      <c r="P350" s="11"/>
      <c r="Q350" s="11"/>
    </row>
    <row r="351" spans="14:17" ht="15.75" customHeight="1" x14ac:dyDescent="0.25">
      <c r="N351" s="11"/>
      <c r="O351" s="11"/>
      <c r="P351" s="11"/>
      <c r="Q351" s="11"/>
    </row>
    <row r="352" spans="14:17" ht="15.75" customHeight="1" x14ac:dyDescent="0.25">
      <c r="N352" s="11"/>
      <c r="O352" s="11"/>
      <c r="P352" s="11"/>
      <c r="Q352" s="11"/>
    </row>
    <row r="353" spans="14:17" ht="15.75" customHeight="1" x14ac:dyDescent="0.25">
      <c r="N353" s="11"/>
      <c r="O353" s="11"/>
      <c r="P353" s="11"/>
      <c r="Q353" s="11"/>
    </row>
    <row r="354" spans="14:17" ht="15.75" customHeight="1" x14ac:dyDescent="0.25">
      <c r="N354" s="11"/>
      <c r="O354" s="11"/>
      <c r="P354" s="11"/>
      <c r="Q354" s="11"/>
    </row>
    <row r="355" spans="14:17" ht="15.75" customHeight="1" x14ac:dyDescent="0.25">
      <c r="N355" s="11"/>
      <c r="O355" s="11"/>
      <c r="P355" s="11"/>
      <c r="Q355" s="11"/>
    </row>
    <row r="356" spans="14:17" ht="15.75" customHeight="1" x14ac:dyDescent="0.25">
      <c r="N356" s="11"/>
      <c r="O356" s="11"/>
      <c r="P356" s="11"/>
      <c r="Q356" s="11"/>
    </row>
    <row r="357" spans="14:17" ht="15.75" customHeight="1" x14ac:dyDescent="0.25">
      <c r="N357" s="11"/>
      <c r="O357" s="11"/>
      <c r="P357" s="11"/>
      <c r="Q357" s="11"/>
    </row>
    <row r="358" spans="14:17" ht="15.75" customHeight="1" x14ac:dyDescent="0.25">
      <c r="N358" s="11"/>
      <c r="O358" s="11"/>
      <c r="P358" s="11"/>
      <c r="Q358" s="11"/>
    </row>
    <row r="359" spans="14:17" ht="15.75" customHeight="1" x14ac:dyDescent="0.25">
      <c r="N359" s="11"/>
      <c r="O359" s="11"/>
      <c r="P359" s="11"/>
      <c r="Q359" s="11"/>
    </row>
    <row r="360" spans="14:17" ht="15.75" customHeight="1" x14ac:dyDescent="0.25">
      <c r="N360" s="11"/>
      <c r="O360" s="11"/>
      <c r="P360" s="11"/>
      <c r="Q360" s="11"/>
    </row>
    <row r="361" spans="14:17" ht="15.75" customHeight="1" x14ac:dyDescent="0.25">
      <c r="N361" s="11"/>
      <c r="O361" s="11"/>
      <c r="P361" s="11"/>
      <c r="Q361" s="11"/>
    </row>
    <row r="362" spans="14:17" ht="15.75" customHeight="1" x14ac:dyDescent="0.25">
      <c r="N362" s="11"/>
      <c r="O362" s="11"/>
      <c r="P362" s="11"/>
      <c r="Q362" s="11"/>
    </row>
    <row r="363" spans="14:17" ht="15.75" customHeight="1" x14ac:dyDescent="0.25">
      <c r="N363" s="11"/>
      <c r="O363" s="11"/>
      <c r="P363" s="11"/>
      <c r="Q363" s="11"/>
    </row>
    <row r="364" spans="14:17" ht="15.75" customHeight="1" x14ac:dyDescent="0.25">
      <c r="N364" s="11"/>
      <c r="O364" s="11"/>
      <c r="P364" s="11"/>
      <c r="Q364" s="11"/>
    </row>
    <row r="365" spans="14:17" ht="15.75" customHeight="1" x14ac:dyDescent="0.25">
      <c r="N365" s="11"/>
      <c r="O365" s="11"/>
      <c r="P365" s="11"/>
      <c r="Q365" s="11"/>
    </row>
    <row r="366" spans="14:17" ht="15.75" customHeight="1" x14ac:dyDescent="0.25">
      <c r="N366" s="11"/>
      <c r="O366" s="11"/>
      <c r="P366" s="11"/>
      <c r="Q366" s="11"/>
    </row>
    <row r="367" spans="14:17" ht="15.75" customHeight="1" x14ac:dyDescent="0.25">
      <c r="N367" s="11"/>
      <c r="O367" s="11"/>
      <c r="P367" s="11"/>
      <c r="Q367" s="11"/>
    </row>
    <row r="368" spans="14:17" ht="15.75" customHeight="1" x14ac:dyDescent="0.25">
      <c r="N368" s="11"/>
      <c r="O368" s="11"/>
      <c r="P368" s="11"/>
      <c r="Q368" s="11"/>
    </row>
    <row r="369" spans="14:17" ht="15.75" customHeight="1" x14ac:dyDescent="0.25">
      <c r="N369" s="11"/>
      <c r="O369" s="11"/>
      <c r="P369" s="11"/>
      <c r="Q369" s="11"/>
    </row>
    <row r="370" spans="14:17" ht="15.75" customHeight="1" x14ac:dyDescent="0.25">
      <c r="N370" s="11"/>
      <c r="O370" s="11"/>
      <c r="P370" s="11"/>
      <c r="Q370" s="11"/>
    </row>
    <row r="371" spans="14:17" ht="15.75" customHeight="1" x14ac:dyDescent="0.25">
      <c r="N371" s="11"/>
      <c r="O371" s="11"/>
      <c r="P371" s="11"/>
      <c r="Q371" s="11"/>
    </row>
    <row r="372" spans="14:17" ht="15.75" customHeight="1" x14ac:dyDescent="0.25">
      <c r="N372" s="11"/>
      <c r="O372" s="11"/>
      <c r="P372" s="11"/>
      <c r="Q372" s="11"/>
    </row>
    <row r="373" spans="14:17" ht="15.75" customHeight="1" x14ac:dyDescent="0.25">
      <c r="N373" s="11"/>
      <c r="O373" s="11"/>
      <c r="P373" s="11"/>
      <c r="Q373" s="11"/>
    </row>
    <row r="374" spans="14:17" ht="15.75" customHeight="1" x14ac:dyDescent="0.25">
      <c r="N374" s="11"/>
      <c r="O374" s="11"/>
      <c r="P374" s="11"/>
      <c r="Q374" s="11"/>
    </row>
    <row r="375" spans="14:17" ht="15.75" customHeight="1" x14ac:dyDescent="0.25">
      <c r="N375" s="11"/>
      <c r="O375" s="11"/>
      <c r="P375" s="11"/>
      <c r="Q375" s="11"/>
    </row>
    <row r="376" spans="14:17" ht="15.75" customHeight="1" x14ac:dyDescent="0.25">
      <c r="N376" s="11"/>
      <c r="O376" s="11"/>
      <c r="P376" s="11"/>
      <c r="Q376" s="11"/>
    </row>
    <row r="377" spans="14:17" ht="15.75" customHeight="1" x14ac:dyDescent="0.25">
      <c r="N377" s="11"/>
      <c r="O377" s="11"/>
      <c r="P377" s="11"/>
      <c r="Q377" s="11"/>
    </row>
    <row r="378" spans="14:17" ht="15.75" customHeight="1" x14ac:dyDescent="0.25">
      <c r="N378" s="11"/>
      <c r="O378" s="11"/>
      <c r="P378" s="11"/>
      <c r="Q378" s="11"/>
    </row>
    <row r="379" spans="14:17" ht="15.75" customHeight="1" x14ac:dyDescent="0.25">
      <c r="N379" s="11"/>
      <c r="O379" s="11"/>
      <c r="P379" s="11"/>
      <c r="Q379" s="11"/>
    </row>
    <row r="380" spans="14:17" ht="15.75" customHeight="1" x14ac:dyDescent="0.25">
      <c r="N380" s="11"/>
      <c r="O380" s="11"/>
      <c r="P380" s="11"/>
      <c r="Q380" s="11"/>
    </row>
    <row r="381" spans="14:17" ht="15.75" customHeight="1" x14ac:dyDescent="0.25">
      <c r="N381" s="11"/>
      <c r="O381" s="11"/>
      <c r="P381" s="11"/>
      <c r="Q381" s="11"/>
    </row>
    <row r="382" spans="14:17" ht="15.75" customHeight="1" x14ac:dyDescent="0.25">
      <c r="N382" s="11"/>
      <c r="O382" s="11"/>
      <c r="P382" s="11"/>
      <c r="Q382" s="11"/>
    </row>
    <row r="383" spans="14:17" ht="15.75" customHeight="1" x14ac:dyDescent="0.25">
      <c r="N383" s="11"/>
      <c r="O383" s="11"/>
      <c r="P383" s="11"/>
      <c r="Q383" s="11"/>
    </row>
    <row r="384" spans="14:17" ht="15.75" customHeight="1" x14ac:dyDescent="0.25">
      <c r="N384" s="11"/>
      <c r="O384" s="11"/>
      <c r="P384" s="11"/>
      <c r="Q384" s="11"/>
    </row>
    <row r="385" spans="14:17" ht="15.75" customHeight="1" x14ac:dyDescent="0.25">
      <c r="N385" s="11"/>
      <c r="O385" s="11"/>
      <c r="P385" s="11"/>
      <c r="Q385" s="11"/>
    </row>
    <row r="386" spans="14:17" ht="15.75" customHeight="1" x14ac:dyDescent="0.25">
      <c r="N386" s="11"/>
      <c r="O386" s="11"/>
      <c r="P386" s="11"/>
      <c r="Q386" s="11"/>
    </row>
    <row r="387" spans="14:17" ht="15.75" customHeight="1" x14ac:dyDescent="0.25">
      <c r="N387" s="11"/>
      <c r="O387" s="11"/>
      <c r="P387" s="11"/>
      <c r="Q387" s="11"/>
    </row>
    <row r="388" spans="14:17" ht="15.75" customHeight="1" x14ac:dyDescent="0.25">
      <c r="N388" s="11"/>
      <c r="O388" s="11"/>
      <c r="P388" s="11"/>
      <c r="Q388" s="11"/>
    </row>
    <row r="389" spans="14:17" ht="15.75" customHeight="1" x14ac:dyDescent="0.25">
      <c r="N389" s="11"/>
      <c r="O389" s="11"/>
      <c r="P389" s="11"/>
      <c r="Q389" s="11"/>
    </row>
    <row r="390" spans="14:17" ht="15.75" customHeight="1" x14ac:dyDescent="0.25">
      <c r="N390" s="11"/>
      <c r="O390" s="11"/>
      <c r="P390" s="11"/>
      <c r="Q390" s="11"/>
    </row>
    <row r="391" spans="14:17" ht="15.75" customHeight="1" x14ac:dyDescent="0.25">
      <c r="N391" s="11"/>
      <c r="O391" s="11"/>
      <c r="P391" s="11"/>
      <c r="Q391" s="11"/>
    </row>
    <row r="392" spans="14:17" ht="15.75" customHeight="1" x14ac:dyDescent="0.25">
      <c r="N392" s="11"/>
      <c r="O392" s="11"/>
      <c r="P392" s="11"/>
      <c r="Q392" s="11"/>
    </row>
    <row r="393" spans="14:17" ht="15.75" customHeight="1" x14ac:dyDescent="0.25">
      <c r="N393" s="11"/>
      <c r="O393" s="11"/>
      <c r="P393" s="11"/>
      <c r="Q393" s="11"/>
    </row>
    <row r="394" spans="14:17" ht="15.75" customHeight="1" x14ac:dyDescent="0.25">
      <c r="N394" s="11"/>
      <c r="O394" s="11"/>
      <c r="P394" s="11"/>
      <c r="Q394" s="11"/>
    </row>
    <row r="395" spans="14:17" ht="15.75" customHeight="1" x14ac:dyDescent="0.25">
      <c r="N395" s="11"/>
      <c r="O395" s="11"/>
      <c r="P395" s="11"/>
      <c r="Q395" s="11"/>
    </row>
    <row r="396" spans="14:17" ht="15.75" customHeight="1" x14ac:dyDescent="0.25">
      <c r="N396" s="11"/>
      <c r="O396" s="11"/>
      <c r="P396" s="11"/>
      <c r="Q396" s="11"/>
    </row>
    <row r="397" spans="14:17" ht="15.75" customHeight="1" x14ac:dyDescent="0.25">
      <c r="N397" s="11"/>
      <c r="O397" s="11"/>
      <c r="P397" s="11"/>
      <c r="Q397" s="11"/>
    </row>
    <row r="398" spans="14:17" ht="15.75" customHeight="1" x14ac:dyDescent="0.25">
      <c r="N398" s="11"/>
      <c r="O398" s="11"/>
      <c r="P398" s="11"/>
      <c r="Q398" s="11"/>
    </row>
    <row r="399" spans="14:17" ht="15.75" customHeight="1" x14ac:dyDescent="0.25">
      <c r="N399" s="11"/>
      <c r="O399" s="11"/>
      <c r="P399" s="11"/>
      <c r="Q399" s="11"/>
    </row>
    <row r="400" spans="14:17" ht="15.75" customHeight="1" x14ac:dyDescent="0.25">
      <c r="N400" s="11"/>
      <c r="O400" s="11"/>
      <c r="P400" s="11"/>
      <c r="Q400" s="11"/>
    </row>
    <row r="401" spans="14:17" ht="15.75" customHeight="1" x14ac:dyDescent="0.25">
      <c r="N401" s="11"/>
      <c r="O401" s="11"/>
      <c r="P401" s="11"/>
      <c r="Q401" s="11"/>
    </row>
    <row r="402" spans="14:17" ht="15.75" customHeight="1" x14ac:dyDescent="0.25">
      <c r="N402" s="11"/>
      <c r="O402" s="11"/>
      <c r="P402" s="11"/>
      <c r="Q402" s="11"/>
    </row>
    <row r="403" spans="14:17" ht="15.75" customHeight="1" x14ac:dyDescent="0.25">
      <c r="N403" s="11"/>
      <c r="O403" s="11"/>
      <c r="P403" s="11"/>
      <c r="Q403" s="11"/>
    </row>
    <row r="404" spans="14:17" ht="15.75" customHeight="1" x14ac:dyDescent="0.25">
      <c r="N404" s="11"/>
      <c r="O404" s="11"/>
      <c r="P404" s="11"/>
      <c r="Q404" s="11"/>
    </row>
    <row r="405" spans="14:17" ht="15.75" customHeight="1" x14ac:dyDescent="0.25">
      <c r="N405" s="11"/>
      <c r="O405" s="11"/>
      <c r="P405" s="11"/>
      <c r="Q405" s="11"/>
    </row>
    <row r="406" spans="14:17" ht="15.75" customHeight="1" x14ac:dyDescent="0.25">
      <c r="N406" s="11"/>
      <c r="O406" s="11"/>
      <c r="P406" s="11"/>
      <c r="Q406" s="11"/>
    </row>
    <row r="407" spans="14:17" ht="15.75" customHeight="1" x14ac:dyDescent="0.25">
      <c r="N407" s="11"/>
      <c r="O407" s="11"/>
      <c r="P407" s="11"/>
      <c r="Q407" s="11"/>
    </row>
    <row r="408" spans="14:17" ht="15.75" customHeight="1" x14ac:dyDescent="0.25">
      <c r="N408" s="11"/>
      <c r="O408" s="11"/>
      <c r="P408" s="11"/>
      <c r="Q408" s="11"/>
    </row>
    <row r="409" spans="14:17" ht="15.75" customHeight="1" x14ac:dyDescent="0.25">
      <c r="N409" s="11"/>
      <c r="O409" s="11"/>
      <c r="P409" s="11"/>
      <c r="Q409" s="11"/>
    </row>
    <row r="410" spans="14:17" ht="15.75" customHeight="1" x14ac:dyDescent="0.25">
      <c r="N410" s="11"/>
      <c r="O410" s="11"/>
      <c r="P410" s="11"/>
      <c r="Q410" s="11"/>
    </row>
    <row r="411" spans="14:17" ht="15.75" customHeight="1" x14ac:dyDescent="0.25">
      <c r="N411" s="11"/>
      <c r="O411" s="11"/>
      <c r="P411" s="11"/>
      <c r="Q411" s="11"/>
    </row>
    <row r="412" spans="14:17" ht="15.75" customHeight="1" x14ac:dyDescent="0.25">
      <c r="N412" s="11"/>
      <c r="O412" s="11"/>
      <c r="P412" s="11"/>
      <c r="Q412" s="11"/>
    </row>
    <row r="413" spans="14:17" ht="15.75" customHeight="1" x14ac:dyDescent="0.25">
      <c r="N413" s="11"/>
      <c r="O413" s="11"/>
      <c r="P413" s="11"/>
      <c r="Q413" s="11"/>
    </row>
    <row r="414" spans="14:17" ht="15.75" customHeight="1" x14ac:dyDescent="0.25">
      <c r="N414" s="11"/>
      <c r="O414" s="11"/>
      <c r="P414" s="11"/>
      <c r="Q414" s="11"/>
    </row>
    <row r="415" spans="14:17" ht="15.75" customHeight="1" x14ac:dyDescent="0.25">
      <c r="N415" s="11"/>
      <c r="O415" s="11"/>
      <c r="P415" s="11"/>
      <c r="Q415" s="11"/>
    </row>
    <row r="416" spans="14:17" ht="15.75" customHeight="1" x14ac:dyDescent="0.25">
      <c r="N416" s="11"/>
      <c r="O416" s="11"/>
      <c r="P416" s="11"/>
      <c r="Q416" s="11"/>
    </row>
    <row r="417" spans="14:17" ht="15.75" customHeight="1" x14ac:dyDescent="0.25">
      <c r="N417" s="11"/>
      <c r="O417" s="11"/>
      <c r="P417" s="11"/>
      <c r="Q417" s="11"/>
    </row>
    <row r="418" spans="14:17" ht="15.75" customHeight="1" x14ac:dyDescent="0.25">
      <c r="N418" s="11"/>
      <c r="O418" s="11"/>
      <c r="P418" s="11"/>
      <c r="Q418" s="11"/>
    </row>
    <row r="419" spans="14:17" ht="15.75" customHeight="1" x14ac:dyDescent="0.25">
      <c r="N419" s="11"/>
      <c r="O419" s="11"/>
      <c r="P419" s="11"/>
      <c r="Q419" s="11"/>
    </row>
    <row r="420" spans="14:17" ht="15.75" customHeight="1" x14ac:dyDescent="0.25">
      <c r="N420" s="11"/>
      <c r="O420" s="11"/>
      <c r="P420" s="11"/>
      <c r="Q420" s="11"/>
    </row>
    <row r="421" spans="14:17" ht="15.75" customHeight="1" x14ac:dyDescent="0.25">
      <c r="N421" s="11"/>
      <c r="O421" s="11"/>
      <c r="P421" s="11"/>
      <c r="Q421" s="11"/>
    </row>
    <row r="422" spans="14:17" ht="15.75" customHeight="1" x14ac:dyDescent="0.25">
      <c r="N422" s="11"/>
      <c r="O422" s="11"/>
      <c r="P422" s="11"/>
      <c r="Q422" s="11"/>
    </row>
    <row r="423" spans="14:17" ht="15.75" customHeight="1" x14ac:dyDescent="0.25">
      <c r="N423" s="11"/>
      <c r="O423" s="11"/>
      <c r="P423" s="11"/>
      <c r="Q423" s="11"/>
    </row>
    <row r="424" spans="14:17" ht="15.75" customHeight="1" x14ac:dyDescent="0.25">
      <c r="N424" s="11"/>
      <c r="O424" s="11"/>
      <c r="P424" s="11"/>
      <c r="Q424" s="11"/>
    </row>
    <row r="425" spans="14:17" ht="15.75" customHeight="1" x14ac:dyDescent="0.25">
      <c r="N425" s="11"/>
      <c r="O425" s="11"/>
      <c r="P425" s="11"/>
      <c r="Q425" s="11"/>
    </row>
    <row r="426" spans="14:17" ht="15.75" customHeight="1" x14ac:dyDescent="0.25">
      <c r="N426" s="11"/>
      <c r="O426" s="11"/>
      <c r="P426" s="11"/>
      <c r="Q426" s="11"/>
    </row>
    <row r="427" spans="14:17" ht="15.75" customHeight="1" x14ac:dyDescent="0.25">
      <c r="N427" s="11"/>
      <c r="O427" s="11"/>
      <c r="P427" s="11"/>
      <c r="Q427" s="11"/>
    </row>
    <row r="428" spans="14:17" ht="15.75" customHeight="1" x14ac:dyDescent="0.25">
      <c r="N428" s="11"/>
      <c r="O428" s="11"/>
      <c r="P428" s="11"/>
      <c r="Q428" s="11"/>
    </row>
    <row r="429" spans="14:17" ht="15.75" customHeight="1" x14ac:dyDescent="0.25">
      <c r="N429" s="11"/>
      <c r="O429" s="11"/>
      <c r="P429" s="11"/>
      <c r="Q429" s="11"/>
    </row>
    <row r="430" spans="14:17" ht="15.75" customHeight="1" x14ac:dyDescent="0.25">
      <c r="N430" s="11"/>
      <c r="O430" s="11"/>
      <c r="P430" s="11"/>
      <c r="Q430" s="11"/>
    </row>
    <row r="431" spans="14:17" ht="15.75" customHeight="1" x14ac:dyDescent="0.25">
      <c r="N431" s="11"/>
      <c r="O431" s="11"/>
      <c r="P431" s="11"/>
      <c r="Q431" s="11"/>
    </row>
    <row r="432" spans="14:17" ht="15.75" customHeight="1" x14ac:dyDescent="0.25">
      <c r="N432" s="11"/>
      <c r="O432" s="11"/>
      <c r="P432" s="11"/>
      <c r="Q432" s="11"/>
    </row>
    <row r="433" spans="14:17" ht="15.75" customHeight="1" x14ac:dyDescent="0.25">
      <c r="N433" s="11"/>
      <c r="O433" s="11"/>
      <c r="P433" s="11"/>
      <c r="Q433" s="11"/>
    </row>
    <row r="434" spans="14:17" ht="15.75" customHeight="1" x14ac:dyDescent="0.25">
      <c r="N434" s="11"/>
      <c r="O434" s="11"/>
      <c r="P434" s="11"/>
      <c r="Q434" s="11"/>
    </row>
    <row r="435" spans="14:17" ht="15.75" customHeight="1" x14ac:dyDescent="0.25">
      <c r="N435" s="11"/>
      <c r="O435" s="11"/>
      <c r="P435" s="11"/>
      <c r="Q435" s="11"/>
    </row>
    <row r="436" spans="14:17" ht="15.75" customHeight="1" x14ac:dyDescent="0.25">
      <c r="N436" s="11"/>
      <c r="O436" s="11"/>
      <c r="P436" s="11"/>
      <c r="Q436" s="11"/>
    </row>
    <row r="437" spans="14:17" ht="15.75" customHeight="1" x14ac:dyDescent="0.25">
      <c r="N437" s="11"/>
      <c r="O437" s="11"/>
      <c r="P437" s="11"/>
      <c r="Q437" s="11"/>
    </row>
    <row r="438" spans="14:17" ht="15.75" customHeight="1" x14ac:dyDescent="0.25">
      <c r="N438" s="11"/>
      <c r="O438" s="11"/>
      <c r="P438" s="11"/>
      <c r="Q438" s="11"/>
    </row>
    <row r="439" spans="14:17" ht="15.75" customHeight="1" x14ac:dyDescent="0.25">
      <c r="N439" s="11"/>
      <c r="O439" s="11"/>
      <c r="P439" s="11"/>
      <c r="Q439" s="11"/>
    </row>
    <row r="440" spans="14:17" ht="15.75" customHeight="1" x14ac:dyDescent="0.25">
      <c r="N440" s="11"/>
      <c r="O440" s="11"/>
      <c r="P440" s="11"/>
      <c r="Q440" s="11"/>
    </row>
    <row r="441" spans="14:17" ht="15.75" customHeight="1" x14ac:dyDescent="0.25">
      <c r="N441" s="11"/>
      <c r="O441" s="11"/>
      <c r="P441" s="11"/>
      <c r="Q441" s="11"/>
    </row>
    <row r="442" spans="14:17" ht="15.75" customHeight="1" x14ac:dyDescent="0.25">
      <c r="N442" s="11"/>
      <c r="O442" s="11"/>
      <c r="P442" s="11"/>
      <c r="Q442" s="11"/>
    </row>
    <row r="443" spans="14:17" ht="15.75" customHeight="1" x14ac:dyDescent="0.25">
      <c r="N443" s="11"/>
      <c r="O443" s="11"/>
      <c r="P443" s="11"/>
      <c r="Q443" s="11"/>
    </row>
    <row r="444" spans="14:17" ht="15.75" customHeight="1" x14ac:dyDescent="0.25">
      <c r="N444" s="11"/>
      <c r="O444" s="11"/>
      <c r="P444" s="11"/>
      <c r="Q444" s="11"/>
    </row>
    <row r="445" spans="14:17" ht="15.75" customHeight="1" x14ac:dyDescent="0.25">
      <c r="N445" s="11"/>
      <c r="O445" s="11"/>
      <c r="P445" s="11"/>
      <c r="Q445" s="11"/>
    </row>
    <row r="446" spans="14:17" ht="15.75" customHeight="1" x14ac:dyDescent="0.25">
      <c r="N446" s="11"/>
      <c r="O446" s="11"/>
      <c r="P446" s="11"/>
      <c r="Q446" s="11"/>
    </row>
    <row r="447" spans="14:17" ht="15.75" customHeight="1" x14ac:dyDescent="0.25">
      <c r="N447" s="11"/>
      <c r="O447" s="11"/>
      <c r="P447" s="11"/>
      <c r="Q447" s="11"/>
    </row>
    <row r="448" spans="14:17" ht="15.75" customHeight="1" x14ac:dyDescent="0.25">
      <c r="N448" s="11"/>
      <c r="O448" s="11"/>
      <c r="P448" s="11"/>
      <c r="Q448" s="11"/>
    </row>
    <row r="449" spans="14:17" ht="15.75" customHeight="1" x14ac:dyDescent="0.25">
      <c r="N449" s="11"/>
      <c r="O449" s="11"/>
      <c r="P449" s="11"/>
      <c r="Q449" s="11"/>
    </row>
    <row r="450" spans="14:17" ht="15.75" customHeight="1" x14ac:dyDescent="0.25">
      <c r="N450" s="11"/>
      <c r="O450" s="11"/>
      <c r="P450" s="11"/>
      <c r="Q450" s="11"/>
    </row>
    <row r="451" spans="14:17" ht="15.75" customHeight="1" x14ac:dyDescent="0.25">
      <c r="N451" s="11"/>
      <c r="O451" s="11"/>
      <c r="P451" s="11"/>
      <c r="Q451" s="11"/>
    </row>
    <row r="452" spans="14:17" ht="15.75" customHeight="1" x14ac:dyDescent="0.25">
      <c r="N452" s="11"/>
      <c r="O452" s="11"/>
      <c r="P452" s="11"/>
      <c r="Q452" s="11"/>
    </row>
    <row r="453" spans="14:17" ht="15.75" customHeight="1" x14ac:dyDescent="0.25">
      <c r="N453" s="11"/>
      <c r="O453" s="11"/>
      <c r="P453" s="11"/>
      <c r="Q453" s="11"/>
    </row>
    <row r="454" spans="14:17" ht="15.75" customHeight="1" x14ac:dyDescent="0.25">
      <c r="N454" s="11"/>
      <c r="O454" s="11"/>
      <c r="P454" s="11"/>
      <c r="Q454" s="11"/>
    </row>
    <row r="455" spans="14:17" ht="15.75" customHeight="1" x14ac:dyDescent="0.25">
      <c r="N455" s="11"/>
      <c r="O455" s="11"/>
      <c r="P455" s="11"/>
      <c r="Q455" s="11"/>
    </row>
    <row r="456" spans="14:17" ht="15.75" customHeight="1" x14ac:dyDescent="0.25">
      <c r="N456" s="11"/>
      <c r="O456" s="11"/>
      <c r="P456" s="11"/>
      <c r="Q456" s="11"/>
    </row>
    <row r="457" spans="14:17" ht="15.75" customHeight="1" x14ac:dyDescent="0.25">
      <c r="N457" s="11"/>
      <c r="O457" s="11"/>
      <c r="P457" s="11"/>
      <c r="Q457" s="11"/>
    </row>
    <row r="458" spans="14:17" ht="15.75" customHeight="1" x14ac:dyDescent="0.25">
      <c r="N458" s="11"/>
      <c r="O458" s="11"/>
      <c r="P458" s="11"/>
      <c r="Q458" s="11"/>
    </row>
    <row r="459" spans="14:17" ht="15.75" customHeight="1" x14ac:dyDescent="0.25">
      <c r="N459" s="11"/>
      <c r="O459" s="11"/>
      <c r="P459" s="11"/>
      <c r="Q459" s="11"/>
    </row>
    <row r="460" spans="14:17" ht="15.75" customHeight="1" x14ac:dyDescent="0.25">
      <c r="N460" s="11"/>
      <c r="O460" s="11"/>
      <c r="P460" s="11"/>
      <c r="Q460" s="11"/>
    </row>
    <row r="461" spans="14:17" ht="15.75" customHeight="1" x14ac:dyDescent="0.25">
      <c r="N461" s="11"/>
      <c r="O461" s="11"/>
      <c r="P461" s="11"/>
      <c r="Q461" s="11"/>
    </row>
    <row r="462" spans="14:17" ht="15.75" customHeight="1" x14ac:dyDescent="0.25">
      <c r="N462" s="11"/>
      <c r="O462" s="11"/>
      <c r="P462" s="11"/>
      <c r="Q462" s="11"/>
    </row>
    <row r="463" spans="14:17" ht="15.75" customHeight="1" x14ac:dyDescent="0.25">
      <c r="N463" s="11"/>
      <c r="O463" s="11"/>
      <c r="P463" s="11"/>
      <c r="Q463" s="11"/>
    </row>
    <row r="464" spans="14:17" ht="15.75" customHeight="1" x14ac:dyDescent="0.25">
      <c r="N464" s="11"/>
      <c r="O464" s="11"/>
      <c r="P464" s="11"/>
      <c r="Q464" s="11"/>
    </row>
    <row r="465" spans="14:17" ht="15.75" customHeight="1" x14ac:dyDescent="0.25">
      <c r="N465" s="11"/>
      <c r="O465" s="11"/>
      <c r="P465" s="11"/>
      <c r="Q465" s="11"/>
    </row>
    <row r="466" spans="14:17" ht="15.75" customHeight="1" x14ac:dyDescent="0.25">
      <c r="N466" s="11"/>
      <c r="O466" s="11"/>
      <c r="P466" s="11"/>
      <c r="Q466" s="11"/>
    </row>
    <row r="467" spans="14:17" ht="15.75" customHeight="1" x14ac:dyDescent="0.25">
      <c r="N467" s="11"/>
      <c r="O467" s="11"/>
      <c r="P467" s="11"/>
      <c r="Q467" s="11"/>
    </row>
    <row r="468" spans="14:17" ht="15.75" customHeight="1" x14ac:dyDescent="0.25">
      <c r="N468" s="11"/>
      <c r="O468" s="11"/>
      <c r="P468" s="11"/>
      <c r="Q468" s="11"/>
    </row>
    <row r="469" spans="14:17" ht="15.75" customHeight="1" x14ac:dyDescent="0.25">
      <c r="N469" s="11"/>
      <c r="O469" s="11"/>
      <c r="P469" s="11"/>
      <c r="Q469" s="11"/>
    </row>
    <row r="470" spans="14:17" ht="15.75" customHeight="1" x14ac:dyDescent="0.25">
      <c r="N470" s="11"/>
      <c r="O470" s="11"/>
      <c r="P470" s="11"/>
      <c r="Q470" s="11"/>
    </row>
    <row r="471" spans="14:17" ht="15.75" customHeight="1" x14ac:dyDescent="0.25">
      <c r="N471" s="11"/>
      <c r="O471" s="11"/>
      <c r="P471" s="11"/>
      <c r="Q471" s="11"/>
    </row>
    <row r="472" spans="14:17" ht="15.75" customHeight="1" x14ac:dyDescent="0.25">
      <c r="N472" s="11"/>
      <c r="O472" s="11"/>
      <c r="P472" s="11"/>
      <c r="Q472" s="11"/>
    </row>
    <row r="473" spans="14:17" ht="15.75" customHeight="1" x14ac:dyDescent="0.25">
      <c r="N473" s="11"/>
      <c r="O473" s="11"/>
      <c r="P473" s="11"/>
      <c r="Q473" s="11"/>
    </row>
    <row r="474" spans="14:17" ht="15.75" customHeight="1" x14ac:dyDescent="0.25">
      <c r="N474" s="11"/>
      <c r="O474" s="11"/>
      <c r="P474" s="11"/>
      <c r="Q474" s="11"/>
    </row>
    <row r="475" spans="14:17" ht="15.75" customHeight="1" x14ac:dyDescent="0.25">
      <c r="N475" s="11"/>
      <c r="O475" s="11"/>
      <c r="P475" s="11"/>
      <c r="Q475" s="11"/>
    </row>
    <row r="476" spans="14:17" ht="15.75" customHeight="1" x14ac:dyDescent="0.25">
      <c r="N476" s="11"/>
      <c r="O476" s="11"/>
      <c r="P476" s="11"/>
      <c r="Q476" s="11"/>
    </row>
    <row r="477" spans="14:17" ht="15.75" customHeight="1" x14ac:dyDescent="0.25">
      <c r="N477" s="11"/>
      <c r="O477" s="11"/>
      <c r="P477" s="11"/>
      <c r="Q477" s="11"/>
    </row>
    <row r="478" spans="14:17" ht="15.75" customHeight="1" x14ac:dyDescent="0.25">
      <c r="N478" s="11"/>
      <c r="O478" s="11"/>
      <c r="P478" s="11"/>
      <c r="Q478" s="11"/>
    </row>
    <row r="479" spans="14:17" ht="15.75" customHeight="1" x14ac:dyDescent="0.25">
      <c r="N479" s="11"/>
      <c r="O479" s="11"/>
      <c r="P479" s="11"/>
      <c r="Q479" s="11"/>
    </row>
    <row r="480" spans="14:17" ht="15.75" customHeight="1" x14ac:dyDescent="0.25">
      <c r="N480" s="11"/>
      <c r="O480" s="11"/>
      <c r="P480" s="11"/>
      <c r="Q480" s="11"/>
    </row>
    <row r="481" spans="14:17" ht="15.75" customHeight="1" x14ac:dyDescent="0.25">
      <c r="N481" s="11"/>
      <c r="O481" s="11"/>
      <c r="P481" s="11"/>
      <c r="Q481" s="11"/>
    </row>
    <row r="482" spans="14:17" ht="15.75" customHeight="1" x14ac:dyDescent="0.25">
      <c r="N482" s="11"/>
      <c r="O482" s="11"/>
      <c r="P482" s="11"/>
      <c r="Q482" s="11"/>
    </row>
    <row r="483" spans="14:17" ht="15.75" customHeight="1" x14ac:dyDescent="0.25">
      <c r="N483" s="11"/>
      <c r="O483" s="11"/>
      <c r="P483" s="11"/>
      <c r="Q483" s="11"/>
    </row>
    <row r="484" spans="14:17" ht="15.75" customHeight="1" x14ac:dyDescent="0.25">
      <c r="N484" s="11"/>
      <c r="O484" s="11"/>
      <c r="P484" s="11"/>
      <c r="Q484" s="11"/>
    </row>
    <row r="485" spans="14:17" ht="15.75" customHeight="1" x14ac:dyDescent="0.25">
      <c r="N485" s="11"/>
      <c r="O485" s="11"/>
      <c r="P485" s="11"/>
      <c r="Q485" s="11"/>
    </row>
    <row r="486" spans="14:17" ht="15.75" customHeight="1" x14ac:dyDescent="0.25">
      <c r="N486" s="11"/>
      <c r="O486" s="11"/>
      <c r="P486" s="11"/>
      <c r="Q486" s="11"/>
    </row>
    <row r="487" spans="14:17" ht="15.75" customHeight="1" x14ac:dyDescent="0.25">
      <c r="N487" s="11"/>
      <c r="O487" s="11"/>
      <c r="P487" s="11"/>
      <c r="Q487" s="11"/>
    </row>
    <row r="488" spans="14:17" ht="15.75" customHeight="1" x14ac:dyDescent="0.25">
      <c r="N488" s="11"/>
      <c r="O488" s="11"/>
      <c r="P488" s="11"/>
      <c r="Q488" s="11"/>
    </row>
    <row r="489" spans="14:17" ht="15.75" customHeight="1" x14ac:dyDescent="0.25">
      <c r="N489" s="11"/>
      <c r="O489" s="11"/>
      <c r="P489" s="11"/>
      <c r="Q489" s="11"/>
    </row>
    <row r="490" spans="14:17" ht="15.75" customHeight="1" x14ac:dyDescent="0.25">
      <c r="N490" s="11"/>
      <c r="O490" s="11"/>
      <c r="P490" s="11"/>
      <c r="Q490" s="11"/>
    </row>
    <row r="491" spans="14:17" ht="15.75" customHeight="1" x14ac:dyDescent="0.25">
      <c r="N491" s="11"/>
      <c r="O491" s="11"/>
      <c r="P491" s="11"/>
      <c r="Q491" s="11"/>
    </row>
    <row r="492" spans="14:17" ht="15.75" customHeight="1" x14ac:dyDescent="0.25">
      <c r="N492" s="11"/>
      <c r="O492" s="11"/>
      <c r="P492" s="11"/>
      <c r="Q492" s="11"/>
    </row>
    <row r="493" spans="14:17" ht="15.75" customHeight="1" x14ac:dyDescent="0.25">
      <c r="N493" s="11"/>
      <c r="O493" s="11"/>
      <c r="P493" s="11"/>
      <c r="Q493" s="11"/>
    </row>
    <row r="494" spans="14:17" ht="15.75" customHeight="1" x14ac:dyDescent="0.25">
      <c r="N494" s="11"/>
      <c r="O494" s="11"/>
      <c r="P494" s="11"/>
      <c r="Q494" s="11"/>
    </row>
    <row r="495" spans="14:17" ht="15.75" customHeight="1" x14ac:dyDescent="0.25">
      <c r="N495" s="11"/>
      <c r="O495" s="11"/>
      <c r="P495" s="11"/>
      <c r="Q495" s="11"/>
    </row>
    <row r="496" spans="14:17" ht="15.75" customHeight="1" x14ac:dyDescent="0.25">
      <c r="N496" s="11"/>
      <c r="O496" s="11"/>
      <c r="P496" s="11"/>
      <c r="Q496" s="11"/>
    </row>
    <row r="497" spans="14:17" ht="15.75" customHeight="1" x14ac:dyDescent="0.25">
      <c r="N497" s="11"/>
      <c r="O497" s="11"/>
      <c r="P497" s="11"/>
      <c r="Q497" s="11"/>
    </row>
    <row r="498" spans="14:17" ht="15.75" customHeight="1" x14ac:dyDescent="0.25">
      <c r="N498" s="11"/>
      <c r="O498" s="11"/>
      <c r="P498" s="11"/>
      <c r="Q498" s="11"/>
    </row>
    <row r="499" spans="14:17" ht="15.75" customHeight="1" x14ac:dyDescent="0.25">
      <c r="N499" s="11"/>
      <c r="O499" s="11"/>
      <c r="P499" s="11"/>
      <c r="Q499" s="11"/>
    </row>
    <row r="500" spans="14:17" ht="15.75" customHeight="1" x14ac:dyDescent="0.25">
      <c r="N500" s="11"/>
      <c r="O500" s="11"/>
      <c r="P500" s="11"/>
      <c r="Q500" s="11"/>
    </row>
    <row r="501" spans="14:17" ht="15.75" customHeight="1" x14ac:dyDescent="0.25">
      <c r="N501" s="11"/>
      <c r="O501" s="11"/>
      <c r="P501" s="11"/>
      <c r="Q501" s="11"/>
    </row>
    <row r="502" spans="14:17" ht="15.75" customHeight="1" x14ac:dyDescent="0.25">
      <c r="N502" s="11"/>
      <c r="O502" s="11"/>
      <c r="P502" s="11"/>
      <c r="Q502" s="11"/>
    </row>
    <row r="503" spans="14:17" ht="15.75" customHeight="1" x14ac:dyDescent="0.25">
      <c r="N503" s="11"/>
      <c r="O503" s="11"/>
      <c r="P503" s="11"/>
      <c r="Q503" s="11"/>
    </row>
    <row r="504" spans="14:17" ht="15.75" customHeight="1" x14ac:dyDescent="0.25">
      <c r="N504" s="11"/>
      <c r="O504" s="11"/>
      <c r="P504" s="11"/>
      <c r="Q504" s="11"/>
    </row>
    <row r="505" spans="14:17" ht="15.75" customHeight="1" x14ac:dyDescent="0.25">
      <c r="N505" s="11"/>
      <c r="O505" s="11"/>
      <c r="P505" s="11"/>
      <c r="Q505" s="11"/>
    </row>
    <row r="506" spans="14:17" ht="15.75" customHeight="1" x14ac:dyDescent="0.25">
      <c r="N506" s="11"/>
      <c r="O506" s="11"/>
      <c r="P506" s="11"/>
      <c r="Q506" s="11"/>
    </row>
    <row r="507" spans="14:17" ht="15.75" customHeight="1" x14ac:dyDescent="0.25">
      <c r="N507" s="11"/>
      <c r="O507" s="11"/>
      <c r="P507" s="11"/>
      <c r="Q507" s="11"/>
    </row>
    <row r="508" spans="14:17" ht="15.75" customHeight="1" x14ac:dyDescent="0.25">
      <c r="N508" s="11"/>
      <c r="O508" s="11"/>
      <c r="P508" s="11"/>
      <c r="Q508" s="11"/>
    </row>
    <row r="509" spans="14:17" ht="15.75" customHeight="1" x14ac:dyDescent="0.25">
      <c r="N509" s="11"/>
      <c r="O509" s="11"/>
      <c r="P509" s="11"/>
      <c r="Q509" s="11"/>
    </row>
    <row r="510" spans="14:17" ht="15.75" customHeight="1" x14ac:dyDescent="0.25">
      <c r="N510" s="11"/>
      <c r="O510" s="11"/>
      <c r="P510" s="11"/>
      <c r="Q510" s="11"/>
    </row>
    <row r="511" spans="14:17" ht="15.75" customHeight="1" x14ac:dyDescent="0.25">
      <c r="N511" s="11"/>
      <c r="O511" s="11"/>
      <c r="P511" s="11"/>
      <c r="Q511" s="11"/>
    </row>
    <row r="512" spans="14:17" ht="15.75" customHeight="1" x14ac:dyDescent="0.25">
      <c r="N512" s="11"/>
      <c r="O512" s="11"/>
      <c r="P512" s="11"/>
      <c r="Q512" s="11"/>
    </row>
    <row r="513" spans="14:17" ht="15.75" customHeight="1" x14ac:dyDescent="0.25">
      <c r="N513" s="11"/>
      <c r="O513" s="11"/>
      <c r="P513" s="11"/>
      <c r="Q513" s="11"/>
    </row>
    <row r="514" spans="14:17" ht="15.75" customHeight="1" x14ac:dyDescent="0.25">
      <c r="N514" s="11"/>
      <c r="O514" s="11"/>
      <c r="P514" s="11"/>
      <c r="Q514" s="11"/>
    </row>
    <row r="515" spans="14:17" ht="15.75" customHeight="1" x14ac:dyDescent="0.25">
      <c r="N515" s="11"/>
      <c r="O515" s="11"/>
      <c r="P515" s="11"/>
      <c r="Q515" s="11"/>
    </row>
    <row r="516" spans="14:17" ht="15.75" customHeight="1" x14ac:dyDescent="0.25">
      <c r="N516" s="11"/>
      <c r="O516" s="11"/>
      <c r="P516" s="11"/>
      <c r="Q516" s="11"/>
    </row>
    <row r="517" spans="14:17" ht="15.75" customHeight="1" x14ac:dyDescent="0.25">
      <c r="N517" s="11"/>
      <c r="O517" s="11"/>
      <c r="P517" s="11"/>
      <c r="Q517" s="11"/>
    </row>
    <row r="518" spans="14:17" ht="15.75" customHeight="1" x14ac:dyDescent="0.25">
      <c r="N518" s="11"/>
      <c r="O518" s="11"/>
      <c r="P518" s="11"/>
      <c r="Q518" s="11"/>
    </row>
    <row r="519" spans="14:17" ht="15.75" customHeight="1" x14ac:dyDescent="0.25">
      <c r="N519" s="11"/>
      <c r="O519" s="11"/>
      <c r="P519" s="11"/>
      <c r="Q519" s="11"/>
    </row>
    <row r="520" spans="14:17" ht="15.75" customHeight="1" x14ac:dyDescent="0.25">
      <c r="N520" s="11"/>
      <c r="O520" s="11"/>
      <c r="P520" s="11"/>
      <c r="Q520" s="11"/>
    </row>
    <row r="521" spans="14:17" ht="15.75" customHeight="1" x14ac:dyDescent="0.25">
      <c r="N521" s="11"/>
      <c r="O521" s="11"/>
      <c r="P521" s="11"/>
      <c r="Q521" s="11"/>
    </row>
    <row r="522" spans="14:17" ht="15.75" customHeight="1" x14ac:dyDescent="0.25">
      <c r="N522" s="11"/>
      <c r="O522" s="11"/>
      <c r="P522" s="11"/>
      <c r="Q522" s="11"/>
    </row>
    <row r="523" spans="14:17" ht="15.75" customHeight="1" x14ac:dyDescent="0.25">
      <c r="N523" s="11"/>
      <c r="O523" s="11"/>
      <c r="P523" s="11"/>
      <c r="Q523" s="11"/>
    </row>
    <row r="524" spans="14:17" ht="15.75" customHeight="1" x14ac:dyDescent="0.25">
      <c r="N524" s="11"/>
      <c r="O524" s="11"/>
      <c r="P524" s="11"/>
      <c r="Q524" s="11"/>
    </row>
    <row r="525" spans="14:17" ht="15.75" customHeight="1" x14ac:dyDescent="0.25">
      <c r="N525" s="11"/>
      <c r="O525" s="11"/>
      <c r="P525" s="11"/>
      <c r="Q525" s="11"/>
    </row>
    <row r="526" spans="14:17" ht="15.75" customHeight="1" x14ac:dyDescent="0.25">
      <c r="N526" s="11"/>
      <c r="O526" s="11"/>
      <c r="P526" s="11"/>
      <c r="Q526" s="11"/>
    </row>
    <row r="527" spans="14:17" ht="15.75" customHeight="1" x14ac:dyDescent="0.25">
      <c r="N527" s="11"/>
      <c r="O527" s="11"/>
      <c r="P527" s="11"/>
      <c r="Q527" s="11"/>
    </row>
    <row r="528" spans="14:17" ht="15.75" customHeight="1" x14ac:dyDescent="0.25">
      <c r="N528" s="11"/>
      <c r="O528" s="11"/>
      <c r="P528" s="11"/>
      <c r="Q528" s="11"/>
    </row>
    <row r="529" spans="14:17" ht="15.75" customHeight="1" x14ac:dyDescent="0.25">
      <c r="N529" s="11"/>
      <c r="O529" s="11"/>
      <c r="P529" s="11"/>
      <c r="Q529" s="11"/>
    </row>
    <row r="530" spans="14:17" ht="15.75" customHeight="1" x14ac:dyDescent="0.25">
      <c r="N530" s="11"/>
      <c r="O530" s="11"/>
      <c r="P530" s="11"/>
      <c r="Q530" s="11"/>
    </row>
    <row r="531" spans="14:17" ht="15.75" customHeight="1" x14ac:dyDescent="0.25">
      <c r="N531" s="11"/>
      <c r="O531" s="11"/>
      <c r="P531" s="11"/>
      <c r="Q531" s="11"/>
    </row>
    <row r="532" spans="14:17" ht="15.75" customHeight="1" x14ac:dyDescent="0.25">
      <c r="N532" s="11"/>
      <c r="O532" s="11"/>
      <c r="P532" s="11"/>
      <c r="Q532" s="11"/>
    </row>
    <row r="533" spans="14:17" ht="15.75" customHeight="1" x14ac:dyDescent="0.25">
      <c r="N533" s="11"/>
      <c r="O533" s="11"/>
      <c r="P533" s="11"/>
      <c r="Q533" s="11"/>
    </row>
    <row r="534" spans="14:17" ht="15.75" customHeight="1" x14ac:dyDescent="0.25">
      <c r="N534" s="11"/>
      <c r="O534" s="11"/>
      <c r="P534" s="11"/>
      <c r="Q534" s="11"/>
    </row>
    <row r="535" spans="14:17" ht="15.75" customHeight="1" x14ac:dyDescent="0.25">
      <c r="N535" s="11"/>
      <c r="O535" s="11"/>
      <c r="P535" s="11"/>
      <c r="Q535" s="11"/>
    </row>
    <row r="536" spans="14:17" ht="15.75" customHeight="1" x14ac:dyDescent="0.25">
      <c r="N536" s="11"/>
      <c r="O536" s="11"/>
      <c r="P536" s="11"/>
      <c r="Q536" s="11"/>
    </row>
    <row r="537" spans="14:17" ht="15.75" customHeight="1" x14ac:dyDescent="0.25">
      <c r="N537" s="11"/>
      <c r="O537" s="11"/>
      <c r="P537" s="11"/>
      <c r="Q537" s="11"/>
    </row>
    <row r="538" spans="14:17" ht="15.75" customHeight="1" x14ac:dyDescent="0.25">
      <c r="N538" s="11"/>
      <c r="O538" s="11"/>
      <c r="P538" s="11"/>
      <c r="Q538" s="11"/>
    </row>
    <row r="539" spans="14:17" ht="15.75" customHeight="1" x14ac:dyDescent="0.25">
      <c r="N539" s="11"/>
      <c r="O539" s="11"/>
      <c r="P539" s="11"/>
      <c r="Q539" s="11"/>
    </row>
    <row r="540" spans="14:17" ht="15.75" customHeight="1" x14ac:dyDescent="0.25">
      <c r="N540" s="11"/>
      <c r="O540" s="11"/>
      <c r="P540" s="11"/>
      <c r="Q540" s="11"/>
    </row>
    <row r="541" spans="14:17" ht="15.75" customHeight="1" x14ac:dyDescent="0.25">
      <c r="N541" s="11"/>
      <c r="O541" s="11"/>
      <c r="P541" s="11"/>
      <c r="Q541" s="11"/>
    </row>
    <row r="542" spans="14:17" ht="15.75" customHeight="1" x14ac:dyDescent="0.25">
      <c r="N542" s="11"/>
      <c r="O542" s="11"/>
      <c r="P542" s="11"/>
      <c r="Q542" s="11"/>
    </row>
    <row r="543" spans="14:17" ht="15.75" customHeight="1" x14ac:dyDescent="0.25">
      <c r="N543" s="11"/>
      <c r="O543" s="11"/>
      <c r="P543" s="11"/>
      <c r="Q543" s="11"/>
    </row>
    <row r="544" spans="14:17" ht="15.75" customHeight="1" x14ac:dyDescent="0.25">
      <c r="N544" s="11"/>
      <c r="O544" s="11"/>
      <c r="P544" s="11"/>
      <c r="Q544" s="11"/>
    </row>
    <row r="545" spans="14:17" ht="15.75" customHeight="1" x14ac:dyDescent="0.25">
      <c r="N545" s="11"/>
      <c r="O545" s="11"/>
      <c r="P545" s="11"/>
      <c r="Q545" s="11"/>
    </row>
    <row r="546" spans="14:17" ht="15.75" customHeight="1" x14ac:dyDescent="0.25">
      <c r="N546" s="11"/>
      <c r="O546" s="11"/>
      <c r="P546" s="11"/>
      <c r="Q546" s="11"/>
    </row>
    <row r="547" spans="14:17" ht="15.75" customHeight="1" x14ac:dyDescent="0.25">
      <c r="N547" s="11"/>
      <c r="O547" s="11"/>
      <c r="P547" s="11"/>
      <c r="Q547" s="11"/>
    </row>
    <row r="548" spans="14:17" ht="15.75" customHeight="1" x14ac:dyDescent="0.25">
      <c r="N548" s="11"/>
      <c r="O548" s="11"/>
      <c r="P548" s="11"/>
      <c r="Q548" s="11"/>
    </row>
    <row r="549" spans="14:17" ht="15.75" customHeight="1" x14ac:dyDescent="0.25">
      <c r="N549" s="11"/>
      <c r="O549" s="11"/>
      <c r="P549" s="11"/>
      <c r="Q549" s="11"/>
    </row>
    <row r="550" spans="14:17" ht="15.75" customHeight="1" x14ac:dyDescent="0.25">
      <c r="N550" s="11"/>
      <c r="O550" s="11"/>
      <c r="P550" s="11"/>
      <c r="Q550" s="11"/>
    </row>
    <row r="551" spans="14:17" ht="15.75" customHeight="1" x14ac:dyDescent="0.25">
      <c r="N551" s="11"/>
      <c r="O551" s="11"/>
      <c r="P551" s="11"/>
      <c r="Q551" s="11"/>
    </row>
    <row r="552" spans="14:17" ht="15.75" customHeight="1" x14ac:dyDescent="0.25">
      <c r="N552" s="11"/>
      <c r="O552" s="11"/>
      <c r="P552" s="11"/>
      <c r="Q552" s="11"/>
    </row>
    <row r="553" spans="14:17" ht="15.75" customHeight="1" x14ac:dyDescent="0.25">
      <c r="N553" s="11"/>
      <c r="O553" s="11"/>
      <c r="P553" s="11"/>
      <c r="Q553" s="11"/>
    </row>
    <row r="554" spans="14:17" ht="15.75" customHeight="1" x14ac:dyDescent="0.25">
      <c r="N554" s="11"/>
      <c r="O554" s="11"/>
      <c r="P554" s="11"/>
      <c r="Q554" s="11"/>
    </row>
    <row r="555" spans="14:17" ht="15.75" customHeight="1" x14ac:dyDescent="0.25">
      <c r="N555" s="11"/>
      <c r="O555" s="11"/>
      <c r="P555" s="11"/>
      <c r="Q555" s="11"/>
    </row>
    <row r="556" spans="14:17" ht="15.75" customHeight="1" x14ac:dyDescent="0.25">
      <c r="N556" s="11"/>
      <c r="O556" s="11"/>
      <c r="P556" s="11"/>
      <c r="Q556" s="11"/>
    </row>
    <row r="557" spans="14:17" ht="15.75" customHeight="1" x14ac:dyDescent="0.25">
      <c r="N557" s="11"/>
      <c r="O557" s="11"/>
      <c r="P557" s="11"/>
      <c r="Q557" s="11"/>
    </row>
    <row r="558" spans="14:17" ht="15.75" customHeight="1" x14ac:dyDescent="0.25">
      <c r="N558" s="11"/>
      <c r="O558" s="11"/>
      <c r="P558" s="11"/>
      <c r="Q558" s="11"/>
    </row>
    <row r="559" spans="14:17" ht="15.75" customHeight="1" x14ac:dyDescent="0.25">
      <c r="N559" s="11"/>
      <c r="O559" s="11"/>
      <c r="P559" s="11"/>
      <c r="Q559" s="11"/>
    </row>
    <row r="560" spans="14:17" ht="15.75" customHeight="1" x14ac:dyDescent="0.25">
      <c r="N560" s="11"/>
      <c r="O560" s="11"/>
      <c r="P560" s="11"/>
      <c r="Q560" s="11"/>
    </row>
    <row r="561" spans="14:17" ht="15.75" customHeight="1" x14ac:dyDescent="0.25">
      <c r="N561" s="11"/>
      <c r="O561" s="11"/>
      <c r="P561" s="11"/>
      <c r="Q561" s="11"/>
    </row>
    <row r="562" spans="14:17" ht="15.75" customHeight="1" x14ac:dyDescent="0.25">
      <c r="N562" s="11"/>
      <c r="O562" s="11"/>
      <c r="P562" s="11"/>
      <c r="Q562" s="11"/>
    </row>
    <row r="563" spans="14:17" ht="15.75" customHeight="1" x14ac:dyDescent="0.25">
      <c r="N563" s="11"/>
      <c r="O563" s="11"/>
      <c r="P563" s="11"/>
      <c r="Q563" s="11"/>
    </row>
    <row r="564" spans="14:17" ht="15.75" customHeight="1" x14ac:dyDescent="0.25">
      <c r="N564" s="11"/>
      <c r="O564" s="11"/>
      <c r="P564" s="11"/>
      <c r="Q564" s="11"/>
    </row>
    <row r="565" spans="14:17" ht="15.75" customHeight="1" x14ac:dyDescent="0.25">
      <c r="N565" s="11"/>
      <c r="O565" s="11"/>
      <c r="P565" s="11"/>
      <c r="Q565" s="11"/>
    </row>
    <row r="566" spans="14:17" ht="15.75" customHeight="1" x14ac:dyDescent="0.25">
      <c r="N566" s="11"/>
      <c r="O566" s="11"/>
      <c r="P566" s="11"/>
      <c r="Q566" s="11"/>
    </row>
    <row r="567" spans="14:17" ht="15.75" customHeight="1" x14ac:dyDescent="0.25">
      <c r="N567" s="11"/>
      <c r="O567" s="11"/>
      <c r="P567" s="11"/>
      <c r="Q567" s="11"/>
    </row>
    <row r="568" spans="14:17" ht="15.75" customHeight="1" x14ac:dyDescent="0.25">
      <c r="N568" s="11"/>
      <c r="O568" s="11"/>
      <c r="P568" s="11"/>
      <c r="Q568" s="11"/>
    </row>
    <row r="569" spans="14:17" ht="15.75" customHeight="1" x14ac:dyDescent="0.25">
      <c r="N569" s="11"/>
      <c r="O569" s="11"/>
      <c r="P569" s="11"/>
      <c r="Q569" s="11"/>
    </row>
    <row r="570" spans="14:17" ht="15.75" customHeight="1" x14ac:dyDescent="0.25">
      <c r="N570" s="11"/>
      <c r="O570" s="11"/>
      <c r="P570" s="11"/>
      <c r="Q570" s="11"/>
    </row>
    <row r="571" spans="14:17" ht="15.75" customHeight="1" x14ac:dyDescent="0.25">
      <c r="N571" s="11"/>
      <c r="O571" s="11"/>
      <c r="P571" s="11"/>
      <c r="Q571" s="11"/>
    </row>
    <row r="572" spans="14:17" ht="15.75" customHeight="1" x14ac:dyDescent="0.25">
      <c r="N572" s="11"/>
      <c r="O572" s="11"/>
      <c r="P572" s="11"/>
      <c r="Q572" s="11"/>
    </row>
    <row r="573" spans="14:17" ht="15.75" customHeight="1" x14ac:dyDescent="0.25">
      <c r="N573" s="11"/>
      <c r="O573" s="11"/>
      <c r="P573" s="11"/>
      <c r="Q573" s="11"/>
    </row>
    <row r="574" spans="14:17" ht="15.75" customHeight="1" x14ac:dyDescent="0.25">
      <c r="N574" s="11"/>
      <c r="O574" s="11"/>
      <c r="P574" s="11"/>
      <c r="Q574" s="11"/>
    </row>
    <row r="575" spans="14:17" ht="15.75" customHeight="1" x14ac:dyDescent="0.25">
      <c r="N575" s="11"/>
      <c r="O575" s="11"/>
      <c r="P575" s="11"/>
      <c r="Q575" s="11"/>
    </row>
    <row r="576" spans="14:17" ht="15.75" customHeight="1" x14ac:dyDescent="0.25">
      <c r="N576" s="11"/>
      <c r="O576" s="11"/>
      <c r="P576" s="11"/>
      <c r="Q576" s="11"/>
    </row>
    <row r="577" spans="14:17" ht="15.75" customHeight="1" x14ac:dyDescent="0.25">
      <c r="N577" s="11"/>
      <c r="O577" s="11"/>
      <c r="P577" s="11"/>
      <c r="Q577" s="11"/>
    </row>
    <row r="578" spans="14:17" ht="15.75" customHeight="1" x14ac:dyDescent="0.25">
      <c r="N578" s="11"/>
      <c r="O578" s="11"/>
      <c r="P578" s="11"/>
      <c r="Q578" s="11"/>
    </row>
    <row r="579" spans="14:17" ht="15.75" customHeight="1" x14ac:dyDescent="0.25">
      <c r="N579" s="11"/>
      <c r="O579" s="11"/>
      <c r="P579" s="11"/>
      <c r="Q579" s="11"/>
    </row>
    <row r="580" spans="14:17" ht="15.75" customHeight="1" x14ac:dyDescent="0.25">
      <c r="N580" s="11"/>
      <c r="O580" s="11"/>
      <c r="P580" s="11"/>
      <c r="Q580" s="11"/>
    </row>
    <row r="581" spans="14:17" ht="15.75" customHeight="1" x14ac:dyDescent="0.25">
      <c r="N581" s="11"/>
      <c r="O581" s="11"/>
      <c r="P581" s="11"/>
      <c r="Q581" s="11"/>
    </row>
    <row r="582" spans="14:17" ht="15.75" customHeight="1" x14ac:dyDescent="0.25">
      <c r="N582" s="11"/>
      <c r="O582" s="11"/>
      <c r="P582" s="11"/>
      <c r="Q582" s="11"/>
    </row>
    <row r="583" spans="14:17" ht="15.75" customHeight="1" x14ac:dyDescent="0.25">
      <c r="N583" s="11"/>
      <c r="O583" s="11"/>
      <c r="P583" s="11"/>
      <c r="Q583" s="11"/>
    </row>
    <row r="584" spans="14:17" ht="15.75" customHeight="1" x14ac:dyDescent="0.25">
      <c r="N584" s="11"/>
      <c r="O584" s="11"/>
      <c r="P584" s="11"/>
      <c r="Q584" s="11"/>
    </row>
    <row r="585" spans="14:17" ht="15.75" customHeight="1" x14ac:dyDescent="0.25">
      <c r="N585" s="11"/>
      <c r="O585" s="11"/>
      <c r="P585" s="11"/>
      <c r="Q585" s="11"/>
    </row>
    <row r="586" spans="14:17" ht="15.75" customHeight="1" x14ac:dyDescent="0.25">
      <c r="N586" s="11"/>
      <c r="O586" s="11"/>
      <c r="P586" s="11"/>
      <c r="Q586" s="11"/>
    </row>
    <row r="587" spans="14:17" ht="15.75" customHeight="1" x14ac:dyDescent="0.25">
      <c r="N587" s="11"/>
      <c r="O587" s="11"/>
      <c r="P587" s="11"/>
      <c r="Q587" s="11"/>
    </row>
    <row r="588" spans="14:17" ht="15.75" customHeight="1" x14ac:dyDescent="0.25">
      <c r="N588" s="11"/>
      <c r="O588" s="11"/>
      <c r="P588" s="11"/>
      <c r="Q588" s="11"/>
    </row>
    <row r="589" spans="14:17" ht="15.75" customHeight="1" x14ac:dyDescent="0.25">
      <c r="N589" s="11"/>
      <c r="O589" s="11"/>
      <c r="P589" s="11"/>
      <c r="Q589" s="11"/>
    </row>
    <row r="590" spans="14:17" ht="15.75" customHeight="1" x14ac:dyDescent="0.25">
      <c r="N590" s="11"/>
      <c r="O590" s="11"/>
      <c r="P590" s="11"/>
      <c r="Q590" s="11"/>
    </row>
    <row r="591" spans="14:17" ht="15.75" customHeight="1" x14ac:dyDescent="0.25">
      <c r="N591" s="11"/>
      <c r="O591" s="11"/>
      <c r="P591" s="11"/>
      <c r="Q591" s="11"/>
    </row>
    <row r="592" spans="14:17" ht="15.75" customHeight="1" x14ac:dyDescent="0.25">
      <c r="N592" s="11"/>
      <c r="O592" s="11"/>
      <c r="P592" s="11"/>
      <c r="Q592" s="11"/>
    </row>
    <row r="593" spans="14:17" ht="15.75" customHeight="1" x14ac:dyDescent="0.25">
      <c r="N593" s="11"/>
      <c r="O593" s="11"/>
      <c r="P593" s="11"/>
      <c r="Q593" s="11"/>
    </row>
    <row r="594" spans="14:17" ht="15.75" customHeight="1" x14ac:dyDescent="0.25">
      <c r="N594" s="11"/>
      <c r="O594" s="11"/>
      <c r="P594" s="11"/>
      <c r="Q594" s="11"/>
    </row>
    <row r="595" spans="14:17" ht="15.75" customHeight="1" x14ac:dyDescent="0.25">
      <c r="N595" s="11"/>
      <c r="O595" s="11"/>
      <c r="P595" s="11"/>
      <c r="Q595" s="11"/>
    </row>
    <row r="596" spans="14:17" ht="15.75" customHeight="1" x14ac:dyDescent="0.25">
      <c r="N596" s="11"/>
      <c r="O596" s="11"/>
      <c r="P596" s="11"/>
      <c r="Q596" s="11"/>
    </row>
    <row r="597" spans="14:17" ht="15.75" customHeight="1" x14ac:dyDescent="0.25">
      <c r="N597" s="11"/>
      <c r="O597" s="11"/>
      <c r="P597" s="11"/>
      <c r="Q597" s="11"/>
    </row>
    <row r="598" spans="14:17" ht="15.75" customHeight="1" x14ac:dyDescent="0.25">
      <c r="N598" s="11"/>
      <c r="O598" s="11"/>
      <c r="P598" s="11"/>
      <c r="Q598" s="11"/>
    </row>
    <row r="599" spans="14:17" ht="15.75" customHeight="1" x14ac:dyDescent="0.25">
      <c r="N599" s="11"/>
      <c r="O599" s="11"/>
      <c r="P599" s="11"/>
      <c r="Q599" s="11"/>
    </row>
    <row r="600" spans="14:17" ht="15.75" customHeight="1" x14ac:dyDescent="0.25">
      <c r="N600" s="11"/>
      <c r="O600" s="11"/>
      <c r="P600" s="11"/>
      <c r="Q600" s="11"/>
    </row>
    <row r="601" spans="14:17" ht="15.75" customHeight="1" x14ac:dyDescent="0.25">
      <c r="N601" s="11"/>
      <c r="O601" s="11"/>
      <c r="P601" s="11"/>
      <c r="Q601" s="11"/>
    </row>
    <row r="602" spans="14:17" ht="15.75" customHeight="1" x14ac:dyDescent="0.25">
      <c r="N602" s="11"/>
      <c r="O602" s="11"/>
      <c r="P602" s="11"/>
      <c r="Q602" s="11"/>
    </row>
    <row r="603" spans="14:17" ht="15.75" customHeight="1" x14ac:dyDescent="0.25">
      <c r="N603" s="11"/>
      <c r="O603" s="11"/>
      <c r="P603" s="11"/>
      <c r="Q603" s="11"/>
    </row>
    <row r="604" spans="14:17" ht="15.75" customHeight="1" x14ac:dyDescent="0.25">
      <c r="N604" s="11"/>
      <c r="O604" s="11"/>
      <c r="P604" s="11"/>
      <c r="Q604" s="11"/>
    </row>
    <row r="605" spans="14:17" ht="15.75" customHeight="1" x14ac:dyDescent="0.25">
      <c r="N605" s="11"/>
      <c r="O605" s="11"/>
      <c r="P605" s="11"/>
      <c r="Q605" s="11"/>
    </row>
    <row r="606" spans="14:17" ht="15.75" customHeight="1" x14ac:dyDescent="0.25">
      <c r="N606" s="11"/>
      <c r="O606" s="11"/>
      <c r="P606" s="11"/>
      <c r="Q606" s="11"/>
    </row>
    <row r="607" spans="14:17" ht="15.75" customHeight="1" x14ac:dyDescent="0.25">
      <c r="N607" s="11"/>
      <c r="O607" s="11"/>
      <c r="P607" s="11"/>
      <c r="Q607" s="11"/>
    </row>
    <row r="608" spans="14:17" ht="15.75" customHeight="1" x14ac:dyDescent="0.25">
      <c r="N608" s="11"/>
      <c r="O608" s="11"/>
      <c r="P608" s="11"/>
      <c r="Q608" s="11"/>
    </row>
    <row r="609" spans="14:17" ht="15.75" customHeight="1" x14ac:dyDescent="0.25">
      <c r="N609" s="11"/>
      <c r="O609" s="11"/>
      <c r="P609" s="11"/>
      <c r="Q609" s="11"/>
    </row>
    <row r="610" spans="14:17" ht="15.75" customHeight="1" x14ac:dyDescent="0.25">
      <c r="N610" s="11"/>
      <c r="O610" s="11"/>
      <c r="P610" s="11"/>
      <c r="Q610" s="11"/>
    </row>
    <row r="611" spans="14:17" ht="15.75" customHeight="1" x14ac:dyDescent="0.25">
      <c r="N611" s="11"/>
      <c r="O611" s="11"/>
      <c r="P611" s="11"/>
      <c r="Q611" s="11"/>
    </row>
    <row r="612" spans="14:17" ht="15.75" customHeight="1" x14ac:dyDescent="0.25">
      <c r="N612" s="11"/>
      <c r="O612" s="11"/>
      <c r="P612" s="11"/>
      <c r="Q612" s="11"/>
    </row>
    <row r="613" spans="14:17" ht="15.75" customHeight="1" x14ac:dyDescent="0.25">
      <c r="N613" s="11"/>
      <c r="O613" s="11"/>
      <c r="P613" s="11"/>
      <c r="Q613" s="11"/>
    </row>
    <row r="614" spans="14:17" ht="15.75" customHeight="1" x14ac:dyDescent="0.25">
      <c r="N614" s="11"/>
      <c r="O614" s="11"/>
      <c r="P614" s="11"/>
      <c r="Q614" s="11"/>
    </row>
    <row r="615" spans="14:17" ht="15.75" customHeight="1" x14ac:dyDescent="0.25">
      <c r="N615" s="11"/>
      <c r="O615" s="11"/>
      <c r="P615" s="11"/>
      <c r="Q615" s="11"/>
    </row>
    <row r="616" spans="14:17" ht="15.75" customHeight="1" x14ac:dyDescent="0.25">
      <c r="N616" s="11"/>
      <c r="O616" s="11"/>
      <c r="P616" s="11"/>
      <c r="Q616" s="11"/>
    </row>
    <row r="617" spans="14:17" ht="15.75" customHeight="1" x14ac:dyDescent="0.25">
      <c r="N617" s="11"/>
      <c r="O617" s="11"/>
      <c r="P617" s="11"/>
      <c r="Q617" s="11"/>
    </row>
    <row r="618" spans="14:17" ht="15.75" customHeight="1" x14ac:dyDescent="0.25">
      <c r="N618" s="11"/>
      <c r="O618" s="11"/>
      <c r="P618" s="11"/>
      <c r="Q618" s="11"/>
    </row>
    <row r="619" spans="14:17" ht="15.75" customHeight="1" x14ac:dyDescent="0.25">
      <c r="N619" s="11"/>
      <c r="O619" s="11"/>
      <c r="P619" s="11"/>
      <c r="Q619" s="11"/>
    </row>
    <row r="620" spans="14:17" ht="15.75" customHeight="1" x14ac:dyDescent="0.25">
      <c r="N620" s="11"/>
      <c r="O620" s="11"/>
      <c r="P620" s="11"/>
      <c r="Q620" s="11"/>
    </row>
    <row r="621" spans="14:17" ht="15.75" customHeight="1" x14ac:dyDescent="0.25">
      <c r="N621" s="11"/>
      <c r="O621" s="11"/>
      <c r="P621" s="11"/>
      <c r="Q621" s="11"/>
    </row>
    <row r="622" spans="14:17" ht="15.75" customHeight="1" x14ac:dyDescent="0.25">
      <c r="N622" s="11"/>
      <c r="O622" s="11"/>
      <c r="P622" s="11"/>
      <c r="Q622" s="11"/>
    </row>
    <row r="623" spans="14:17" ht="15.75" customHeight="1" x14ac:dyDescent="0.25">
      <c r="N623" s="11"/>
      <c r="O623" s="11"/>
      <c r="P623" s="11"/>
      <c r="Q623" s="11"/>
    </row>
    <row r="624" spans="14:17" ht="15.75" customHeight="1" x14ac:dyDescent="0.25">
      <c r="N624" s="11"/>
      <c r="O624" s="11"/>
      <c r="P624" s="11"/>
      <c r="Q624" s="11"/>
    </row>
    <row r="625" spans="14:17" ht="15.75" customHeight="1" x14ac:dyDescent="0.25">
      <c r="N625" s="11"/>
      <c r="O625" s="11"/>
      <c r="P625" s="11"/>
      <c r="Q625" s="11"/>
    </row>
    <row r="626" spans="14:17" ht="15.75" customHeight="1" x14ac:dyDescent="0.25">
      <c r="N626" s="11"/>
      <c r="O626" s="11"/>
      <c r="P626" s="11"/>
      <c r="Q626" s="11"/>
    </row>
    <row r="627" spans="14:17" ht="15.75" customHeight="1" x14ac:dyDescent="0.25">
      <c r="N627" s="11"/>
      <c r="O627" s="11"/>
      <c r="P627" s="11"/>
      <c r="Q627" s="11"/>
    </row>
    <row r="628" spans="14:17" ht="15.75" customHeight="1" x14ac:dyDescent="0.25">
      <c r="N628" s="11"/>
      <c r="O628" s="11"/>
      <c r="P628" s="11"/>
      <c r="Q628" s="11"/>
    </row>
    <row r="629" spans="14:17" ht="15.75" customHeight="1" x14ac:dyDescent="0.25">
      <c r="N629" s="11"/>
      <c r="O629" s="11"/>
      <c r="P629" s="11"/>
      <c r="Q629" s="11"/>
    </row>
    <row r="630" spans="14:17" ht="15.75" customHeight="1" x14ac:dyDescent="0.25">
      <c r="N630" s="11"/>
      <c r="O630" s="11"/>
      <c r="P630" s="11"/>
      <c r="Q630" s="11"/>
    </row>
    <row r="631" spans="14:17" ht="15.75" customHeight="1" x14ac:dyDescent="0.25">
      <c r="N631" s="11"/>
      <c r="O631" s="11"/>
      <c r="P631" s="11"/>
      <c r="Q631" s="11"/>
    </row>
    <row r="632" spans="14:17" ht="15.75" customHeight="1" x14ac:dyDescent="0.25">
      <c r="N632" s="11"/>
      <c r="O632" s="11"/>
      <c r="P632" s="11"/>
      <c r="Q632" s="11"/>
    </row>
    <row r="633" spans="14:17" ht="15.75" customHeight="1" x14ac:dyDescent="0.25">
      <c r="N633" s="11"/>
      <c r="O633" s="11"/>
      <c r="P633" s="11"/>
      <c r="Q633" s="11"/>
    </row>
    <row r="634" spans="14:17" ht="15.75" customHeight="1" x14ac:dyDescent="0.25">
      <c r="N634" s="11"/>
      <c r="O634" s="11"/>
      <c r="P634" s="11"/>
      <c r="Q634" s="11"/>
    </row>
    <row r="635" spans="14:17" ht="15.75" customHeight="1" x14ac:dyDescent="0.25">
      <c r="N635" s="11"/>
      <c r="O635" s="11"/>
      <c r="P635" s="11"/>
      <c r="Q635" s="11"/>
    </row>
    <row r="636" spans="14:17" ht="15.75" customHeight="1" x14ac:dyDescent="0.25">
      <c r="N636" s="11"/>
      <c r="O636" s="11"/>
      <c r="P636" s="11"/>
      <c r="Q636" s="11"/>
    </row>
    <row r="637" spans="14:17" ht="15.75" customHeight="1" x14ac:dyDescent="0.25">
      <c r="N637" s="11"/>
      <c r="O637" s="11"/>
      <c r="P637" s="11"/>
      <c r="Q637" s="11"/>
    </row>
    <row r="638" spans="14:17" ht="15.75" customHeight="1" x14ac:dyDescent="0.25">
      <c r="N638" s="11"/>
      <c r="O638" s="11"/>
      <c r="P638" s="11"/>
      <c r="Q638" s="11"/>
    </row>
    <row r="639" spans="14:17" ht="15.75" customHeight="1" x14ac:dyDescent="0.25">
      <c r="N639" s="11"/>
      <c r="O639" s="11"/>
      <c r="P639" s="11"/>
      <c r="Q639" s="11"/>
    </row>
    <row r="640" spans="14:17" ht="15.75" customHeight="1" x14ac:dyDescent="0.25">
      <c r="N640" s="11"/>
      <c r="O640" s="11"/>
      <c r="P640" s="11"/>
      <c r="Q640" s="11"/>
    </row>
    <row r="641" spans="14:17" ht="15.75" customHeight="1" x14ac:dyDescent="0.25">
      <c r="N641" s="11"/>
      <c r="O641" s="11"/>
      <c r="P641" s="11"/>
      <c r="Q641" s="11"/>
    </row>
    <row r="642" spans="14:17" ht="15.75" customHeight="1" x14ac:dyDescent="0.25">
      <c r="N642" s="11"/>
      <c r="O642" s="11"/>
      <c r="P642" s="11"/>
      <c r="Q642" s="11"/>
    </row>
    <row r="643" spans="14:17" ht="15.75" customHeight="1" x14ac:dyDescent="0.25">
      <c r="N643" s="11"/>
      <c r="O643" s="11"/>
      <c r="P643" s="11"/>
      <c r="Q643" s="11"/>
    </row>
    <row r="644" spans="14:17" ht="15.75" customHeight="1" x14ac:dyDescent="0.25">
      <c r="N644" s="11"/>
      <c r="O644" s="11"/>
      <c r="P644" s="11"/>
      <c r="Q644" s="11"/>
    </row>
    <row r="645" spans="14:17" ht="15.75" customHeight="1" x14ac:dyDescent="0.25">
      <c r="N645" s="11"/>
      <c r="O645" s="11"/>
      <c r="P645" s="11"/>
      <c r="Q645" s="11"/>
    </row>
    <row r="646" spans="14:17" ht="15.75" customHeight="1" x14ac:dyDescent="0.25">
      <c r="N646" s="11"/>
      <c r="O646" s="11"/>
      <c r="P646" s="11"/>
      <c r="Q646" s="11"/>
    </row>
    <row r="647" spans="14:17" ht="15.75" customHeight="1" x14ac:dyDescent="0.25">
      <c r="N647" s="11"/>
      <c r="O647" s="11"/>
      <c r="P647" s="11"/>
      <c r="Q647" s="11"/>
    </row>
    <row r="648" spans="14:17" ht="15.75" customHeight="1" x14ac:dyDescent="0.25">
      <c r="N648" s="11"/>
      <c r="O648" s="11"/>
      <c r="P648" s="11"/>
      <c r="Q648" s="11"/>
    </row>
    <row r="649" spans="14:17" ht="15.75" customHeight="1" x14ac:dyDescent="0.25">
      <c r="N649" s="11"/>
      <c r="O649" s="11"/>
      <c r="P649" s="11"/>
      <c r="Q649" s="11"/>
    </row>
    <row r="650" spans="14:17" ht="15.75" customHeight="1" x14ac:dyDescent="0.25">
      <c r="N650" s="11"/>
      <c r="O650" s="11"/>
      <c r="P650" s="11"/>
      <c r="Q650" s="11"/>
    </row>
    <row r="651" spans="14:17" ht="15.75" customHeight="1" x14ac:dyDescent="0.25">
      <c r="N651" s="11"/>
      <c r="O651" s="11"/>
      <c r="P651" s="11"/>
      <c r="Q651" s="11"/>
    </row>
    <row r="652" spans="14:17" ht="15.75" customHeight="1" x14ac:dyDescent="0.25">
      <c r="N652" s="11"/>
      <c r="O652" s="11"/>
      <c r="P652" s="11"/>
      <c r="Q652" s="11"/>
    </row>
    <row r="653" spans="14:17" ht="15.75" customHeight="1" x14ac:dyDescent="0.25">
      <c r="N653" s="11"/>
      <c r="O653" s="11"/>
      <c r="P653" s="11"/>
      <c r="Q653" s="11"/>
    </row>
    <row r="654" spans="14:17" ht="15.75" customHeight="1" x14ac:dyDescent="0.25">
      <c r="N654" s="11"/>
      <c r="O654" s="11"/>
      <c r="P654" s="11"/>
      <c r="Q654" s="11"/>
    </row>
    <row r="655" spans="14:17" ht="15.75" customHeight="1" x14ac:dyDescent="0.25">
      <c r="N655" s="11"/>
      <c r="O655" s="11"/>
      <c r="P655" s="11"/>
      <c r="Q655" s="11"/>
    </row>
    <row r="656" spans="14:17" ht="15.75" customHeight="1" x14ac:dyDescent="0.25">
      <c r="N656" s="11"/>
      <c r="O656" s="11"/>
      <c r="P656" s="11"/>
      <c r="Q656" s="11"/>
    </row>
    <row r="657" spans="14:17" ht="15.75" customHeight="1" x14ac:dyDescent="0.25">
      <c r="N657" s="11"/>
      <c r="O657" s="11"/>
      <c r="P657" s="11"/>
      <c r="Q657" s="11"/>
    </row>
    <row r="658" spans="14:17" ht="15.75" customHeight="1" x14ac:dyDescent="0.25">
      <c r="N658" s="11"/>
      <c r="O658" s="11"/>
      <c r="P658" s="11"/>
      <c r="Q658" s="11"/>
    </row>
    <row r="659" spans="14:17" ht="15.75" customHeight="1" x14ac:dyDescent="0.25">
      <c r="N659" s="11"/>
      <c r="O659" s="11"/>
      <c r="P659" s="11"/>
      <c r="Q659" s="11"/>
    </row>
    <row r="660" spans="14:17" ht="15.75" customHeight="1" x14ac:dyDescent="0.25">
      <c r="N660" s="11"/>
      <c r="O660" s="11"/>
      <c r="P660" s="11"/>
      <c r="Q660" s="11"/>
    </row>
    <row r="661" spans="14:17" ht="15.75" customHeight="1" x14ac:dyDescent="0.25">
      <c r="N661" s="11"/>
      <c r="O661" s="11"/>
      <c r="P661" s="11"/>
      <c r="Q661" s="11"/>
    </row>
    <row r="662" spans="14:17" ht="15.75" customHeight="1" x14ac:dyDescent="0.25">
      <c r="N662" s="11"/>
      <c r="O662" s="11"/>
      <c r="P662" s="11"/>
      <c r="Q662" s="11"/>
    </row>
    <row r="663" spans="14:17" ht="15.75" customHeight="1" x14ac:dyDescent="0.25">
      <c r="N663" s="11"/>
      <c r="O663" s="11"/>
      <c r="P663" s="11"/>
      <c r="Q663" s="11"/>
    </row>
    <row r="664" spans="14:17" ht="15.75" customHeight="1" x14ac:dyDescent="0.25">
      <c r="N664" s="11"/>
      <c r="O664" s="11"/>
      <c r="P664" s="11"/>
      <c r="Q664" s="11"/>
    </row>
    <row r="665" spans="14:17" ht="15.75" customHeight="1" x14ac:dyDescent="0.25">
      <c r="N665" s="11"/>
      <c r="O665" s="11"/>
      <c r="P665" s="11"/>
      <c r="Q665" s="11"/>
    </row>
    <row r="666" spans="14:17" ht="15.75" customHeight="1" x14ac:dyDescent="0.25">
      <c r="N666" s="11"/>
      <c r="O666" s="11"/>
      <c r="P666" s="11"/>
      <c r="Q666" s="11"/>
    </row>
    <row r="667" spans="14:17" ht="15.75" customHeight="1" x14ac:dyDescent="0.25">
      <c r="N667" s="11"/>
      <c r="O667" s="11"/>
      <c r="P667" s="11"/>
      <c r="Q667" s="11"/>
    </row>
    <row r="668" spans="14:17" ht="15.75" customHeight="1" x14ac:dyDescent="0.25">
      <c r="N668" s="11"/>
      <c r="O668" s="11"/>
      <c r="P668" s="11"/>
      <c r="Q668" s="11"/>
    </row>
    <row r="669" spans="14:17" ht="15.75" customHeight="1" x14ac:dyDescent="0.25">
      <c r="N669" s="11"/>
      <c r="O669" s="11"/>
      <c r="P669" s="11"/>
      <c r="Q669" s="11"/>
    </row>
    <row r="670" spans="14:17" ht="15.75" customHeight="1" x14ac:dyDescent="0.25">
      <c r="N670" s="11"/>
      <c r="O670" s="11"/>
      <c r="P670" s="11"/>
      <c r="Q670" s="11"/>
    </row>
    <row r="671" spans="14:17" ht="15.75" customHeight="1" x14ac:dyDescent="0.25">
      <c r="N671" s="11"/>
      <c r="O671" s="11"/>
      <c r="P671" s="11"/>
      <c r="Q671" s="11"/>
    </row>
    <row r="672" spans="14:17" ht="15.75" customHeight="1" x14ac:dyDescent="0.25">
      <c r="N672" s="11"/>
      <c r="O672" s="11"/>
      <c r="P672" s="11"/>
      <c r="Q672" s="11"/>
    </row>
    <row r="673" spans="14:17" ht="15.75" customHeight="1" x14ac:dyDescent="0.25">
      <c r="N673" s="11"/>
      <c r="O673" s="11"/>
      <c r="P673" s="11"/>
      <c r="Q673" s="11"/>
    </row>
    <row r="674" spans="14:17" ht="15.75" customHeight="1" x14ac:dyDescent="0.25">
      <c r="N674" s="11"/>
      <c r="O674" s="11"/>
      <c r="P674" s="11"/>
      <c r="Q674" s="11"/>
    </row>
    <row r="675" spans="14:17" ht="15.75" customHeight="1" x14ac:dyDescent="0.25">
      <c r="N675" s="11"/>
      <c r="O675" s="11"/>
      <c r="P675" s="11"/>
      <c r="Q675" s="11"/>
    </row>
    <row r="676" spans="14:17" ht="15.75" customHeight="1" x14ac:dyDescent="0.25">
      <c r="N676" s="11"/>
      <c r="O676" s="11"/>
      <c r="P676" s="11"/>
      <c r="Q676" s="11"/>
    </row>
    <row r="677" spans="14:17" ht="15.75" customHeight="1" x14ac:dyDescent="0.25">
      <c r="N677" s="11"/>
      <c r="O677" s="11"/>
      <c r="P677" s="11"/>
      <c r="Q677" s="11"/>
    </row>
    <row r="678" spans="14:17" ht="15.75" customHeight="1" x14ac:dyDescent="0.25">
      <c r="N678" s="11"/>
      <c r="O678" s="11"/>
      <c r="P678" s="11"/>
      <c r="Q678" s="11"/>
    </row>
    <row r="679" spans="14:17" ht="15.75" customHeight="1" x14ac:dyDescent="0.25">
      <c r="N679" s="11"/>
      <c r="O679" s="11"/>
      <c r="P679" s="11"/>
      <c r="Q679" s="11"/>
    </row>
    <row r="680" spans="14:17" ht="15.75" customHeight="1" x14ac:dyDescent="0.25">
      <c r="N680" s="11"/>
      <c r="O680" s="11"/>
      <c r="P680" s="11"/>
      <c r="Q680" s="11"/>
    </row>
    <row r="681" spans="14:17" ht="15.75" customHeight="1" x14ac:dyDescent="0.25">
      <c r="N681" s="11"/>
      <c r="O681" s="11"/>
      <c r="P681" s="11"/>
      <c r="Q681" s="11"/>
    </row>
    <row r="682" spans="14:17" ht="15.75" customHeight="1" x14ac:dyDescent="0.25">
      <c r="N682" s="11"/>
      <c r="O682" s="11"/>
      <c r="P682" s="11"/>
      <c r="Q682" s="11"/>
    </row>
    <row r="683" spans="14:17" ht="15.75" customHeight="1" x14ac:dyDescent="0.25">
      <c r="N683" s="11"/>
      <c r="O683" s="11"/>
      <c r="P683" s="11"/>
      <c r="Q683" s="11"/>
    </row>
    <row r="684" spans="14:17" ht="15.75" customHeight="1" x14ac:dyDescent="0.25">
      <c r="N684" s="11"/>
      <c r="O684" s="11"/>
      <c r="P684" s="11"/>
      <c r="Q684" s="11"/>
    </row>
    <row r="685" spans="14:17" ht="15.75" customHeight="1" x14ac:dyDescent="0.25">
      <c r="N685" s="11"/>
      <c r="O685" s="11"/>
      <c r="P685" s="11"/>
      <c r="Q685" s="11"/>
    </row>
    <row r="686" spans="14:17" ht="15.75" customHeight="1" x14ac:dyDescent="0.25">
      <c r="N686" s="11"/>
      <c r="O686" s="11"/>
      <c r="P686" s="11"/>
      <c r="Q686" s="11"/>
    </row>
    <row r="687" spans="14:17" ht="15.75" customHeight="1" x14ac:dyDescent="0.25">
      <c r="N687" s="11"/>
      <c r="O687" s="11"/>
      <c r="P687" s="11"/>
      <c r="Q687" s="11"/>
    </row>
    <row r="688" spans="14:17" ht="15.75" customHeight="1" x14ac:dyDescent="0.25">
      <c r="N688" s="11"/>
      <c r="O688" s="11"/>
      <c r="P688" s="11"/>
      <c r="Q688" s="11"/>
    </row>
    <row r="689" spans="14:17" ht="15.75" customHeight="1" x14ac:dyDescent="0.25">
      <c r="N689" s="11"/>
      <c r="O689" s="11"/>
      <c r="P689" s="11"/>
      <c r="Q689" s="11"/>
    </row>
    <row r="690" spans="14:17" ht="15.75" customHeight="1" x14ac:dyDescent="0.25">
      <c r="N690" s="11"/>
      <c r="O690" s="11"/>
      <c r="P690" s="11"/>
      <c r="Q690" s="11"/>
    </row>
    <row r="691" spans="14:17" ht="15.75" customHeight="1" x14ac:dyDescent="0.25">
      <c r="N691" s="11"/>
      <c r="O691" s="11"/>
      <c r="P691" s="11"/>
      <c r="Q691" s="11"/>
    </row>
    <row r="692" spans="14:17" ht="15.75" customHeight="1" x14ac:dyDescent="0.25">
      <c r="N692" s="11"/>
      <c r="O692" s="11"/>
      <c r="P692" s="11"/>
      <c r="Q692" s="11"/>
    </row>
    <row r="693" spans="14:17" ht="15.75" customHeight="1" x14ac:dyDescent="0.25">
      <c r="N693" s="11"/>
      <c r="O693" s="11"/>
      <c r="P693" s="11"/>
      <c r="Q693" s="11"/>
    </row>
    <row r="694" spans="14:17" ht="15.75" customHeight="1" x14ac:dyDescent="0.25">
      <c r="N694" s="11"/>
      <c r="O694" s="11"/>
      <c r="P694" s="11"/>
      <c r="Q694" s="11"/>
    </row>
    <row r="695" spans="14:17" ht="15.75" customHeight="1" x14ac:dyDescent="0.25">
      <c r="N695" s="11"/>
      <c r="O695" s="11"/>
      <c r="P695" s="11"/>
      <c r="Q695" s="11"/>
    </row>
    <row r="696" spans="14:17" ht="15.75" customHeight="1" x14ac:dyDescent="0.25">
      <c r="N696" s="11"/>
      <c r="O696" s="11"/>
      <c r="P696" s="11"/>
      <c r="Q696" s="11"/>
    </row>
    <row r="697" spans="14:17" ht="15.75" customHeight="1" x14ac:dyDescent="0.25">
      <c r="N697" s="11"/>
      <c r="O697" s="11"/>
      <c r="P697" s="11"/>
      <c r="Q697" s="11"/>
    </row>
    <row r="698" spans="14:17" ht="15.75" customHeight="1" x14ac:dyDescent="0.25">
      <c r="N698" s="11"/>
      <c r="O698" s="11"/>
      <c r="P698" s="11"/>
      <c r="Q698" s="11"/>
    </row>
    <row r="699" spans="14:17" ht="15.75" customHeight="1" x14ac:dyDescent="0.25">
      <c r="N699" s="11"/>
      <c r="O699" s="11"/>
      <c r="P699" s="11"/>
      <c r="Q699" s="11"/>
    </row>
    <row r="700" spans="14:17" ht="15.75" customHeight="1" x14ac:dyDescent="0.25">
      <c r="N700" s="11"/>
      <c r="O700" s="11"/>
      <c r="P700" s="11"/>
      <c r="Q700" s="11"/>
    </row>
    <row r="701" spans="14:17" ht="15.75" customHeight="1" x14ac:dyDescent="0.25">
      <c r="N701" s="11"/>
      <c r="O701" s="11"/>
      <c r="P701" s="11"/>
      <c r="Q701" s="11"/>
    </row>
    <row r="702" spans="14:17" ht="15.75" customHeight="1" x14ac:dyDescent="0.25">
      <c r="N702" s="11"/>
      <c r="O702" s="11"/>
      <c r="P702" s="11"/>
      <c r="Q702" s="11"/>
    </row>
    <row r="703" spans="14:17" ht="15.75" customHeight="1" x14ac:dyDescent="0.25">
      <c r="N703" s="11"/>
      <c r="O703" s="11"/>
      <c r="P703" s="11"/>
      <c r="Q703" s="11"/>
    </row>
    <row r="704" spans="14:17" ht="15.75" customHeight="1" x14ac:dyDescent="0.25">
      <c r="N704" s="11"/>
      <c r="O704" s="11"/>
      <c r="P704" s="11"/>
      <c r="Q704" s="11"/>
    </row>
    <row r="705" spans="14:17" ht="15.75" customHeight="1" x14ac:dyDescent="0.25">
      <c r="N705" s="11"/>
      <c r="O705" s="11"/>
      <c r="P705" s="11"/>
      <c r="Q705" s="11"/>
    </row>
    <row r="706" spans="14:17" ht="15.75" customHeight="1" x14ac:dyDescent="0.25">
      <c r="N706" s="11"/>
      <c r="O706" s="11"/>
      <c r="P706" s="11"/>
      <c r="Q706" s="11"/>
    </row>
    <row r="707" spans="14:17" ht="15.75" customHeight="1" x14ac:dyDescent="0.25">
      <c r="N707" s="11"/>
      <c r="O707" s="11"/>
      <c r="P707" s="11"/>
      <c r="Q707" s="11"/>
    </row>
    <row r="708" spans="14:17" ht="15.75" customHeight="1" x14ac:dyDescent="0.25">
      <c r="N708" s="11"/>
      <c r="O708" s="11"/>
      <c r="P708" s="11"/>
      <c r="Q708" s="11"/>
    </row>
    <row r="709" spans="14:17" ht="15.75" customHeight="1" x14ac:dyDescent="0.25">
      <c r="N709" s="11"/>
      <c r="O709" s="11"/>
      <c r="P709" s="11"/>
      <c r="Q709" s="11"/>
    </row>
    <row r="710" spans="14:17" ht="15.75" customHeight="1" x14ac:dyDescent="0.25">
      <c r="N710" s="11"/>
      <c r="O710" s="11"/>
      <c r="P710" s="11"/>
      <c r="Q710" s="11"/>
    </row>
    <row r="711" spans="14:17" ht="15.75" customHeight="1" x14ac:dyDescent="0.25">
      <c r="N711" s="11"/>
      <c r="O711" s="11"/>
      <c r="P711" s="11"/>
      <c r="Q711" s="11"/>
    </row>
    <row r="712" spans="14:17" ht="15.75" customHeight="1" x14ac:dyDescent="0.25">
      <c r="N712" s="11"/>
      <c r="O712" s="11"/>
      <c r="P712" s="11"/>
      <c r="Q712" s="11"/>
    </row>
    <row r="713" spans="14:17" ht="15.75" customHeight="1" x14ac:dyDescent="0.25">
      <c r="N713" s="11"/>
      <c r="O713" s="11"/>
      <c r="P713" s="11"/>
      <c r="Q713" s="11"/>
    </row>
    <row r="714" spans="14:17" ht="15.75" customHeight="1" x14ac:dyDescent="0.25">
      <c r="N714" s="11"/>
      <c r="O714" s="11"/>
      <c r="P714" s="11"/>
      <c r="Q714" s="11"/>
    </row>
    <row r="715" spans="14:17" ht="15.75" customHeight="1" x14ac:dyDescent="0.25">
      <c r="N715" s="11"/>
      <c r="O715" s="11"/>
      <c r="P715" s="11"/>
      <c r="Q715" s="11"/>
    </row>
    <row r="716" spans="14:17" ht="15.75" customHeight="1" x14ac:dyDescent="0.25">
      <c r="N716" s="11"/>
      <c r="O716" s="11"/>
      <c r="P716" s="11"/>
      <c r="Q716" s="11"/>
    </row>
    <row r="717" spans="14:17" ht="15.75" customHeight="1" x14ac:dyDescent="0.25">
      <c r="N717" s="11"/>
      <c r="O717" s="11"/>
      <c r="P717" s="11"/>
      <c r="Q717" s="11"/>
    </row>
    <row r="718" spans="14:17" ht="15.75" customHeight="1" x14ac:dyDescent="0.25">
      <c r="N718" s="11"/>
      <c r="O718" s="11"/>
      <c r="P718" s="11"/>
      <c r="Q718" s="11"/>
    </row>
    <row r="719" spans="14:17" ht="15.75" customHeight="1" x14ac:dyDescent="0.25">
      <c r="N719" s="11"/>
      <c r="O719" s="11"/>
      <c r="P719" s="11"/>
      <c r="Q719" s="11"/>
    </row>
    <row r="720" spans="14:17" ht="15.75" customHeight="1" x14ac:dyDescent="0.25">
      <c r="N720" s="11"/>
      <c r="O720" s="11"/>
      <c r="P720" s="11"/>
      <c r="Q720" s="11"/>
    </row>
    <row r="721" spans="14:17" ht="15.75" customHeight="1" x14ac:dyDescent="0.25">
      <c r="N721" s="11"/>
      <c r="O721" s="11"/>
      <c r="P721" s="11"/>
      <c r="Q721" s="11"/>
    </row>
    <row r="722" spans="14:17" ht="15.75" customHeight="1" x14ac:dyDescent="0.25">
      <c r="N722" s="11"/>
      <c r="O722" s="11"/>
      <c r="P722" s="11"/>
      <c r="Q722" s="11"/>
    </row>
    <row r="723" spans="14:17" ht="15.75" customHeight="1" x14ac:dyDescent="0.25">
      <c r="N723" s="11"/>
      <c r="O723" s="11"/>
      <c r="P723" s="11"/>
      <c r="Q723" s="11"/>
    </row>
    <row r="724" spans="14:17" ht="15.75" customHeight="1" x14ac:dyDescent="0.25">
      <c r="N724" s="11"/>
      <c r="O724" s="11"/>
      <c r="P724" s="11"/>
      <c r="Q724" s="11"/>
    </row>
    <row r="725" spans="14:17" ht="15.75" customHeight="1" x14ac:dyDescent="0.25">
      <c r="N725" s="11"/>
      <c r="O725" s="11"/>
      <c r="P725" s="11"/>
      <c r="Q725" s="11"/>
    </row>
    <row r="726" spans="14:17" ht="15.75" customHeight="1" x14ac:dyDescent="0.25">
      <c r="N726" s="11"/>
      <c r="O726" s="11"/>
      <c r="P726" s="11"/>
      <c r="Q726" s="11"/>
    </row>
    <row r="727" spans="14:17" ht="15.75" customHeight="1" x14ac:dyDescent="0.25">
      <c r="N727" s="11"/>
      <c r="O727" s="11"/>
      <c r="P727" s="11"/>
      <c r="Q727" s="11"/>
    </row>
    <row r="728" spans="14:17" ht="15.75" customHeight="1" x14ac:dyDescent="0.25">
      <c r="N728" s="11"/>
      <c r="O728" s="11"/>
      <c r="P728" s="11"/>
      <c r="Q728" s="11"/>
    </row>
    <row r="729" spans="14:17" ht="15.75" customHeight="1" x14ac:dyDescent="0.25">
      <c r="N729" s="11"/>
      <c r="O729" s="11"/>
      <c r="P729" s="11"/>
      <c r="Q729" s="11"/>
    </row>
    <row r="730" spans="14:17" ht="15.75" customHeight="1" x14ac:dyDescent="0.25">
      <c r="N730" s="11"/>
      <c r="O730" s="11"/>
      <c r="P730" s="11"/>
      <c r="Q730" s="11"/>
    </row>
    <row r="731" spans="14:17" ht="15.75" customHeight="1" x14ac:dyDescent="0.25">
      <c r="N731" s="11"/>
      <c r="O731" s="11"/>
      <c r="P731" s="11"/>
      <c r="Q731" s="11"/>
    </row>
    <row r="732" spans="14:17" ht="15.75" customHeight="1" x14ac:dyDescent="0.25">
      <c r="N732" s="11"/>
      <c r="O732" s="11"/>
      <c r="P732" s="11"/>
      <c r="Q732" s="11"/>
    </row>
    <row r="733" spans="14:17" ht="15.75" customHeight="1" x14ac:dyDescent="0.25">
      <c r="N733" s="11"/>
      <c r="O733" s="11"/>
      <c r="P733" s="11"/>
      <c r="Q733" s="11"/>
    </row>
    <row r="734" spans="14:17" ht="15.75" customHeight="1" x14ac:dyDescent="0.25">
      <c r="N734" s="11"/>
      <c r="O734" s="11"/>
      <c r="P734" s="11"/>
      <c r="Q734" s="11"/>
    </row>
    <row r="735" spans="14:17" ht="15.75" customHeight="1" x14ac:dyDescent="0.25">
      <c r="N735" s="11"/>
      <c r="O735" s="11"/>
      <c r="P735" s="11"/>
      <c r="Q735" s="11"/>
    </row>
    <row r="736" spans="14:17" ht="15.75" customHeight="1" x14ac:dyDescent="0.25">
      <c r="N736" s="11"/>
      <c r="O736" s="11"/>
      <c r="P736" s="11"/>
      <c r="Q736" s="11"/>
    </row>
    <row r="737" spans="14:17" ht="15.75" customHeight="1" x14ac:dyDescent="0.25">
      <c r="N737" s="11"/>
      <c r="O737" s="11"/>
      <c r="P737" s="11"/>
      <c r="Q737" s="11"/>
    </row>
    <row r="738" spans="14:17" ht="15.75" customHeight="1" x14ac:dyDescent="0.25">
      <c r="N738" s="11"/>
      <c r="O738" s="11"/>
      <c r="P738" s="11"/>
      <c r="Q738" s="11"/>
    </row>
    <row r="739" spans="14:17" ht="15.75" customHeight="1" x14ac:dyDescent="0.25">
      <c r="N739" s="11"/>
      <c r="O739" s="11"/>
      <c r="P739" s="11"/>
      <c r="Q739" s="11"/>
    </row>
    <row r="740" spans="14:17" ht="15.75" customHeight="1" x14ac:dyDescent="0.25">
      <c r="N740" s="11"/>
      <c r="O740" s="11"/>
      <c r="P740" s="11"/>
      <c r="Q740" s="11"/>
    </row>
    <row r="741" spans="14:17" ht="15.75" customHeight="1" x14ac:dyDescent="0.25">
      <c r="N741" s="11"/>
      <c r="O741" s="11"/>
      <c r="P741" s="11"/>
      <c r="Q741" s="11"/>
    </row>
    <row r="742" spans="14:17" ht="15.75" customHeight="1" x14ac:dyDescent="0.25">
      <c r="N742" s="11"/>
      <c r="O742" s="11"/>
      <c r="P742" s="11"/>
      <c r="Q742" s="11"/>
    </row>
    <row r="743" spans="14:17" ht="15.75" customHeight="1" x14ac:dyDescent="0.25">
      <c r="N743" s="11"/>
      <c r="O743" s="11"/>
      <c r="P743" s="11"/>
      <c r="Q743" s="11"/>
    </row>
    <row r="744" spans="14:17" ht="15.75" customHeight="1" x14ac:dyDescent="0.25">
      <c r="N744" s="11"/>
      <c r="O744" s="11"/>
      <c r="P744" s="11"/>
      <c r="Q744" s="11"/>
    </row>
    <row r="745" spans="14:17" ht="15.75" customHeight="1" x14ac:dyDescent="0.25">
      <c r="N745" s="11"/>
      <c r="O745" s="11"/>
      <c r="P745" s="11"/>
      <c r="Q745" s="11"/>
    </row>
    <row r="746" spans="14:17" ht="15.75" customHeight="1" x14ac:dyDescent="0.25">
      <c r="N746" s="11"/>
      <c r="O746" s="11"/>
      <c r="P746" s="11"/>
      <c r="Q746" s="11"/>
    </row>
    <row r="747" spans="14:17" ht="15.75" customHeight="1" x14ac:dyDescent="0.25">
      <c r="N747" s="11"/>
      <c r="O747" s="11"/>
      <c r="P747" s="11"/>
      <c r="Q747" s="11"/>
    </row>
    <row r="748" spans="14:17" ht="15.75" customHeight="1" x14ac:dyDescent="0.25">
      <c r="N748" s="11"/>
      <c r="O748" s="11"/>
      <c r="P748" s="11"/>
      <c r="Q748" s="11"/>
    </row>
    <row r="749" spans="14:17" ht="15.75" customHeight="1" x14ac:dyDescent="0.25">
      <c r="N749" s="11"/>
      <c r="O749" s="11"/>
      <c r="P749" s="11"/>
      <c r="Q749" s="11"/>
    </row>
    <row r="750" spans="14:17" ht="15.75" customHeight="1" x14ac:dyDescent="0.25">
      <c r="N750" s="11"/>
      <c r="O750" s="11"/>
      <c r="P750" s="11"/>
      <c r="Q750" s="11"/>
    </row>
    <row r="751" spans="14:17" ht="15.75" customHeight="1" x14ac:dyDescent="0.25">
      <c r="N751" s="11"/>
      <c r="O751" s="11"/>
      <c r="P751" s="11"/>
      <c r="Q751" s="11"/>
    </row>
    <row r="752" spans="14:17" ht="15.75" customHeight="1" x14ac:dyDescent="0.25">
      <c r="N752" s="11"/>
      <c r="O752" s="11"/>
      <c r="P752" s="11"/>
      <c r="Q752" s="11"/>
    </row>
    <row r="753" spans="14:17" ht="15.75" customHeight="1" x14ac:dyDescent="0.25">
      <c r="N753" s="11"/>
      <c r="O753" s="11"/>
      <c r="P753" s="11"/>
      <c r="Q753" s="11"/>
    </row>
    <row r="754" spans="14:17" ht="15.75" customHeight="1" x14ac:dyDescent="0.25">
      <c r="N754" s="11"/>
      <c r="O754" s="11"/>
      <c r="P754" s="11"/>
      <c r="Q754" s="11"/>
    </row>
    <row r="755" spans="14:17" ht="15.75" customHeight="1" x14ac:dyDescent="0.25">
      <c r="N755" s="11"/>
      <c r="O755" s="11"/>
      <c r="P755" s="11"/>
      <c r="Q755" s="11"/>
    </row>
    <row r="756" spans="14:17" ht="15.75" customHeight="1" x14ac:dyDescent="0.25">
      <c r="N756" s="11"/>
      <c r="O756" s="11"/>
      <c r="P756" s="11"/>
      <c r="Q756" s="11"/>
    </row>
    <row r="757" spans="14:17" ht="15.75" customHeight="1" x14ac:dyDescent="0.25">
      <c r="N757" s="11"/>
      <c r="O757" s="11"/>
      <c r="P757" s="11"/>
      <c r="Q757" s="11"/>
    </row>
    <row r="758" spans="14:17" ht="15.75" customHeight="1" x14ac:dyDescent="0.25">
      <c r="N758" s="11"/>
      <c r="O758" s="11"/>
      <c r="P758" s="11"/>
      <c r="Q758" s="11"/>
    </row>
    <row r="759" spans="14:17" ht="15.75" customHeight="1" x14ac:dyDescent="0.25">
      <c r="N759" s="11"/>
      <c r="O759" s="11"/>
      <c r="P759" s="11"/>
      <c r="Q759" s="11"/>
    </row>
    <row r="760" spans="14:17" ht="15.75" customHeight="1" x14ac:dyDescent="0.25">
      <c r="N760" s="11"/>
      <c r="O760" s="11"/>
      <c r="P760" s="11"/>
      <c r="Q760" s="11"/>
    </row>
    <row r="761" spans="14:17" ht="15.75" customHeight="1" x14ac:dyDescent="0.25">
      <c r="N761" s="11"/>
      <c r="O761" s="11"/>
      <c r="P761" s="11"/>
      <c r="Q761" s="11"/>
    </row>
    <row r="762" spans="14:17" ht="15.75" customHeight="1" x14ac:dyDescent="0.25">
      <c r="N762" s="11"/>
      <c r="O762" s="11"/>
      <c r="P762" s="11"/>
      <c r="Q762" s="11"/>
    </row>
    <row r="763" spans="14:17" ht="15.75" customHeight="1" x14ac:dyDescent="0.25">
      <c r="N763" s="11"/>
      <c r="O763" s="11"/>
      <c r="P763" s="11"/>
      <c r="Q763" s="11"/>
    </row>
    <row r="764" spans="14:17" ht="15.75" customHeight="1" x14ac:dyDescent="0.25">
      <c r="N764" s="11"/>
      <c r="O764" s="11"/>
      <c r="P764" s="11"/>
      <c r="Q764" s="11"/>
    </row>
    <row r="765" spans="14:17" ht="15.75" customHeight="1" x14ac:dyDescent="0.25">
      <c r="N765" s="11"/>
      <c r="O765" s="11"/>
      <c r="P765" s="11"/>
      <c r="Q765" s="11"/>
    </row>
    <row r="766" spans="14:17" ht="15.75" customHeight="1" x14ac:dyDescent="0.25">
      <c r="N766" s="11"/>
      <c r="O766" s="11"/>
      <c r="P766" s="11"/>
      <c r="Q766" s="11"/>
    </row>
    <row r="767" spans="14:17" ht="15.75" customHeight="1" x14ac:dyDescent="0.25">
      <c r="N767" s="11"/>
      <c r="O767" s="11"/>
      <c r="P767" s="11"/>
      <c r="Q767" s="11"/>
    </row>
    <row r="768" spans="14:17" ht="15.75" customHeight="1" x14ac:dyDescent="0.25">
      <c r="N768" s="11"/>
      <c r="O768" s="11"/>
      <c r="P768" s="11"/>
      <c r="Q768" s="11"/>
    </row>
    <row r="769" spans="14:17" ht="15.75" customHeight="1" x14ac:dyDescent="0.25">
      <c r="N769" s="11"/>
      <c r="O769" s="11"/>
      <c r="P769" s="11"/>
      <c r="Q769" s="11"/>
    </row>
    <row r="770" spans="14:17" ht="15.75" customHeight="1" x14ac:dyDescent="0.25">
      <c r="N770" s="11"/>
      <c r="O770" s="11"/>
      <c r="P770" s="11"/>
      <c r="Q770" s="11"/>
    </row>
    <row r="771" spans="14:17" ht="15.75" customHeight="1" x14ac:dyDescent="0.25">
      <c r="N771" s="11"/>
      <c r="O771" s="11"/>
      <c r="P771" s="11"/>
      <c r="Q771" s="11"/>
    </row>
    <row r="772" spans="14:17" ht="15.75" customHeight="1" x14ac:dyDescent="0.25">
      <c r="N772" s="11"/>
      <c r="O772" s="11"/>
      <c r="P772" s="11"/>
      <c r="Q772" s="11"/>
    </row>
    <row r="773" spans="14:17" ht="15.75" customHeight="1" x14ac:dyDescent="0.25">
      <c r="N773" s="11"/>
      <c r="O773" s="11"/>
      <c r="P773" s="11"/>
      <c r="Q773" s="11"/>
    </row>
    <row r="774" spans="14:17" ht="15.75" customHeight="1" x14ac:dyDescent="0.25">
      <c r="N774" s="11"/>
      <c r="O774" s="11"/>
      <c r="P774" s="11"/>
      <c r="Q774" s="11"/>
    </row>
    <row r="775" spans="14:17" ht="15.75" customHeight="1" x14ac:dyDescent="0.25">
      <c r="N775" s="11"/>
      <c r="O775" s="11"/>
      <c r="P775" s="11"/>
      <c r="Q775" s="11"/>
    </row>
    <row r="776" spans="14:17" ht="15.75" customHeight="1" x14ac:dyDescent="0.25">
      <c r="N776" s="11"/>
      <c r="O776" s="11"/>
      <c r="P776" s="11"/>
      <c r="Q776" s="11"/>
    </row>
    <row r="777" spans="14:17" ht="15.75" customHeight="1" x14ac:dyDescent="0.25">
      <c r="N777" s="11"/>
      <c r="O777" s="11"/>
      <c r="P777" s="11"/>
      <c r="Q777" s="11"/>
    </row>
    <row r="778" spans="14:17" ht="15.75" customHeight="1" x14ac:dyDescent="0.25">
      <c r="N778" s="11"/>
      <c r="O778" s="11"/>
      <c r="P778" s="11"/>
      <c r="Q778" s="11"/>
    </row>
    <row r="779" spans="14:17" ht="15.75" customHeight="1" x14ac:dyDescent="0.25">
      <c r="N779" s="11"/>
      <c r="O779" s="11"/>
      <c r="P779" s="11"/>
      <c r="Q779" s="11"/>
    </row>
    <row r="780" spans="14:17" ht="15.75" customHeight="1" x14ac:dyDescent="0.25">
      <c r="N780" s="11"/>
      <c r="O780" s="11"/>
      <c r="P780" s="11"/>
      <c r="Q780" s="11"/>
    </row>
    <row r="781" spans="14:17" ht="15.75" customHeight="1" x14ac:dyDescent="0.25">
      <c r="N781" s="11"/>
      <c r="O781" s="11"/>
      <c r="P781" s="11"/>
      <c r="Q781" s="11"/>
    </row>
    <row r="782" spans="14:17" ht="15.75" customHeight="1" x14ac:dyDescent="0.25">
      <c r="N782" s="11"/>
      <c r="O782" s="11"/>
      <c r="P782" s="11"/>
      <c r="Q782" s="11"/>
    </row>
    <row r="783" spans="14:17" ht="15.75" customHeight="1" x14ac:dyDescent="0.25">
      <c r="N783" s="11"/>
      <c r="O783" s="11"/>
      <c r="P783" s="11"/>
      <c r="Q783" s="11"/>
    </row>
    <row r="784" spans="14:17" ht="15.75" customHeight="1" x14ac:dyDescent="0.25">
      <c r="N784" s="11"/>
      <c r="O784" s="11"/>
      <c r="P784" s="11"/>
      <c r="Q784" s="11"/>
    </row>
    <row r="785" spans="14:17" ht="15.75" customHeight="1" x14ac:dyDescent="0.25">
      <c r="N785" s="11"/>
      <c r="O785" s="11"/>
      <c r="P785" s="11"/>
      <c r="Q785" s="11"/>
    </row>
    <row r="786" spans="14:17" ht="15.75" customHeight="1" x14ac:dyDescent="0.25">
      <c r="N786" s="11"/>
      <c r="O786" s="11"/>
      <c r="P786" s="11"/>
      <c r="Q786" s="11"/>
    </row>
    <row r="787" spans="14:17" ht="15.75" customHeight="1" x14ac:dyDescent="0.25">
      <c r="N787" s="11"/>
      <c r="O787" s="11"/>
      <c r="P787" s="11"/>
      <c r="Q787" s="11"/>
    </row>
    <row r="788" spans="14:17" ht="15.75" customHeight="1" x14ac:dyDescent="0.25">
      <c r="N788" s="11"/>
      <c r="O788" s="11"/>
      <c r="P788" s="11"/>
      <c r="Q788" s="11"/>
    </row>
    <row r="789" spans="14:17" ht="15.75" customHeight="1" x14ac:dyDescent="0.25">
      <c r="N789" s="11"/>
      <c r="O789" s="11"/>
      <c r="P789" s="11"/>
      <c r="Q789" s="11"/>
    </row>
    <row r="790" spans="14:17" ht="15.75" customHeight="1" x14ac:dyDescent="0.25">
      <c r="N790" s="11"/>
      <c r="O790" s="11"/>
      <c r="P790" s="11"/>
      <c r="Q790" s="11"/>
    </row>
    <row r="791" spans="14:17" ht="15.75" customHeight="1" x14ac:dyDescent="0.25">
      <c r="N791" s="11"/>
      <c r="O791" s="11"/>
      <c r="P791" s="11"/>
      <c r="Q791" s="11"/>
    </row>
    <row r="792" spans="14:17" ht="15.75" customHeight="1" x14ac:dyDescent="0.25">
      <c r="N792" s="11"/>
      <c r="O792" s="11"/>
      <c r="P792" s="11"/>
      <c r="Q792" s="11"/>
    </row>
    <row r="793" spans="14:17" ht="15.75" customHeight="1" x14ac:dyDescent="0.25">
      <c r="N793" s="11"/>
      <c r="O793" s="11"/>
      <c r="P793" s="11"/>
      <c r="Q793" s="11"/>
    </row>
    <row r="794" spans="14:17" ht="15.75" customHeight="1" x14ac:dyDescent="0.25">
      <c r="N794" s="11"/>
      <c r="O794" s="11"/>
      <c r="P794" s="11"/>
      <c r="Q794" s="11"/>
    </row>
    <row r="795" spans="14:17" ht="15.75" customHeight="1" x14ac:dyDescent="0.25">
      <c r="N795" s="11"/>
      <c r="O795" s="11"/>
      <c r="P795" s="11"/>
      <c r="Q795" s="11"/>
    </row>
    <row r="796" spans="14:17" ht="15.75" customHeight="1" x14ac:dyDescent="0.25">
      <c r="N796" s="11"/>
      <c r="O796" s="11"/>
      <c r="P796" s="11"/>
      <c r="Q796" s="11"/>
    </row>
    <row r="797" spans="14:17" ht="15.75" customHeight="1" x14ac:dyDescent="0.25">
      <c r="N797" s="11"/>
      <c r="O797" s="11"/>
      <c r="P797" s="11"/>
      <c r="Q797" s="11"/>
    </row>
    <row r="798" spans="14:17" ht="15.75" customHeight="1" x14ac:dyDescent="0.25">
      <c r="N798" s="11"/>
      <c r="O798" s="11"/>
      <c r="P798" s="11"/>
      <c r="Q798" s="11"/>
    </row>
    <row r="799" spans="14:17" ht="15.75" customHeight="1" x14ac:dyDescent="0.25">
      <c r="N799" s="11"/>
      <c r="O799" s="11"/>
      <c r="P799" s="11"/>
      <c r="Q799" s="11"/>
    </row>
    <row r="800" spans="14:17" ht="15.75" customHeight="1" x14ac:dyDescent="0.25">
      <c r="N800" s="11"/>
      <c r="O800" s="11"/>
      <c r="P800" s="11"/>
      <c r="Q800" s="11"/>
    </row>
    <row r="801" spans="14:17" ht="15.75" customHeight="1" x14ac:dyDescent="0.25">
      <c r="N801" s="11"/>
      <c r="O801" s="11"/>
      <c r="P801" s="11"/>
      <c r="Q801" s="11"/>
    </row>
    <row r="802" spans="14:17" ht="15.75" customHeight="1" x14ac:dyDescent="0.25">
      <c r="N802" s="11"/>
      <c r="O802" s="11"/>
      <c r="P802" s="11"/>
      <c r="Q802" s="11"/>
    </row>
    <row r="803" spans="14:17" ht="15.75" customHeight="1" x14ac:dyDescent="0.25">
      <c r="N803" s="11"/>
      <c r="O803" s="11"/>
      <c r="P803" s="11"/>
      <c r="Q803" s="11"/>
    </row>
    <row r="804" spans="14:17" ht="15.75" customHeight="1" x14ac:dyDescent="0.25">
      <c r="N804" s="11"/>
      <c r="O804" s="11"/>
      <c r="P804" s="11"/>
      <c r="Q804" s="11"/>
    </row>
    <row r="805" spans="14:17" ht="15.75" customHeight="1" x14ac:dyDescent="0.25">
      <c r="N805" s="11"/>
      <c r="O805" s="11"/>
      <c r="P805" s="11"/>
      <c r="Q805" s="11"/>
    </row>
    <row r="806" spans="14:17" ht="15.75" customHeight="1" x14ac:dyDescent="0.25">
      <c r="N806" s="11"/>
      <c r="O806" s="11"/>
      <c r="P806" s="11"/>
      <c r="Q806" s="11"/>
    </row>
    <row r="807" spans="14:17" ht="15.75" customHeight="1" x14ac:dyDescent="0.25">
      <c r="N807" s="11"/>
      <c r="O807" s="11"/>
      <c r="P807" s="11"/>
      <c r="Q807" s="11"/>
    </row>
    <row r="808" spans="14:17" ht="15.75" customHeight="1" x14ac:dyDescent="0.25">
      <c r="N808" s="11"/>
      <c r="O808" s="11"/>
      <c r="P808" s="11"/>
      <c r="Q808" s="11"/>
    </row>
    <row r="809" spans="14:17" ht="15.75" customHeight="1" x14ac:dyDescent="0.25">
      <c r="N809" s="11"/>
      <c r="O809" s="11"/>
      <c r="P809" s="11"/>
      <c r="Q809" s="11"/>
    </row>
    <row r="810" spans="14:17" ht="15.75" customHeight="1" x14ac:dyDescent="0.25">
      <c r="N810" s="11"/>
      <c r="O810" s="11"/>
      <c r="P810" s="11"/>
      <c r="Q810" s="11"/>
    </row>
    <row r="811" spans="14:17" ht="15.75" customHeight="1" x14ac:dyDescent="0.25">
      <c r="N811" s="11"/>
      <c r="O811" s="11"/>
      <c r="P811" s="11"/>
      <c r="Q811" s="11"/>
    </row>
    <row r="812" spans="14:17" ht="15.75" customHeight="1" x14ac:dyDescent="0.25">
      <c r="N812" s="11"/>
      <c r="O812" s="11"/>
      <c r="P812" s="11"/>
      <c r="Q812" s="11"/>
    </row>
    <row r="813" spans="14:17" ht="15.75" customHeight="1" x14ac:dyDescent="0.25">
      <c r="N813" s="11"/>
      <c r="O813" s="11"/>
      <c r="P813" s="11"/>
      <c r="Q813" s="11"/>
    </row>
    <row r="814" spans="14:17" ht="15.75" customHeight="1" x14ac:dyDescent="0.25">
      <c r="N814" s="11"/>
      <c r="O814" s="11"/>
      <c r="P814" s="11"/>
      <c r="Q814" s="11"/>
    </row>
    <row r="815" spans="14:17" ht="15.75" customHeight="1" x14ac:dyDescent="0.25">
      <c r="N815" s="11"/>
      <c r="O815" s="11"/>
      <c r="P815" s="11"/>
      <c r="Q815" s="11"/>
    </row>
    <row r="816" spans="14:17" ht="15.75" customHeight="1" x14ac:dyDescent="0.25">
      <c r="N816" s="11"/>
      <c r="O816" s="11"/>
      <c r="P816" s="11"/>
      <c r="Q816" s="11"/>
    </row>
    <row r="817" spans="14:17" ht="15.75" customHeight="1" x14ac:dyDescent="0.25">
      <c r="N817" s="11"/>
      <c r="O817" s="11"/>
      <c r="P817" s="11"/>
      <c r="Q817" s="11"/>
    </row>
    <row r="818" spans="14:17" ht="15.75" customHeight="1" x14ac:dyDescent="0.25">
      <c r="N818" s="11"/>
      <c r="O818" s="11"/>
      <c r="P818" s="11"/>
      <c r="Q818" s="11"/>
    </row>
    <row r="819" spans="14:17" ht="15.75" customHeight="1" x14ac:dyDescent="0.25">
      <c r="N819" s="11"/>
      <c r="O819" s="11"/>
      <c r="P819" s="11"/>
      <c r="Q819" s="11"/>
    </row>
    <row r="820" spans="14:17" ht="15.75" customHeight="1" x14ac:dyDescent="0.25">
      <c r="N820" s="11"/>
      <c r="O820" s="11"/>
      <c r="P820" s="11"/>
      <c r="Q820" s="11"/>
    </row>
    <row r="821" spans="14:17" ht="15.75" customHeight="1" x14ac:dyDescent="0.25">
      <c r="N821" s="11"/>
      <c r="O821" s="11"/>
      <c r="P821" s="11"/>
      <c r="Q821" s="11"/>
    </row>
    <row r="822" spans="14:17" ht="15.75" customHeight="1" x14ac:dyDescent="0.25">
      <c r="N822" s="11"/>
      <c r="O822" s="11"/>
      <c r="P822" s="11"/>
      <c r="Q822" s="11"/>
    </row>
    <row r="823" spans="14:17" ht="15.75" customHeight="1" x14ac:dyDescent="0.25">
      <c r="N823" s="11"/>
      <c r="O823" s="11"/>
      <c r="P823" s="11"/>
      <c r="Q823" s="11"/>
    </row>
    <row r="824" spans="14:17" ht="15.75" customHeight="1" x14ac:dyDescent="0.25">
      <c r="N824" s="11"/>
      <c r="O824" s="11"/>
      <c r="P824" s="11"/>
      <c r="Q824" s="11"/>
    </row>
    <row r="825" spans="14:17" ht="15.75" customHeight="1" x14ac:dyDescent="0.25">
      <c r="N825" s="11"/>
      <c r="O825" s="11"/>
      <c r="P825" s="11"/>
      <c r="Q825" s="11"/>
    </row>
    <row r="826" spans="14:17" ht="15.75" customHeight="1" x14ac:dyDescent="0.25">
      <c r="N826" s="11"/>
      <c r="O826" s="11"/>
      <c r="P826" s="11"/>
      <c r="Q826" s="11"/>
    </row>
    <row r="827" spans="14:17" ht="15.75" customHeight="1" x14ac:dyDescent="0.25">
      <c r="N827" s="11"/>
      <c r="O827" s="11"/>
      <c r="P827" s="11"/>
      <c r="Q827" s="11"/>
    </row>
    <row r="828" spans="14:17" ht="15.75" customHeight="1" x14ac:dyDescent="0.25">
      <c r="N828" s="11"/>
      <c r="O828" s="11"/>
      <c r="P828" s="11"/>
      <c r="Q828" s="11"/>
    </row>
    <row r="829" spans="14:17" ht="15.75" customHeight="1" x14ac:dyDescent="0.25">
      <c r="N829" s="11"/>
      <c r="O829" s="11"/>
      <c r="P829" s="11"/>
      <c r="Q829" s="11"/>
    </row>
    <row r="830" spans="14:17" ht="15.75" customHeight="1" x14ac:dyDescent="0.25">
      <c r="N830" s="11"/>
      <c r="O830" s="11"/>
      <c r="P830" s="11"/>
      <c r="Q830" s="11"/>
    </row>
    <row r="831" spans="14:17" ht="15.75" customHeight="1" x14ac:dyDescent="0.25">
      <c r="N831" s="11"/>
      <c r="O831" s="11"/>
      <c r="P831" s="11"/>
      <c r="Q831" s="11"/>
    </row>
    <row r="832" spans="14:17" ht="15.75" customHeight="1" x14ac:dyDescent="0.25">
      <c r="N832" s="11"/>
      <c r="O832" s="11"/>
      <c r="P832" s="11"/>
      <c r="Q832" s="11"/>
    </row>
    <row r="833" spans="14:17" ht="15.75" customHeight="1" x14ac:dyDescent="0.25">
      <c r="N833" s="11"/>
      <c r="O833" s="11"/>
      <c r="P833" s="11"/>
      <c r="Q833" s="11"/>
    </row>
    <row r="834" spans="14:17" ht="15.75" customHeight="1" x14ac:dyDescent="0.25">
      <c r="N834" s="11"/>
      <c r="O834" s="11"/>
      <c r="P834" s="11"/>
      <c r="Q834" s="11"/>
    </row>
    <row r="835" spans="14:17" ht="15.75" customHeight="1" x14ac:dyDescent="0.25">
      <c r="N835" s="11"/>
      <c r="O835" s="11"/>
      <c r="P835" s="11"/>
      <c r="Q835" s="11"/>
    </row>
    <row r="836" spans="14:17" ht="15.75" customHeight="1" x14ac:dyDescent="0.25">
      <c r="N836" s="11"/>
      <c r="O836" s="11"/>
      <c r="P836" s="11"/>
      <c r="Q836" s="11"/>
    </row>
    <row r="837" spans="14:17" ht="15.75" customHeight="1" x14ac:dyDescent="0.25">
      <c r="N837" s="11"/>
      <c r="O837" s="11"/>
      <c r="P837" s="11"/>
      <c r="Q837" s="11"/>
    </row>
    <row r="838" spans="14:17" ht="15.75" customHeight="1" x14ac:dyDescent="0.25">
      <c r="N838" s="11"/>
      <c r="O838" s="11"/>
      <c r="P838" s="11"/>
      <c r="Q838" s="11"/>
    </row>
    <row r="839" spans="14:17" ht="15.75" customHeight="1" x14ac:dyDescent="0.25">
      <c r="N839" s="11"/>
      <c r="O839" s="11"/>
      <c r="P839" s="11"/>
      <c r="Q839" s="11"/>
    </row>
    <row r="840" spans="14:17" ht="15.75" customHeight="1" x14ac:dyDescent="0.25">
      <c r="N840" s="11"/>
      <c r="O840" s="11"/>
      <c r="P840" s="11"/>
      <c r="Q840" s="11"/>
    </row>
    <row r="841" spans="14:17" ht="15.75" customHeight="1" x14ac:dyDescent="0.25">
      <c r="N841" s="11"/>
      <c r="O841" s="11"/>
      <c r="P841" s="11"/>
      <c r="Q841" s="11"/>
    </row>
    <row r="842" spans="14:17" ht="15.75" customHeight="1" x14ac:dyDescent="0.25">
      <c r="N842" s="11"/>
      <c r="O842" s="11"/>
      <c r="P842" s="11"/>
      <c r="Q842" s="11"/>
    </row>
    <row r="843" spans="14:17" ht="15.75" customHeight="1" x14ac:dyDescent="0.25">
      <c r="N843" s="11"/>
      <c r="O843" s="11"/>
      <c r="P843" s="11"/>
      <c r="Q843" s="11"/>
    </row>
    <row r="844" spans="14:17" ht="15.75" customHeight="1" x14ac:dyDescent="0.25">
      <c r="N844" s="11"/>
      <c r="O844" s="11"/>
      <c r="P844" s="11"/>
      <c r="Q844" s="11"/>
    </row>
    <row r="845" spans="14:17" ht="15.75" customHeight="1" x14ac:dyDescent="0.25">
      <c r="N845" s="11"/>
      <c r="O845" s="11"/>
      <c r="P845" s="11"/>
      <c r="Q845" s="11"/>
    </row>
    <row r="846" spans="14:17" ht="15.75" customHeight="1" x14ac:dyDescent="0.25">
      <c r="N846" s="11"/>
      <c r="O846" s="11"/>
      <c r="P846" s="11"/>
      <c r="Q846" s="11"/>
    </row>
    <row r="847" spans="14:17" ht="15.75" customHeight="1" x14ac:dyDescent="0.25">
      <c r="N847" s="11"/>
      <c r="O847" s="11"/>
      <c r="P847" s="11"/>
      <c r="Q847" s="11"/>
    </row>
    <row r="848" spans="14:17" ht="15.75" customHeight="1" x14ac:dyDescent="0.25">
      <c r="N848" s="11"/>
      <c r="O848" s="11"/>
      <c r="P848" s="11"/>
      <c r="Q848" s="11"/>
    </row>
    <row r="849" spans="14:17" ht="15.75" customHeight="1" x14ac:dyDescent="0.25">
      <c r="N849" s="11"/>
      <c r="O849" s="11"/>
      <c r="P849" s="11"/>
      <c r="Q849" s="11"/>
    </row>
    <row r="850" spans="14:17" ht="15.75" customHeight="1" x14ac:dyDescent="0.25">
      <c r="N850" s="11"/>
      <c r="O850" s="11"/>
      <c r="P850" s="11"/>
      <c r="Q850" s="11"/>
    </row>
    <row r="851" spans="14:17" ht="15.75" customHeight="1" x14ac:dyDescent="0.25">
      <c r="N851" s="11"/>
      <c r="O851" s="11"/>
      <c r="P851" s="11"/>
      <c r="Q851" s="11"/>
    </row>
    <row r="852" spans="14:17" ht="15.75" customHeight="1" x14ac:dyDescent="0.25">
      <c r="N852" s="11"/>
      <c r="O852" s="11"/>
      <c r="P852" s="11"/>
      <c r="Q852" s="11"/>
    </row>
    <row r="853" spans="14:17" ht="15.75" customHeight="1" x14ac:dyDescent="0.25">
      <c r="N853" s="11"/>
      <c r="O853" s="11"/>
      <c r="P853" s="11"/>
      <c r="Q853" s="11"/>
    </row>
    <row r="854" spans="14:17" ht="15.75" customHeight="1" x14ac:dyDescent="0.25">
      <c r="N854" s="11"/>
      <c r="O854" s="11"/>
      <c r="P854" s="11"/>
      <c r="Q854" s="11"/>
    </row>
    <row r="855" spans="14:17" ht="15.75" customHeight="1" x14ac:dyDescent="0.25">
      <c r="N855" s="11"/>
      <c r="O855" s="11"/>
      <c r="P855" s="11"/>
      <c r="Q855" s="11"/>
    </row>
    <row r="856" spans="14:17" ht="15.75" customHeight="1" x14ac:dyDescent="0.25">
      <c r="N856" s="11"/>
      <c r="O856" s="11"/>
      <c r="P856" s="11"/>
      <c r="Q856" s="11"/>
    </row>
    <row r="857" spans="14:17" ht="15.75" customHeight="1" x14ac:dyDescent="0.25">
      <c r="N857" s="11"/>
      <c r="O857" s="11"/>
      <c r="P857" s="11"/>
      <c r="Q857" s="11"/>
    </row>
    <row r="858" spans="14:17" ht="15.75" customHeight="1" x14ac:dyDescent="0.25">
      <c r="N858" s="11"/>
      <c r="O858" s="11"/>
      <c r="P858" s="11"/>
      <c r="Q858" s="11"/>
    </row>
    <row r="859" spans="14:17" ht="15.75" customHeight="1" x14ac:dyDescent="0.25">
      <c r="N859" s="11"/>
      <c r="O859" s="11"/>
      <c r="P859" s="11"/>
      <c r="Q859" s="11"/>
    </row>
    <row r="860" spans="14:17" ht="15.75" customHeight="1" x14ac:dyDescent="0.25">
      <c r="N860" s="11"/>
      <c r="O860" s="11"/>
      <c r="P860" s="11"/>
      <c r="Q860" s="11"/>
    </row>
    <row r="861" spans="14:17" ht="15.75" customHeight="1" x14ac:dyDescent="0.25">
      <c r="N861" s="11"/>
      <c r="O861" s="11"/>
      <c r="P861" s="11"/>
      <c r="Q861" s="11"/>
    </row>
    <row r="862" spans="14:17" ht="15.75" customHeight="1" x14ac:dyDescent="0.25">
      <c r="N862" s="11"/>
      <c r="O862" s="11"/>
      <c r="P862" s="11"/>
      <c r="Q862" s="11"/>
    </row>
    <row r="863" spans="14:17" ht="15.75" customHeight="1" x14ac:dyDescent="0.25">
      <c r="N863" s="11"/>
      <c r="O863" s="11"/>
      <c r="P863" s="11"/>
      <c r="Q863" s="11"/>
    </row>
    <row r="864" spans="14:17" ht="15.75" customHeight="1" x14ac:dyDescent="0.25">
      <c r="N864" s="11"/>
      <c r="O864" s="11"/>
      <c r="P864" s="11"/>
      <c r="Q864" s="11"/>
    </row>
    <row r="865" spans="14:17" ht="15.75" customHeight="1" x14ac:dyDescent="0.25">
      <c r="N865" s="11"/>
      <c r="O865" s="11"/>
      <c r="P865" s="11"/>
      <c r="Q865" s="11"/>
    </row>
    <row r="866" spans="14:17" ht="15.75" customHeight="1" x14ac:dyDescent="0.25">
      <c r="N866" s="11"/>
      <c r="O866" s="11"/>
      <c r="P866" s="11"/>
      <c r="Q866" s="11"/>
    </row>
    <row r="867" spans="14:17" ht="15.75" customHeight="1" x14ac:dyDescent="0.25">
      <c r="N867" s="11"/>
      <c r="O867" s="11"/>
      <c r="P867" s="11"/>
      <c r="Q867" s="11"/>
    </row>
    <row r="868" spans="14:17" ht="15.75" customHeight="1" x14ac:dyDescent="0.25">
      <c r="N868" s="11"/>
      <c r="O868" s="11"/>
      <c r="P868" s="11"/>
      <c r="Q868" s="11"/>
    </row>
    <row r="869" spans="14:17" ht="15.75" customHeight="1" x14ac:dyDescent="0.25">
      <c r="N869" s="11"/>
      <c r="O869" s="11"/>
      <c r="P869" s="11"/>
      <c r="Q869" s="11"/>
    </row>
    <row r="870" spans="14:17" ht="15.75" customHeight="1" x14ac:dyDescent="0.25">
      <c r="N870" s="11"/>
      <c r="O870" s="11"/>
      <c r="P870" s="11"/>
      <c r="Q870" s="11"/>
    </row>
    <row r="871" spans="14:17" ht="15.75" customHeight="1" x14ac:dyDescent="0.25">
      <c r="N871" s="11"/>
      <c r="O871" s="11"/>
      <c r="P871" s="11"/>
      <c r="Q871" s="11"/>
    </row>
    <row r="872" spans="14:17" ht="15.75" customHeight="1" x14ac:dyDescent="0.25">
      <c r="N872" s="11"/>
      <c r="O872" s="11"/>
      <c r="P872" s="11"/>
      <c r="Q872" s="11"/>
    </row>
    <row r="873" spans="14:17" ht="15.75" customHeight="1" x14ac:dyDescent="0.25">
      <c r="N873" s="11"/>
      <c r="O873" s="11"/>
      <c r="P873" s="11"/>
      <c r="Q873" s="11"/>
    </row>
    <row r="874" spans="14:17" ht="15.75" customHeight="1" x14ac:dyDescent="0.25">
      <c r="N874" s="11"/>
      <c r="O874" s="11"/>
      <c r="P874" s="11"/>
      <c r="Q874" s="11"/>
    </row>
    <row r="875" spans="14:17" ht="15.75" customHeight="1" x14ac:dyDescent="0.25">
      <c r="N875" s="11"/>
      <c r="O875" s="11"/>
      <c r="P875" s="11"/>
      <c r="Q875" s="11"/>
    </row>
    <row r="876" spans="14:17" ht="15.75" customHeight="1" x14ac:dyDescent="0.25">
      <c r="N876" s="11"/>
      <c r="O876" s="11"/>
      <c r="P876" s="11"/>
      <c r="Q876" s="11"/>
    </row>
    <row r="877" spans="14:17" ht="15.75" customHeight="1" x14ac:dyDescent="0.25">
      <c r="N877" s="11"/>
      <c r="O877" s="11"/>
      <c r="P877" s="11"/>
      <c r="Q877" s="11"/>
    </row>
    <row r="878" spans="14:17" ht="15.75" customHeight="1" x14ac:dyDescent="0.25">
      <c r="N878" s="11"/>
      <c r="O878" s="11"/>
      <c r="P878" s="11"/>
      <c r="Q878" s="11"/>
    </row>
    <row r="879" spans="14:17" ht="15.75" customHeight="1" x14ac:dyDescent="0.25">
      <c r="N879" s="11"/>
      <c r="O879" s="11"/>
      <c r="P879" s="11"/>
      <c r="Q879" s="11"/>
    </row>
    <row r="880" spans="14:17" ht="15.75" customHeight="1" x14ac:dyDescent="0.25">
      <c r="N880" s="11"/>
      <c r="O880" s="11"/>
      <c r="P880" s="11"/>
      <c r="Q880" s="11"/>
    </row>
    <row r="881" spans="14:17" ht="15.75" customHeight="1" x14ac:dyDescent="0.25">
      <c r="N881" s="11"/>
      <c r="O881" s="11"/>
      <c r="P881" s="11"/>
      <c r="Q881" s="11"/>
    </row>
    <row r="882" spans="14:17" ht="15.75" customHeight="1" x14ac:dyDescent="0.25">
      <c r="N882" s="11"/>
      <c r="O882" s="11"/>
      <c r="P882" s="11"/>
      <c r="Q882" s="11"/>
    </row>
    <row r="883" spans="14:17" ht="15.75" customHeight="1" x14ac:dyDescent="0.25">
      <c r="N883" s="11"/>
      <c r="O883" s="11"/>
      <c r="P883" s="11"/>
      <c r="Q883" s="11"/>
    </row>
    <row r="884" spans="14:17" ht="15.75" customHeight="1" x14ac:dyDescent="0.25">
      <c r="N884" s="11"/>
      <c r="O884" s="11"/>
      <c r="P884" s="11"/>
      <c r="Q884" s="11"/>
    </row>
    <row r="885" spans="14:17" ht="15.75" customHeight="1" x14ac:dyDescent="0.25">
      <c r="N885" s="11"/>
      <c r="O885" s="11"/>
      <c r="P885" s="11"/>
      <c r="Q885" s="11"/>
    </row>
    <row r="886" spans="14:17" ht="15.75" customHeight="1" x14ac:dyDescent="0.25">
      <c r="N886" s="11"/>
      <c r="O886" s="11"/>
      <c r="P886" s="11"/>
      <c r="Q886" s="11"/>
    </row>
    <row r="887" spans="14:17" ht="15.75" customHeight="1" x14ac:dyDescent="0.25">
      <c r="N887" s="11"/>
      <c r="O887" s="11"/>
      <c r="P887" s="11"/>
      <c r="Q887" s="11"/>
    </row>
    <row r="888" spans="14:17" ht="15.75" customHeight="1" x14ac:dyDescent="0.25">
      <c r="N888" s="11"/>
      <c r="O888" s="11"/>
      <c r="P888" s="11"/>
      <c r="Q888" s="11"/>
    </row>
    <row r="889" spans="14:17" ht="15.75" customHeight="1" x14ac:dyDescent="0.25">
      <c r="N889" s="11"/>
      <c r="O889" s="11"/>
      <c r="P889" s="11"/>
      <c r="Q889" s="11"/>
    </row>
    <row r="890" spans="14:17" ht="15.75" customHeight="1" x14ac:dyDescent="0.25">
      <c r="N890" s="11"/>
      <c r="O890" s="11"/>
      <c r="P890" s="11"/>
      <c r="Q890" s="11"/>
    </row>
    <row r="891" spans="14:17" ht="15.75" customHeight="1" x14ac:dyDescent="0.25">
      <c r="N891" s="11"/>
      <c r="O891" s="11"/>
      <c r="P891" s="11"/>
      <c r="Q891" s="11"/>
    </row>
    <row r="892" spans="14:17" ht="15.75" customHeight="1" x14ac:dyDescent="0.25">
      <c r="N892" s="11"/>
      <c r="O892" s="11"/>
      <c r="P892" s="11"/>
      <c r="Q892" s="11"/>
    </row>
    <row r="893" spans="14:17" ht="15.75" customHeight="1" x14ac:dyDescent="0.25">
      <c r="N893" s="11"/>
      <c r="O893" s="11"/>
      <c r="P893" s="11"/>
      <c r="Q893" s="11"/>
    </row>
    <row r="894" spans="14:17" ht="15.75" customHeight="1" x14ac:dyDescent="0.25">
      <c r="N894" s="11"/>
      <c r="O894" s="11"/>
      <c r="P894" s="11"/>
      <c r="Q894" s="11"/>
    </row>
    <row r="895" spans="14:17" ht="15.75" customHeight="1" x14ac:dyDescent="0.25">
      <c r="N895" s="11"/>
      <c r="O895" s="11"/>
      <c r="P895" s="11"/>
      <c r="Q895" s="11"/>
    </row>
    <row r="896" spans="14:17" ht="15.75" customHeight="1" x14ac:dyDescent="0.25">
      <c r="N896" s="11"/>
      <c r="O896" s="11"/>
      <c r="P896" s="11"/>
      <c r="Q896" s="11"/>
    </row>
    <row r="897" spans="14:17" ht="15.75" customHeight="1" x14ac:dyDescent="0.25">
      <c r="N897" s="11"/>
      <c r="O897" s="11"/>
      <c r="P897" s="11"/>
      <c r="Q897" s="11"/>
    </row>
    <row r="898" spans="14:17" ht="15.75" customHeight="1" x14ac:dyDescent="0.25">
      <c r="N898" s="11"/>
      <c r="O898" s="11"/>
      <c r="P898" s="11"/>
      <c r="Q898" s="11"/>
    </row>
    <row r="899" spans="14:17" ht="15.75" customHeight="1" x14ac:dyDescent="0.25">
      <c r="N899" s="11"/>
      <c r="O899" s="11"/>
      <c r="P899" s="11"/>
      <c r="Q899" s="11"/>
    </row>
    <row r="900" spans="14:17" ht="15.75" customHeight="1" x14ac:dyDescent="0.25">
      <c r="N900" s="11"/>
      <c r="O900" s="11"/>
      <c r="P900" s="11"/>
      <c r="Q900" s="11"/>
    </row>
    <row r="901" spans="14:17" ht="15.75" customHeight="1" x14ac:dyDescent="0.25">
      <c r="N901" s="11"/>
      <c r="O901" s="11"/>
      <c r="P901" s="11"/>
      <c r="Q901" s="11"/>
    </row>
    <row r="902" spans="14:17" ht="15.75" customHeight="1" x14ac:dyDescent="0.25">
      <c r="N902" s="11"/>
      <c r="O902" s="11"/>
      <c r="P902" s="11"/>
      <c r="Q902" s="11"/>
    </row>
    <row r="903" spans="14:17" ht="15.75" customHeight="1" x14ac:dyDescent="0.25">
      <c r="N903" s="11"/>
      <c r="O903" s="11"/>
      <c r="P903" s="11"/>
      <c r="Q903" s="11"/>
    </row>
    <row r="904" spans="14:17" ht="15.75" customHeight="1" x14ac:dyDescent="0.25">
      <c r="N904" s="11"/>
      <c r="O904" s="11"/>
      <c r="P904" s="11"/>
      <c r="Q904" s="11"/>
    </row>
    <row r="905" spans="14:17" ht="15.75" customHeight="1" x14ac:dyDescent="0.25">
      <c r="N905" s="11"/>
      <c r="O905" s="11"/>
      <c r="P905" s="11"/>
      <c r="Q905" s="11"/>
    </row>
    <row r="906" spans="14:17" ht="15.75" customHeight="1" x14ac:dyDescent="0.25">
      <c r="N906" s="11"/>
      <c r="O906" s="11"/>
      <c r="P906" s="11"/>
      <c r="Q906" s="11"/>
    </row>
    <row r="907" spans="14:17" ht="15.75" customHeight="1" x14ac:dyDescent="0.25">
      <c r="N907" s="11"/>
      <c r="O907" s="11"/>
      <c r="P907" s="11"/>
      <c r="Q907" s="11"/>
    </row>
    <row r="908" spans="14:17" ht="15.75" customHeight="1" x14ac:dyDescent="0.25">
      <c r="N908" s="11"/>
      <c r="O908" s="11"/>
      <c r="P908" s="11"/>
      <c r="Q908" s="11"/>
    </row>
    <row r="909" spans="14:17" ht="15.75" customHeight="1" x14ac:dyDescent="0.25">
      <c r="N909" s="11"/>
      <c r="O909" s="11"/>
      <c r="P909" s="11"/>
      <c r="Q909" s="11"/>
    </row>
    <row r="910" spans="14:17" ht="15.75" customHeight="1" x14ac:dyDescent="0.25">
      <c r="N910" s="11"/>
      <c r="O910" s="11"/>
      <c r="P910" s="11"/>
      <c r="Q910" s="11"/>
    </row>
    <row r="911" spans="14:17" ht="15.75" customHeight="1" x14ac:dyDescent="0.25">
      <c r="N911" s="11"/>
      <c r="O911" s="11"/>
      <c r="P911" s="11"/>
      <c r="Q911" s="11"/>
    </row>
    <row r="912" spans="14:17" ht="15.75" customHeight="1" x14ac:dyDescent="0.25">
      <c r="N912" s="11"/>
      <c r="O912" s="11"/>
      <c r="P912" s="11"/>
      <c r="Q912" s="11"/>
    </row>
    <row r="913" spans="14:17" ht="15.75" customHeight="1" x14ac:dyDescent="0.25">
      <c r="N913" s="11"/>
      <c r="O913" s="11"/>
      <c r="P913" s="11"/>
      <c r="Q913" s="11"/>
    </row>
    <row r="914" spans="14:17" ht="15.75" customHeight="1" x14ac:dyDescent="0.25">
      <c r="N914" s="11"/>
      <c r="O914" s="11"/>
      <c r="P914" s="11"/>
      <c r="Q914" s="11"/>
    </row>
    <row r="915" spans="14:17" ht="15.75" customHeight="1" x14ac:dyDescent="0.25">
      <c r="N915" s="11"/>
      <c r="O915" s="11"/>
      <c r="P915" s="11"/>
      <c r="Q915" s="11"/>
    </row>
    <row r="916" spans="14:17" ht="15.75" customHeight="1" x14ac:dyDescent="0.25">
      <c r="N916" s="11"/>
      <c r="O916" s="11"/>
      <c r="P916" s="11"/>
      <c r="Q916" s="11"/>
    </row>
    <row r="917" spans="14:17" ht="15.75" customHeight="1" x14ac:dyDescent="0.25">
      <c r="N917" s="11"/>
      <c r="O917" s="11"/>
      <c r="P917" s="11"/>
      <c r="Q917" s="11"/>
    </row>
    <row r="918" spans="14:17" ht="15.75" customHeight="1" x14ac:dyDescent="0.25">
      <c r="N918" s="11"/>
      <c r="O918" s="11"/>
      <c r="P918" s="11"/>
      <c r="Q918" s="11"/>
    </row>
    <row r="919" spans="14:17" ht="15.75" customHeight="1" x14ac:dyDescent="0.25">
      <c r="N919" s="11"/>
      <c r="O919" s="11"/>
      <c r="P919" s="11"/>
      <c r="Q919" s="11"/>
    </row>
    <row r="920" spans="14:17" ht="15.75" customHeight="1" x14ac:dyDescent="0.25">
      <c r="N920" s="11"/>
      <c r="O920" s="11"/>
      <c r="P920" s="11"/>
      <c r="Q920" s="11"/>
    </row>
    <row r="921" spans="14:17" ht="15.75" customHeight="1" x14ac:dyDescent="0.25">
      <c r="N921" s="11"/>
      <c r="O921" s="11"/>
      <c r="P921" s="11"/>
      <c r="Q921" s="11"/>
    </row>
    <row r="922" spans="14:17" ht="15.75" customHeight="1" x14ac:dyDescent="0.25">
      <c r="N922" s="11"/>
      <c r="O922" s="11"/>
      <c r="P922" s="11"/>
      <c r="Q922" s="11"/>
    </row>
    <row r="923" spans="14:17" ht="15.75" customHeight="1" x14ac:dyDescent="0.25">
      <c r="N923" s="11"/>
      <c r="O923" s="11"/>
      <c r="P923" s="11"/>
      <c r="Q923" s="11"/>
    </row>
    <row r="924" spans="14:17" ht="15.75" customHeight="1" x14ac:dyDescent="0.25">
      <c r="N924" s="11"/>
      <c r="O924" s="11"/>
      <c r="P924" s="11"/>
      <c r="Q924" s="11"/>
    </row>
    <row r="925" spans="14:17" ht="15.75" customHeight="1" x14ac:dyDescent="0.25">
      <c r="N925" s="11"/>
      <c r="O925" s="11"/>
      <c r="P925" s="11"/>
      <c r="Q925" s="11"/>
    </row>
    <row r="926" spans="14:17" ht="15.75" customHeight="1" x14ac:dyDescent="0.25">
      <c r="N926" s="11"/>
      <c r="O926" s="11"/>
      <c r="P926" s="11"/>
      <c r="Q926" s="11"/>
    </row>
    <row r="927" spans="14:17" ht="15.75" customHeight="1" x14ac:dyDescent="0.25">
      <c r="N927" s="11"/>
      <c r="O927" s="11"/>
      <c r="P927" s="11"/>
      <c r="Q927" s="11"/>
    </row>
    <row r="928" spans="14:17" ht="15.75" customHeight="1" x14ac:dyDescent="0.25">
      <c r="N928" s="11"/>
      <c r="O928" s="11"/>
      <c r="P928" s="11"/>
      <c r="Q928" s="11"/>
    </row>
    <row r="929" spans="14:17" ht="15.75" customHeight="1" x14ac:dyDescent="0.25">
      <c r="N929" s="11"/>
      <c r="O929" s="11"/>
      <c r="P929" s="11"/>
      <c r="Q929" s="11"/>
    </row>
    <row r="930" spans="14:17" ht="15.75" customHeight="1" x14ac:dyDescent="0.25">
      <c r="N930" s="11"/>
      <c r="O930" s="11"/>
      <c r="P930" s="11"/>
      <c r="Q930" s="11"/>
    </row>
    <row r="931" spans="14:17" ht="15.75" customHeight="1" x14ac:dyDescent="0.25">
      <c r="N931" s="11"/>
      <c r="O931" s="11"/>
      <c r="P931" s="11"/>
      <c r="Q931" s="11"/>
    </row>
    <row r="932" spans="14:17" ht="15.75" customHeight="1" x14ac:dyDescent="0.25">
      <c r="N932" s="11"/>
      <c r="O932" s="11"/>
      <c r="P932" s="11"/>
      <c r="Q932" s="11"/>
    </row>
    <row r="933" spans="14:17" ht="15.75" customHeight="1" x14ac:dyDescent="0.25">
      <c r="N933" s="11"/>
      <c r="O933" s="11"/>
      <c r="P933" s="11"/>
      <c r="Q933" s="11"/>
    </row>
    <row r="934" spans="14:17" ht="15.75" customHeight="1" x14ac:dyDescent="0.25">
      <c r="N934" s="11"/>
      <c r="O934" s="11"/>
      <c r="P934" s="11"/>
      <c r="Q934" s="11"/>
    </row>
    <row r="935" spans="14:17" ht="15.75" customHeight="1" x14ac:dyDescent="0.25">
      <c r="N935" s="11"/>
      <c r="O935" s="11"/>
      <c r="P935" s="11"/>
      <c r="Q935" s="11"/>
    </row>
    <row r="936" spans="14:17" ht="15.75" customHeight="1" x14ac:dyDescent="0.25">
      <c r="N936" s="11"/>
      <c r="O936" s="11"/>
      <c r="P936" s="11"/>
      <c r="Q936" s="11"/>
    </row>
    <row r="937" spans="14:17" ht="15.75" customHeight="1" x14ac:dyDescent="0.25">
      <c r="N937" s="11"/>
      <c r="O937" s="11"/>
      <c r="P937" s="11"/>
      <c r="Q937" s="11"/>
    </row>
    <row r="938" spans="14:17" ht="15.75" customHeight="1" x14ac:dyDescent="0.25">
      <c r="N938" s="11"/>
      <c r="O938" s="11"/>
      <c r="P938" s="11"/>
      <c r="Q938" s="11"/>
    </row>
    <row r="939" spans="14:17" ht="15.75" customHeight="1" x14ac:dyDescent="0.25">
      <c r="N939" s="11"/>
      <c r="O939" s="11"/>
      <c r="P939" s="11"/>
      <c r="Q939" s="11"/>
    </row>
    <row r="940" spans="14:17" ht="15.75" customHeight="1" x14ac:dyDescent="0.25">
      <c r="N940" s="11"/>
      <c r="O940" s="11"/>
      <c r="P940" s="11"/>
      <c r="Q940" s="11"/>
    </row>
    <row r="941" spans="14:17" ht="15.75" customHeight="1" x14ac:dyDescent="0.25">
      <c r="N941" s="11"/>
      <c r="O941" s="11"/>
      <c r="P941" s="11"/>
      <c r="Q941" s="11"/>
    </row>
    <row r="942" spans="14:17" ht="15.75" customHeight="1" x14ac:dyDescent="0.25">
      <c r="N942" s="11"/>
      <c r="O942" s="11"/>
      <c r="P942" s="11"/>
      <c r="Q942" s="11"/>
    </row>
    <row r="943" spans="14:17" ht="15.75" customHeight="1" x14ac:dyDescent="0.25">
      <c r="N943" s="11"/>
      <c r="O943" s="11"/>
      <c r="P943" s="11"/>
      <c r="Q943" s="11"/>
    </row>
    <row r="944" spans="14:17" ht="15.75" customHeight="1" x14ac:dyDescent="0.25">
      <c r="N944" s="11"/>
      <c r="O944" s="11"/>
      <c r="P944" s="11"/>
      <c r="Q944" s="11"/>
    </row>
    <row r="945" spans="14:17" ht="15.75" customHeight="1" x14ac:dyDescent="0.25">
      <c r="N945" s="11"/>
      <c r="O945" s="11"/>
      <c r="P945" s="11"/>
      <c r="Q945" s="11"/>
    </row>
    <row r="946" spans="14:17" ht="15.75" customHeight="1" x14ac:dyDescent="0.25">
      <c r="N946" s="11"/>
      <c r="O946" s="11"/>
      <c r="P946" s="11"/>
      <c r="Q946" s="11"/>
    </row>
    <row r="947" spans="14:17" ht="15.75" customHeight="1" x14ac:dyDescent="0.25">
      <c r="N947" s="11"/>
      <c r="O947" s="11"/>
      <c r="P947" s="11"/>
      <c r="Q947" s="11"/>
    </row>
    <row r="948" spans="14:17" ht="15.75" customHeight="1" x14ac:dyDescent="0.25">
      <c r="N948" s="11"/>
      <c r="O948" s="11"/>
      <c r="P948" s="11"/>
      <c r="Q948" s="11"/>
    </row>
    <row r="949" spans="14:17" ht="15.75" customHeight="1" x14ac:dyDescent="0.25">
      <c r="N949" s="11"/>
      <c r="O949" s="11"/>
      <c r="P949" s="11"/>
      <c r="Q949" s="11"/>
    </row>
    <row r="950" spans="14:17" ht="15.75" customHeight="1" x14ac:dyDescent="0.25">
      <c r="N950" s="11"/>
      <c r="O950" s="11"/>
      <c r="P950" s="11"/>
      <c r="Q950" s="11"/>
    </row>
    <row r="951" spans="14:17" ht="15.75" customHeight="1" x14ac:dyDescent="0.25">
      <c r="N951" s="11"/>
      <c r="O951" s="11"/>
      <c r="P951" s="11"/>
      <c r="Q951" s="11"/>
    </row>
    <row r="952" spans="14:17" ht="15.75" customHeight="1" x14ac:dyDescent="0.25">
      <c r="N952" s="11"/>
      <c r="O952" s="11"/>
      <c r="P952" s="11"/>
      <c r="Q952" s="11"/>
    </row>
    <row r="953" spans="14:17" ht="15.75" customHeight="1" x14ac:dyDescent="0.25">
      <c r="N953" s="11"/>
      <c r="O953" s="11"/>
      <c r="P953" s="11"/>
      <c r="Q953" s="11"/>
    </row>
    <row r="954" spans="14:17" ht="15.75" customHeight="1" x14ac:dyDescent="0.25">
      <c r="N954" s="11"/>
      <c r="O954" s="11"/>
      <c r="P954" s="11"/>
      <c r="Q954" s="11"/>
    </row>
    <row r="955" spans="14:17" ht="15.75" customHeight="1" x14ac:dyDescent="0.25">
      <c r="N955" s="11"/>
      <c r="O955" s="11"/>
      <c r="P955" s="11"/>
      <c r="Q955" s="11"/>
    </row>
    <row r="956" spans="14:17" ht="15.75" customHeight="1" x14ac:dyDescent="0.25">
      <c r="N956" s="11"/>
      <c r="O956" s="11"/>
      <c r="P956" s="11"/>
      <c r="Q956" s="11"/>
    </row>
    <row r="957" spans="14:17" ht="15.75" customHeight="1" x14ac:dyDescent="0.25">
      <c r="N957" s="11"/>
      <c r="O957" s="11"/>
      <c r="P957" s="11"/>
      <c r="Q957" s="11"/>
    </row>
    <row r="958" spans="14:17" ht="15.75" customHeight="1" x14ac:dyDescent="0.25">
      <c r="N958" s="11"/>
      <c r="O958" s="11"/>
      <c r="P958" s="11"/>
      <c r="Q958" s="11"/>
    </row>
    <row r="959" spans="14:17" ht="15.75" customHeight="1" x14ac:dyDescent="0.25">
      <c r="N959" s="11"/>
      <c r="O959" s="11"/>
      <c r="P959" s="11"/>
      <c r="Q959" s="11"/>
    </row>
    <row r="960" spans="14:17" ht="15.75" customHeight="1" x14ac:dyDescent="0.25">
      <c r="N960" s="11"/>
      <c r="O960" s="11"/>
      <c r="P960" s="11"/>
      <c r="Q960" s="11"/>
    </row>
    <row r="961" spans="14:17" ht="15.75" customHeight="1" x14ac:dyDescent="0.25">
      <c r="N961" s="11"/>
      <c r="O961" s="11"/>
      <c r="P961" s="11"/>
      <c r="Q961" s="11"/>
    </row>
    <row r="962" spans="14:17" ht="15.75" customHeight="1" x14ac:dyDescent="0.25">
      <c r="N962" s="11"/>
      <c r="O962" s="11"/>
      <c r="P962" s="11"/>
      <c r="Q962" s="11"/>
    </row>
    <row r="963" spans="14:17" ht="15.75" customHeight="1" x14ac:dyDescent="0.25">
      <c r="N963" s="11"/>
      <c r="O963" s="11"/>
      <c r="P963" s="11"/>
      <c r="Q963" s="11"/>
    </row>
    <row r="964" spans="14:17" ht="15.75" customHeight="1" x14ac:dyDescent="0.25">
      <c r="N964" s="11"/>
      <c r="O964" s="11"/>
      <c r="P964" s="11"/>
      <c r="Q964" s="11"/>
    </row>
    <row r="965" spans="14:17" ht="15.75" customHeight="1" x14ac:dyDescent="0.25">
      <c r="N965" s="11"/>
      <c r="O965" s="11"/>
      <c r="P965" s="11"/>
      <c r="Q965" s="11"/>
    </row>
    <row r="966" spans="14:17" ht="15.75" customHeight="1" x14ac:dyDescent="0.25">
      <c r="N966" s="11"/>
      <c r="O966" s="11"/>
      <c r="P966" s="11"/>
      <c r="Q966" s="11"/>
    </row>
    <row r="967" spans="14:17" ht="15.75" customHeight="1" x14ac:dyDescent="0.25">
      <c r="N967" s="11"/>
      <c r="O967" s="11"/>
      <c r="P967" s="11"/>
      <c r="Q967" s="11"/>
    </row>
    <row r="968" spans="14:17" ht="15.75" customHeight="1" x14ac:dyDescent="0.25">
      <c r="N968" s="11"/>
      <c r="O968" s="11"/>
      <c r="P968" s="11"/>
      <c r="Q968" s="11"/>
    </row>
    <row r="969" spans="14:17" ht="15.75" customHeight="1" x14ac:dyDescent="0.25">
      <c r="N969" s="11"/>
      <c r="O969" s="11"/>
      <c r="P969" s="11"/>
      <c r="Q969" s="11"/>
    </row>
    <row r="970" spans="14:17" ht="15.75" customHeight="1" x14ac:dyDescent="0.25">
      <c r="N970" s="11"/>
      <c r="O970" s="11"/>
      <c r="P970" s="11"/>
      <c r="Q970" s="11"/>
    </row>
    <row r="971" spans="14:17" ht="15.75" customHeight="1" x14ac:dyDescent="0.25">
      <c r="N971" s="11"/>
      <c r="O971" s="11"/>
      <c r="P971" s="11"/>
      <c r="Q971" s="11"/>
    </row>
    <row r="972" spans="14:17" ht="15.75" customHeight="1" x14ac:dyDescent="0.25">
      <c r="N972" s="11"/>
      <c r="O972" s="11"/>
      <c r="P972" s="11"/>
      <c r="Q972" s="11"/>
    </row>
    <row r="973" spans="14:17" ht="15.75" customHeight="1" x14ac:dyDescent="0.25">
      <c r="N973" s="11"/>
      <c r="O973" s="11"/>
      <c r="P973" s="11"/>
      <c r="Q973" s="11"/>
    </row>
    <row r="974" spans="14:17" ht="15.75" customHeight="1" x14ac:dyDescent="0.25">
      <c r="N974" s="11"/>
      <c r="O974" s="11"/>
      <c r="P974" s="11"/>
      <c r="Q974" s="11"/>
    </row>
    <row r="975" spans="14:17" ht="15.75" customHeight="1" x14ac:dyDescent="0.25">
      <c r="N975" s="11"/>
      <c r="O975" s="11"/>
      <c r="P975" s="11"/>
      <c r="Q975" s="11"/>
    </row>
    <row r="976" spans="14:17" ht="15.75" customHeight="1" x14ac:dyDescent="0.25">
      <c r="N976" s="11"/>
      <c r="O976" s="11"/>
      <c r="P976" s="11"/>
      <c r="Q976" s="11"/>
    </row>
    <row r="977" spans="14:17" ht="15.75" customHeight="1" x14ac:dyDescent="0.25">
      <c r="N977" s="11"/>
      <c r="O977" s="11"/>
      <c r="P977" s="11"/>
      <c r="Q977" s="11"/>
    </row>
    <row r="978" spans="14:17" ht="15.75" customHeight="1" x14ac:dyDescent="0.25">
      <c r="N978" s="11"/>
      <c r="O978" s="11"/>
      <c r="P978" s="11"/>
      <c r="Q978" s="11"/>
    </row>
    <row r="979" spans="14:17" ht="15.75" customHeight="1" x14ac:dyDescent="0.25">
      <c r="N979" s="11"/>
      <c r="O979" s="11"/>
      <c r="P979" s="11"/>
      <c r="Q979" s="11"/>
    </row>
    <row r="980" spans="14:17" ht="15.75" customHeight="1" x14ac:dyDescent="0.25">
      <c r="N980" s="11"/>
      <c r="O980" s="11"/>
      <c r="P980" s="11"/>
      <c r="Q980" s="11"/>
    </row>
    <row r="981" spans="14:17" ht="15.75" customHeight="1" x14ac:dyDescent="0.25">
      <c r="N981" s="11"/>
      <c r="O981" s="11"/>
      <c r="P981" s="11"/>
      <c r="Q981" s="11"/>
    </row>
    <row r="982" spans="14:17" ht="15.75" customHeight="1" x14ac:dyDescent="0.25">
      <c r="N982" s="11"/>
      <c r="O982" s="11"/>
      <c r="P982" s="11"/>
      <c r="Q982" s="11"/>
    </row>
    <row r="983" spans="14:17" ht="15.75" customHeight="1" x14ac:dyDescent="0.25">
      <c r="N983" s="11"/>
      <c r="O983" s="11"/>
      <c r="P983" s="11"/>
      <c r="Q983" s="11"/>
    </row>
    <row r="984" spans="14:17" ht="15.75" customHeight="1" x14ac:dyDescent="0.25">
      <c r="N984" s="11"/>
      <c r="O984" s="11"/>
      <c r="P984" s="11"/>
      <c r="Q984" s="11"/>
    </row>
    <row r="985" spans="14:17" ht="15.75" customHeight="1" x14ac:dyDescent="0.25">
      <c r="N985" s="11"/>
      <c r="O985" s="11"/>
      <c r="P985" s="11"/>
      <c r="Q985" s="11"/>
    </row>
    <row r="986" spans="14:17" ht="15.75" customHeight="1" x14ac:dyDescent="0.25">
      <c r="N986" s="11"/>
      <c r="O986" s="11"/>
      <c r="P986" s="11"/>
      <c r="Q986" s="11"/>
    </row>
    <row r="987" spans="14:17" ht="15.75" customHeight="1" x14ac:dyDescent="0.25">
      <c r="N987" s="11"/>
      <c r="O987" s="11"/>
      <c r="P987" s="11"/>
      <c r="Q987" s="11"/>
    </row>
    <row r="988" spans="14:17" ht="15.75" customHeight="1" x14ac:dyDescent="0.25">
      <c r="N988" s="11"/>
      <c r="O988" s="11"/>
      <c r="P988" s="11"/>
      <c r="Q988" s="11"/>
    </row>
    <row r="989" spans="14:17" ht="15.75" customHeight="1" x14ac:dyDescent="0.25">
      <c r="N989" s="11"/>
      <c r="O989" s="11"/>
      <c r="P989" s="11"/>
      <c r="Q989" s="11"/>
    </row>
    <row r="990" spans="14:17" ht="15.75" customHeight="1" x14ac:dyDescent="0.25">
      <c r="N990" s="11"/>
      <c r="O990" s="11"/>
      <c r="P990" s="11"/>
      <c r="Q990" s="11"/>
    </row>
    <row r="991" spans="14:17" ht="15.75" customHeight="1" x14ac:dyDescent="0.25">
      <c r="N991" s="11"/>
      <c r="O991" s="11"/>
      <c r="P991" s="11"/>
      <c r="Q991" s="11"/>
    </row>
    <row r="992" spans="14:17" ht="15.75" customHeight="1" x14ac:dyDescent="0.25">
      <c r="N992" s="11"/>
      <c r="O992" s="11"/>
      <c r="P992" s="11"/>
      <c r="Q992" s="11"/>
    </row>
    <row r="993" spans="14:17" ht="15.75" customHeight="1" x14ac:dyDescent="0.25">
      <c r="N993" s="11"/>
      <c r="O993" s="11"/>
      <c r="P993" s="11"/>
      <c r="Q993" s="11"/>
    </row>
    <row r="994" spans="14:17" ht="15.75" customHeight="1" x14ac:dyDescent="0.25">
      <c r="N994" s="11"/>
      <c r="O994" s="11"/>
      <c r="P994" s="11"/>
      <c r="Q994" s="11"/>
    </row>
    <row r="995" spans="14:17" ht="15.75" customHeight="1" x14ac:dyDescent="0.25">
      <c r="N995" s="11"/>
      <c r="O995" s="11"/>
      <c r="P995" s="11"/>
      <c r="Q995" s="11"/>
    </row>
    <row r="996" spans="14:17" ht="15.75" customHeight="1" x14ac:dyDescent="0.25">
      <c r="N996" s="11"/>
      <c r="O996" s="11"/>
      <c r="P996" s="11"/>
      <c r="Q996" s="11"/>
    </row>
    <row r="997" spans="14:17" ht="15.75" customHeight="1" x14ac:dyDescent="0.25">
      <c r="N997" s="11"/>
      <c r="O997" s="11"/>
      <c r="P997" s="11"/>
      <c r="Q997" s="11"/>
    </row>
    <row r="998" spans="14:17" ht="15.75" customHeight="1" x14ac:dyDescent="0.25">
      <c r="N998" s="11"/>
      <c r="O998" s="11"/>
      <c r="P998" s="11"/>
      <c r="Q998" s="11"/>
    </row>
    <row r="999" spans="14:17" ht="15.75" customHeight="1" x14ac:dyDescent="0.25">
      <c r="N999" s="11"/>
      <c r="O999" s="11"/>
      <c r="P999" s="11"/>
      <c r="Q999" s="11"/>
    </row>
    <row r="1000" spans="14:17" ht="15.75" customHeight="1" x14ac:dyDescent="0.25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O33" sqref="O33"/>
    </sheetView>
  </sheetViews>
  <sheetFormatPr defaultColWidth="14.42578125" defaultRowHeight="15" customHeight="1" x14ac:dyDescent="0.25"/>
  <cols>
    <col min="1" max="1" width="2" customWidth="1"/>
    <col min="2" max="2" width="3" customWidth="1"/>
    <col min="3" max="3" width="26.5703125" customWidth="1"/>
    <col min="4" max="4" width="13.140625" customWidth="1"/>
    <col min="5" max="5" width="8" customWidth="1"/>
    <col min="6" max="6" width="14.140625" customWidth="1"/>
    <col min="7" max="7" width="12" customWidth="1"/>
    <col min="8" max="8" width="1.7109375" customWidth="1"/>
    <col min="9" max="9" width="22.42578125" customWidth="1"/>
    <col min="10" max="10" width="14.140625" customWidth="1"/>
    <col min="11" max="11" width="8" customWidth="1"/>
    <col min="12" max="12" width="14.140625" customWidth="1"/>
    <col min="13" max="13" width="13.140625" customWidth="1"/>
    <col min="14" max="14" width="18.28515625" customWidth="1"/>
    <col min="15" max="15" width="13.140625" customWidth="1"/>
  </cols>
  <sheetData>
    <row r="1" spans="1:26" ht="11.25" customHeight="1" x14ac:dyDescent="0.25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25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25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25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25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25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25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25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25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25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25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25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25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25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25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25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25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25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25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25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25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25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25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25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25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25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25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25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25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25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25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25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25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25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25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25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25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25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25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25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25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25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25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25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25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25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25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25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25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25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25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25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25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25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25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25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25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25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25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25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25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25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25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25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25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25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25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25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25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25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25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25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25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25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25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25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25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25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25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25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25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25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25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25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25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25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25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25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25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25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25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25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25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25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25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25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25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25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25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25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25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25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25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25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25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25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25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25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25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25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25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25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25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25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25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25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25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25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25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25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25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25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25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25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25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25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25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25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25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25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25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25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25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25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25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25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25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25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25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25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25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25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25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25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25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25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25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25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25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25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25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25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25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25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25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25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25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25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25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25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25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25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25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25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25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25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25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25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25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25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25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25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25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25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25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25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25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25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25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25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25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25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25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25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25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25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25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25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25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25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25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25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25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25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25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25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25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25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25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25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25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25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25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25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25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25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25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25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25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25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25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25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25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25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25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25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25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25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25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25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25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25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25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25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25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25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25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25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25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25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25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25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25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25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25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25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25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25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25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25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25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25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25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25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25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25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25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25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25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25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25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25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25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25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25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25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25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25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25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25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25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25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25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25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25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25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25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25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25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25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25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25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25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25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25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25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25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25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25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25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25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25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25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25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25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25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25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25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25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25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25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25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25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25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25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25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25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25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25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25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25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25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25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25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25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25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25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25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25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25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25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25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25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25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25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25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25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25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25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25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25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25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25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25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25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25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25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25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25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25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25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25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25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25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25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25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25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25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25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25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25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25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25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25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25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25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25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25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25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25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25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25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25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25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25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25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25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25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25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25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25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25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25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25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25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25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25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25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25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25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25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25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25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25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25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25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25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25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25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25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25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25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25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25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25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25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25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25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25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25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25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25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25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25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25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25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25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25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25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25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25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25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25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25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25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25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25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25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25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25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25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25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25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25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25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25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25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25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25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25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25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25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25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25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25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25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25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25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25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25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25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25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25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25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25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25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25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25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25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25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25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25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25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25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25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25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25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25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25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25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25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25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25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25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25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25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25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25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25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25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25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25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25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25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25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25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25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25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25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25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25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25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25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25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25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25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25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25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25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25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25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25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25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25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25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25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25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25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25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25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25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25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25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25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25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25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25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25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25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25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25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25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25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25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25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25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25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25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25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25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25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25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25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25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25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25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25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25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25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25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25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25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25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25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25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25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25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25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25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25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25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25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25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25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25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25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25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25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25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25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25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25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25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25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25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25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25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25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25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25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25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25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25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25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25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25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25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25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25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25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25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25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25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25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25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25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25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25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25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25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25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25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25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25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25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25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25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25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25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25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25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25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25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25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25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25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25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25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25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25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25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25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25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25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25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25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25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25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25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25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25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25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25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25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25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25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25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25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25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25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25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25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25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25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25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25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25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25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25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25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25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25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25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25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25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25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25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25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25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25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25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25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25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25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25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25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25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25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25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25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25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25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25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25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25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25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25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25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25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25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25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25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25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25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25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25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25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25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25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25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25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25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25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25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25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25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25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25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25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25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25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25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25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25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25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25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25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25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25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25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25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25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25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25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25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25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25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25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25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25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25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25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25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25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25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25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25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25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25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25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25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25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25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25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25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25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25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25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25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25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25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25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25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25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25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25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25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25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25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25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25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25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25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25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25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25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25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25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25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25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25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25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25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25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25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25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25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25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25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25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25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25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25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25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25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25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25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25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25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25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25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25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25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25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25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25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25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25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25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25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25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25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25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25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25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25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25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25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25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25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25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25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25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25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25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25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25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25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25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25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25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25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25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25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25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25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25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25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25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25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25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25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25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25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25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25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25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25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25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25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25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25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25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25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25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25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25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25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25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25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25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25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25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25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25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25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25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25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25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25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25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25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25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25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25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25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25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25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25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25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25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25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25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25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25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25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25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25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25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25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25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25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25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25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25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25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25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25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25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25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25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25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25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25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25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25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25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25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25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25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25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25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25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25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25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25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25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25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25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25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25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25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25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25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25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25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25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25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25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25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25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25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25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25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25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25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25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25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25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25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25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25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25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25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25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25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25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25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25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25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25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25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25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25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25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25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25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25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25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25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25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25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25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25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25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25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25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25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25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25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25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25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25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25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25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25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25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25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25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25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25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25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25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25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25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25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25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25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25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25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25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25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25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25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25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25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25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25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25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25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25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25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25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25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25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25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25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25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25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25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25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25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25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25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25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25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25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25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25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25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25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25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25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25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25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25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25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25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25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25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25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25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25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25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25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25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25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25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25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25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25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25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25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25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25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25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25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25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25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25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A24" sqref="A24:XFD24"/>
    </sheetView>
  </sheetViews>
  <sheetFormatPr defaultColWidth="14.42578125" defaultRowHeight="15" customHeight="1" x14ac:dyDescent="0.25"/>
  <cols>
    <col min="1" max="1" width="3.85546875" customWidth="1"/>
    <col min="2" max="2" width="2.85546875" customWidth="1"/>
    <col min="3" max="3" width="25.7109375" customWidth="1"/>
    <col min="4" max="4" width="12" customWidth="1"/>
    <col min="5" max="6" width="13.7109375" customWidth="1"/>
    <col min="7" max="7" width="9.7109375" bestFit="1" customWidth="1"/>
    <col min="8" max="11" width="12.7109375" customWidth="1"/>
    <col min="12" max="12" width="11.7109375" customWidth="1"/>
    <col min="13" max="13" width="12.7109375" customWidth="1"/>
    <col min="14" max="14" width="11.7109375" customWidth="1"/>
    <col min="15" max="17" width="12.7109375" customWidth="1"/>
    <col min="18" max="18" width="11.7109375" customWidth="1"/>
    <col min="19" max="21" width="12.7109375" customWidth="1"/>
    <col min="22" max="22" width="12.7109375" bestFit="1" customWidth="1"/>
    <col min="23" max="30" width="12.7109375" customWidth="1"/>
    <col min="31" max="32" width="11.7109375" customWidth="1"/>
  </cols>
  <sheetData>
    <row r="1" spans="1:32" ht="11.25" customHeight="1" x14ac:dyDescent="0.25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46296</v>
      </c>
      <c r="AB1" s="252">
        <v>46326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25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25">
      <c r="A3" s="562" t="s">
        <v>261</v>
      </c>
      <c r="B3" s="548"/>
      <c r="C3" s="266" t="s">
        <v>156</v>
      </c>
      <c r="D3" s="267"/>
      <c r="E3" s="268">
        <f t="shared" ref="E3:F3" si="0">SUM(E5:E46)</f>
        <v>162424.25999999998</v>
      </c>
      <c r="F3" s="268">
        <f t="shared" si="0"/>
        <v>-928.87529205335613</v>
      </c>
      <c r="G3" s="269">
        <f>1-((E3/SUM(E3:F3)))</f>
        <v>-5.7517141665266447E-3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14978.64</v>
      </c>
      <c r="Z3" s="277"/>
      <c r="AA3" s="278">
        <f>SUM(AA5:AA46)</f>
        <v>9074.6100000000024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25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25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1064.7285825503354</v>
      </c>
      <c r="E5" s="289">
        <f>I5+K5+M5+O5+Q5+S5+U5+W5+Y5+AA5+AC5+AE5</f>
        <v>10430.279999999999</v>
      </c>
      <c r="F5" s="289">
        <f t="shared" ref="F5:F12" si="2">J5+L5+N5+P5+R5+T5+V5+X5</f>
        <v>318.52999999999929</v>
      </c>
      <c r="G5" s="269">
        <f t="shared" ref="G5:G12" si="3">1-((E5/SUM(E5:F5)))</f>
        <v>2.9633978086876511E-2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451.57000000000005</v>
      </c>
      <c r="Z5" s="276">
        <f t="shared" ref="Z5:Z12" si="12">H5-Y5</f>
        <v>748.43</v>
      </c>
      <c r="AA5" s="278">
        <f>SUMIFS('Checking Transaction Log'!$E:$E,'Checking Transaction Log'!$C:$C,"&gt;="&amp;AA1,'Checking Transaction Log'!$C:$C,"&lt;="&amp;AB1,'Checking Transaction Log'!$A:$A,"D",'Checking Transaction Log'!$B:$B,1)</f>
        <v>697.24</v>
      </c>
      <c r="AB5" s="278">
        <f t="shared" ref="AB5:AB12" si="13">H5-AA5</f>
        <v>502.76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25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1064.5417751677851</v>
      </c>
      <c r="E6" s="289">
        <f t="shared" ref="E6:E12" si="16">Q6+S6+U6+W6+Y6+AA6+AC6+AE6+I6+K6+M6+O6</f>
        <v>10428.449999999999</v>
      </c>
      <c r="F6" s="289">
        <f t="shared" si="2"/>
        <v>873.81000000000097</v>
      </c>
      <c r="G6" s="269">
        <f t="shared" si="3"/>
        <v>7.7312856012868303E-2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938.07</v>
      </c>
      <c r="Z6" s="276">
        <f t="shared" si="12"/>
        <v>261.92999999999995</v>
      </c>
      <c r="AA6" s="278">
        <f>SUMIFS('Checking Transaction Log'!$E:$E,'Checking Transaction Log'!$C:$C,"&gt;="&amp;AA1,'Checking Transaction Log'!$C:$C,"&lt;="&amp;AB1,'Checking Transaction Log'!$A:$A,"D",'Checking Transaction Log'!$B:$B,2)</f>
        <v>764.19</v>
      </c>
      <c r="AB6" s="278">
        <f t="shared" si="13"/>
        <v>435.80999999999995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25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113.59215906040269</v>
      </c>
      <c r="E7" s="289">
        <f t="shared" si="16"/>
        <v>1112.77</v>
      </c>
      <c r="F7" s="289">
        <f t="shared" si="2"/>
        <v>262.85000000000002</v>
      </c>
      <c r="G7" s="269">
        <f t="shared" si="3"/>
        <v>0.19107747779183204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110.24000000000001</v>
      </c>
      <c r="Z7" s="276">
        <f t="shared" si="12"/>
        <v>39.759999999999991</v>
      </c>
      <c r="AA7" s="278">
        <f>SUMIFS('Checking Transaction Log'!$E:$E,'Checking Transaction Log'!$C:$C,"&gt;="&amp;AA1,'Checking Transaction Log'!$C:$C,"&lt;="&amp;AB1,'Checking Transaction Log'!$A:$A,"D",'Checking Transaction Log'!$B:$B,3)</f>
        <v>65.38</v>
      </c>
      <c r="AB7" s="278">
        <f t="shared" si="13"/>
        <v>84.62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25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645.53179530201339</v>
      </c>
      <c r="E8" s="289">
        <f t="shared" si="16"/>
        <v>6323.7499999999991</v>
      </c>
      <c r="F8" s="289">
        <f t="shared" si="2"/>
        <v>-173.59000000000015</v>
      </c>
      <c r="G8" s="269">
        <f t="shared" si="3"/>
        <v>-2.8225281943884406E-2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770.33</v>
      </c>
      <c r="Z8" s="276">
        <f t="shared" si="12"/>
        <v>-170.33000000000004</v>
      </c>
      <c r="AA8" s="278">
        <f>SUMIFS('Checking Transaction Log'!$E:$E,'Checking Transaction Log'!$C:$C,"&gt;="&amp;AA1,'Checking Transaction Log'!$C:$C,"&lt;="&amp;AB1,'Checking Transaction Log'!$A:$A,"D",'Checking Transaction Log'!$B:$B,4)</f>
        <v>579.83000000000004</v>
      </c>
      <c r="AB8" s="278">
        <f t="shared" si="13"/>
        <v>20.169999999999959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25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814.3566704697987</v>
      </c>
      <c r="E9" s="289">
        <f t="shared" si="16"/>
        <v>7977.59</v>
      </c>
      <c r="F9" s="289">
        <f t="shared" si="2"/>
        <v>457.22999999999996</v>
      </c>
      <c r="G9" s="269">
        <f t="shared" si="3"/>
        <v>5.4207440111347927E-2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1921.67</v>
      </c>
      <c r="Z9" s="276">
        <f t="shared" si="12"/>
        <v>-1221.67</v>
      </c>
      <c r="AA9" s="278">
        <f>SUMIFS('Checking Transaction Log'!$E:$E,'Checking Transaction Log'!$C:$C,"&gt;="&amp;AA1,'Checking Transaction Log'!$C:$C,"&lt;="&amp;AB1,'Checking Transaction Log'!$A:$A,"D",'Checking Transaction Log'!$B:$B,5)</f>
        <v>913.15000000000009</v>
      </c>
      <c r="AB9" s="278">
        <f t="shared" si="13"/>
        <v>-213.15000000000009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25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854.92653825503373</v>
      </c>
      <c r="E10" s="289">
        <f t="shared" si="16"/>
        <v>8375.02</v>
      </c>
      <c r="F10" s="289">
        <f t="shared" si="2"/>
        <v>908.64999999999964</v>
      </c>
      <c r="G10" s="269">
        <f t="shared" si="3"/>
        <v>9.7876163198390209E-2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1024.6100000000001</v>
      </c>
      <c r="Z10" s="276">
        <f t="shared" si="12"/>
        <v>-124.61000000000013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1059.0600000000002</v>
      </c>
      <c r="AB10" s="278">
        <f t="shared" si="13"/>
        <v>-159.06000000000017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25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290.32521342281882</v>
      </c>
      <c r="E11" s="289">
        <f t="shared" si="16"/>
        <v>2844.08</v>
      </c>
      <c r="F11" s="289">
        <f t="shared" si="2"/>
        <v>261.49000000000012</v>
      </c>
      <c r="G11" s="269">
        <f t="shared" si="3"/>
        <v>8.4200323934092713E-2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252.07999999999998</v>
      </c>
      <c r="Z11" s="276">
        <f t="shared" si="12"/>
        <v>97.920000000000016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53.49</v>
      </c>
      <c r="AB11" s="278">
        <f t="shared" si="13"/>
        <v>296.51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25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739.39484899328863</v>
      </c>
      <c r="E12" s="289">
        <f t="shared" si="16"/>
        <v>7243.25</v>
      </c>
      <c r="F12" s="289">
        <f t="shared" si="2"/>
        <v>-670.36</v>
      </c>
      <c r="G12" s="269">
        <f t="shared" si="3"/>
        <v>-0.10198862296493627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464.71000000000009</v>
      </c>
      <c r="Z12" s="276">
        <f t="shared" si="12"/>
        <v>235.28999999999991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508.18</v>
      </c>
      <c r="AB12" s="278">
        <f t="shared" si="13"/>
        <v>191.82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25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25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1277.6604161073831</v>
      </c>
      <c r="E14" s="289">
        <f t="shared" ref="E14:E31" si="18">Q14+S14+U14+W14+Y14+AA14+AC14+AE14+I14+K14+M14+O14</f>
        <v>12516.200000000003</v>
      </c>
      <c r="F14" s="289">
        <f t="shared" ref="F14:F31" si="19">J14+L14+N14+P14+R14+T14+V14+X14</f>
        <v>227.15999999999985</v>
      </c>
      <c r="G14" s="269">
        <f t="shared" ref="G14:G31" si="20">1-((E14/SUM(E14:F14)))</f>
        <v>1.7825753961278612E-2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1231.68</v>
      </c>
      <c r="Z14" s="276">
        <f t="shared" ref="Z14:Z31" si="29">H14-Y14</f>
        <v>53.319999999999936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1231.68</v>
      </c>
      <c r="AB14" s="278">
        <f t="shared" ref="AB14:AB31" si="30">H14-AA14</f>
        <v>53.319999999999936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25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16.445174496644299</v>
      </c>
      <c r="E15" s="289">
        <f t="shared" si="18"/>
        <v>161.10000000000002</v>
      </c>
      <c r="F15" s="289">
        <f t="shared" si="19"/>
        <v>16.800000000000011</v>
      </c>
      <c r="G15" s="269">
        <f t="shared" si="20"/>
        <v>9.4435075885328845E-2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17.899999999999999</v>
      </c>
      <c r="Z15" s="276">
        <f t="shared" si="29"/>
        <v>2.1000000000000014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25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290.65187114093959</v>
      </c>
      <c r="E16" s="289">
        <f t="shared" si="18"/>
        <v>2847.2799999999997</v>
      </c>
      <c r="F16" s="289">
        <f t="shared" si="19"/>
        <v>-173.60000000000002</v>
      </c>
      <c r="G16" s="269">
        <f t="shared" si="20"/>
        <v>-6.4929236109033228E-2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256.83999999999997</v>
      </c>
      <c r="Z16" s="276">
        <f t="shared" si="29"/>
        <v>13.160000000000025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256.83999999999997</v>
      </c>
      <c r="AB16" s="278">
        <f t="shared" si="30"/>
        <v>13.160000000000025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25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191.03657919463089</v>
      </c>
      <c r="E17" s="289">
        <f t="shared" si="18"/>
        <v>1871.4299999999998</v>
      </c>
      <c r="F17" s="289">
        <f t="shared" si="19"/>
        <v>-26.949999999999989</v>
      </c>
      <c r="G17" s="269">
        <f t="shared" si="20"/>
        <v>-1.4611164122137366E-2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204.48</v>
      </c>
      <c r="Z17" s="276">
        <f t="shared" si="29"/>
        <v>0.52000000000001023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25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210.89532684563758</v>
      </c>
      <c r="E18" s="289">
        <f t="shared" si="18"/>
        <v>2065.9699999999998</v>
      </c>
      <c r="F18" s="289">
        <f t="shared" si="19"/>
        <v>78.539999999999992</v>
      </c>
      <c r="G18" s="269">
        <f t="shared" si="20"/>
        <v>3.662375088015446E-2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344.23</v>
      </c>
      <c r="Z18" s="276">
        <f t="shared" si="29"/>
        <v>-164.23000000000002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360.28</v>
      </c>
      <c r="AB18" s="278">
        <f t="shared" si="30"/>
        <v>-180.27999999999997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25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139.52367785234901</v>
      </c>
      <c r="E19" s="289">
        <f t="shared" si="18"/>
        <v>1366.8000000000002</v>
      </c>
      <c r="F19" s="289">
        <f t="shared" si="19"/>
        <v>29.169999999999931</v>
      </c>
      <c r="G19" s="269">
        <f t="shared" si="20"/>
        <v>2.0895864524309138E-2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136.92000000000002</v>
      </c>
      <c r="Z19" s="276">
        <f t="shared" si="29"/>
        <v>3.0799999999999841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139.05000000000001</v>
      </c>
      <c r="AB19" s="278">
        <f t="shared" si="30"/>
        <v>0.94999999999998863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25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109.36500402684563</v>
      </c>
      <c r="E20" s="289">
        <f t="shared" si="18"/>
        <v>1071.3599999999999</v>
      </c>
      <c r="F20" s="289">
        <f t="shared" si="19"/>
        <v>-143.98999999999998</v>
      </c>
      <c r="G20" s="269">
        <f t="shared" si="20"/>
        <v>-0.15526704551581361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63.69</v>
      </c>
      <c r="Z20" s="276">
        <f t="shared" si="29"/>
        <v>36.31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63.68</v>
      </c>
      <c r="AB20" s="278">
        <f t="shared" si="30"/>
        <v>36.32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25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193.7641711409396</v>
      </c>
      <c r="E21" s="289">
        <f t="shared" si="18"/>
        <v>1898.1499999999999</v>
      </c>
      <c r="F21" s="289">
        <f t="shared" si="19"/>
        <v>-897.36999999999989</v>
      </c>
      <c r="G21" s="269">
        <f t="shared" si="20"/>
        <v>-0.89667059693439111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1000.78</v>
      </c>
      <c r="AB21" s="278">
        <f t="shared" si="30"/>
        <v>-1000.78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25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167.31816644295304</v>
      </c>
      <c r="E22" s="289">
        <f t="shared" si="18"/>
        <v>1639.0800000000002</v>
      </c>
      <c r="F22" s="289">
        <f t="shared" si="19"/>
        <v>-195.78000000000003</v>
      </c>
      <c r="G22" s="269">
        <f t="shared" si="20"/>
        <v>-0.13564747453751824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141.65</v>
      </c>
      <c r="Z22" s="276">
        <f t="shared" si="29"/>
        <v>3.3499999999999943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141.65</v>
      </c>
      <c r="AB22" s="278">
        <f t="shared" si="30"/>
        <v>3.3499999999999943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25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204.16107382550337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25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204.16107382550337</v>
      </c>
      <c r="E24" s="289">
        <f t="shared" si="18"/>
        <v>2000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200</v>
      </c>
      <c r="Z24" s="276">
        <f t="shared" si="29"/>
        <v>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200</v>
      </c>
      <c r="AB24" s="278">
        <f t="shared" si="30"/>
        <v>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25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306.24161073825502</v>
      </c>
      <c r="E25" s="289">
        <f t="shared" si="18"/>
        <v>3000</v>
      </c>
      <c r="F25" s="289">
        <f t="shared" si="19"/>
        <v>2400</v>
      </c>
      <c r="G25" s="269">
        <f t="shared" si="20"/>
        <v>0.44444444444444442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600</v>
      </c>
      <c r="Z25" s="276">
        <f t="shared" si="29"/>
        <v>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25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95.417740268456399</v>
      </c>
      <c r="E26" s="289">
        <f t="shared" si="18"/>
        <v>934.73000000000013</v>
      </c>
      <c r="F26" s="289">
        <f t="shared" si="19"/>
        <v>-92.73</v>
      </c>
      <c r="G26" s="269">
        <f t="shared" si="20"/>
        <v>-0.11013064133016637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81</v>
      </c>
      <c r="Z26" s="276">
        <f t="shared" si="29"/>
        <v>4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81</v>
      </c>
      <c r="AB26" s="278">
        <f t="shared" si="30"/>
        <v>4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25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128.09882416107385</v>
      </c>
      <c r="E27" s="289">
        <f t="shared" si="18"/>
        <v>1254.8800000000001</v>
      </c>
      <c r="F27" s="289">
        <f t="shared" si="19"/>
        <v>-61.03</v>
      </c>
      <c r="G27" s="269">
        <f t="shared" si="20"/>
        <v>-5.1120324998952915E-2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154.30000000000004</v>
      </c>
      <c r="Z27" s="276">
        <f t="shared" si="29"/>
        <v>-54.30000000000004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239.55</v>
      </c>
      <c r="AB27" s="278">
        <f t="shared" si="30"/>
        <v>-139.55000000000001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25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933.92054093959734</v>
      </c>
      <c r="E28" s="289">
        <f t="shared" si="18"/>
        <v>9148.86</v>
      </c>
      <c r="F28" s="289">
        <f t="shared" si="19"/>
        <v>1510.059999999999</v>
      </c>
      <c r="G28" s="269">
        <f t="shared" si="20"/>
        <v>0.14167101357360778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529.46</v>
      </c>
      <c r="Z28" s="276">
        <f t="shared" si="29"/>
        <v>670.54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529.46</v>
      </c>
      <c r="AB28" s="278">
        <f t="shared" si="30"/>
        <v>670.54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25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104.37734899328859</v>
      </c>
      <c r="E29" s="289">
        <f t="shared" si="18"/>
        <v>1022.5</v>
      </c>
      <c r="F29" s="289">
        <f t="shared" si="19"/>
        <v>121.09</v>
      </c>
      <c r="G29" s="269">
        <f t="shared" si="20"/>
        <v>0.10588585069823964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88.17</v>
      </c>
      <c r="Z29" s="276">
        <f t="shared" si="29"/>
        <v>31.83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95.42</v>
      </c>
      <c r="AB29" s="278">
        <f t="shared" si="30"/>
        <v>24.58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25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93.109699328859065</v>
      </c>
      <c r="E30" s="289">
        <f t="shared" si="18"/>
        <v>912.12</v>
      </c>
      <c r="F30" s="289">
        <f t="shared" si="19"/>
        <v>-178.61999999999998</v>
      </c>
      <c r="G30" s="269">
        <f t="shared" si="20"/>
        <v>-0.24351738241308785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111.15</v>
      </c>
      <c r="Z30" s="276">
        <f t="shared" si="29"/>
        <v>-36.150000000000006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22.35</v>
      </c>
      <c r="AB30" s="278">
        <f t="shared" si="30"/>
        <v>52.65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25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64.901784563758383</v>
      </c>
      <c r="E31" s="289">
        <f t="shared" si="18"/>
        <v>635.79</v>
      </c>
      <c r="F31" s="289">
        <f t="shared" si="19"/>
        <v>51.749999999999986</v>
      </c>
      <c r="G31" s="269">
        <f t="shared" si="20"/>
        <v>7.5268348023387777E-2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65.19</v>
      </c>
      <c r="Z31" s="276">
        <f t="shared" si="29"/>
        <v>9.8100000000000023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22.35</v>
      </c>
      <c r="AB31" s="278">
        <f t="shared" si="30"/>
        <v>52.65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25">
      <c r="D32" s="39"/>
    </row>
    <row r="33" spans="1:32" ht="11.25" customHeight="1" x14ac:dyDescent="0.25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321.55369127516781</v>
      </c>
      <c r="E33" s="289">
        <f t="shared" ref="E33:E43" si="34">Q33+S33+U33+W33+Y33+AA33+AC33+AE33+I33+K33+M33+O33</f>
        <v>3150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350</v>
      </c>
      <c r="Z33" s="276">
        <f t="shared" ref="Z33:Z43" si="45">H33-Y33</f>
        <v>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25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293.99194630872483</v>
      </c>
      <c r="E34" s="289">
        <f t="shared" si="34"/>
        <v>2880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320</v>
      </c>
      <c r="Z34" s="276">
        <f t="shared" si="45"/>
        <v>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25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22.968120805369129</v>
      </c>
      <c r="E35" s="289">
        <f t="shared" si="34"/>
        <v>225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25</v>
      </c>
      <c r="Z35" s="276">
        <f t="shared" si="45"/>
        <v>0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25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22.968120805369129</v>
      </c>
      <c r="E36" s="289">
        <f t="shared" si="34"/>
        <v>225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25</v>
      </c>
      <c r="Z36" s="276">
        <f t="shared" si="45"/>
        <v>0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25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41.342617449664438</v>
      </c>
      <c r="E37" s="289">
        <f t="shared" si="34"/>
        <v>405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45</v>
      </c>
      <c r="Z37" s="276">
        <f t="shared" si="45"/>
        <v>0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25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367.48993288590606</v>
      </c>
      <c r="E38" s="289">
        <f t="shared" si="34"/>
        <v>3600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400</v>
      </c>
      <c r="Z38" s="276">
        <f t="shared" si="45"/>
        <v>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25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344.5218120805369</v>
      </c>
      <c r="E39" s="289">
        <f t="shared" si="34"/>
        <v>3375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375</v>
      </c>
      <c r="Z39" s="276">
        <f t="shared" si="45"/>
        <v>0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25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91.872483221476514</v>
      </c>
      <c r="E40" s="289">
        <f t="shared" si="34"/>
        <v>900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100</v>
      </c>
      <c r="Z40" s="276">
        <f t="shared" si="45"/>
        <v>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25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78.091610738255042</v>
      </c>
      <c r="E41" s="289">
        <f t="shared" si="34"/>
        <v>765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85</v>
      </c>
      <c r="Z41" s="276">
        <f t="shared" si="45"/>
        <v>0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25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211.306711409396</v>
      </c>
      <c r="E42" s="289">
        <f t="shared" si="34"/>
        <v>2070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230</v>
      </c>
      <c r="Z42" s="276">
        <f t="shared" si="45"/>
        <v>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25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41.342617449664438</v>
      </c>
      <c r="E43" s="289">
        <f t="shared" si="34"/>
        <v>405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45</v>
      </c>
      <c r="Z43" s="276">
        <f t="shared" si="45"/>
        <v>0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25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25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40.832214765100673</v>
      </c>
      <c r="E45" s="289">
        <f t="shared" ref="E45:E46" si="50">Q45+S45+U45+W45+Y45+AA45+AC45+AE45+I45+K45+M45+O45</f>
        <v>400</v>
      </c>
      <c r="F45" s="289">
        <f>J45+L45+N45+P45+R45+T45+V45+X45</f>
        <v>50</v>
      </c>
      <c r="G45" s="269">
        <f t="shared" ref="G45:G46" si="51">1-((E45/SUM(E45:F45)))</f>
        <v>0.11111111111111116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25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4383.6261221476516</v>
      </c>
      <c r="E46" s="289">
        <f t="shared" si="50"/>
        <v>42942.82</v>
      </c>
      <c r="F46" s="289">
        <f>J46+L46+N46+P46+R46+T46+V46+X46</f>
        <v>-7081.9852920533558</v>
      </c>
      <c r="G46" s="269">
        <f t="shared" si="51"/>
        <v>-0.19748523283770658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6844.38</v>
      </c>
      <c r="X46" s="236">
        <f t="shared" si="59"/>
        <v>-2714.1131615066697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2768.7</v>
      </c>
      <c r="Z46" s="276">
        <f t="shared" si="60"/>
        <v>1361.5668384933306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50</v>
      </c>
      <c r="AB46" s="278">
        <f t="shared" si="61"/>
        <v>4080.2668384933304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25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25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25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8889.3405664429538</v>
      </c>
      <c r="E49" s="268">
        <f t="shared" ref="E49:E52" si="65">Q49+S49+U49+W49+Y49+AA49+AC49+AE49+I49+K49+M49+O49</f>
        <v>87081.64</v>
      </c>
      <c r="F49" s="268">
        <f>E49-('Proposed Budget'!J68*14)</f>
        <v>22712.071956380008</v>
      </c>
      <c r="G49" s="246">
        <f t="shared" ref="G49:G50" si="66">(E49/(E49-F49))-1</f>
        <v>0.35283865725165642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9449.3100000000013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4729.32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25">
      <c r="A50" s="286" t="s">
        <v>226</v>
      </c>
      <c r="B50" s="255">
        <v>39</v>
      </c>
      <c r="C50" s="292" t="s">
        <v>266</v>
      </c>
      <c r="D50" s="288">
        <f t="shared" ca="1" si="64"/>
        <v>6018.9900100671139</v>
      </c>
      <c r="E50" s="268">
        <f t="shared" si="65"/>
        <v>58963.149999999994</v>
      </c>
      <c r="F50" s="268">
        <f>E50-('Proposed Budget'!J44*14)</f>
        <v>20270.180930000002</v>
      </c>
      <c r="G50" s="246">
        <f t="shared" si="66"/>
        <v>0.52387246099747298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5529.33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5869.08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25">
      <c r="A51" s="286" t="s">
        <v>226</v>
      </c>
      <c r="B51" s="255">
        <v>40</v>
      </c>
      <c r="C51" s="292" t="s">
        <v>267</v>
      </c>
      <c r="D51" s="288">
        <f t="shared" ca="1" si="64"/>
        <v>1259.7187409395976</v>
      </c>
      <c r="E51" s="268">
        <f t="shared" si="65"/>
        <v>12340.440000000002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837.18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25">
      <c r="A52" s="286" t="s">
        <v>226</v>
      </c>
      <c r="B52" s="255">
        <v>41</v>
      </c>
      <c r="C52" s="292" t="s">
        <v>189</v>
      </c>
      <c r="D52" s="288">
        <f t="shared" ca="1" si="64"/>
        <v>816.64429530201346</v>
      </c>
      <c r="E52" s="268">
        <f t="shared" si="65"/>
        <v>8000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1600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25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25">
      <c r="A54" s="188"/>
      <c r="B54" s="293"/>
      <c r="C54" s="294"/>
      <c r="D54" s="122"/>
      <c r="E54" s="297">
        <f>SUM(E49:E52)</f>
        <v>166385.22999999998</v>
      </c>
      <c r="F54" s="297">
        <f>F49+F50+E52</f>
        <v>50982.252886380011</v>
      </c>
      <c r="G54" s="246">
        <f>(E54/(E54-F54))-1</f>
        <v>0.44177588968251191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14978.640000000001</v>
      </c>
      <c r="Z54" s="295"/>
      <c r="AA54" s="198">
        <f>SUM(AA49:AA52)</f>
        <v>13035.58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25">
      <c r="D55" s="11"/>
    </row>
    <row r="56" spans="1:31" ht="15.75" customHeight="1" x14ac:dyDescent="0.25">
      <c r="D56" s="11"/>
    </row>
    <row r="57" spans="1:31" ht="15.75" customHeight="1" x14ac:dyDescent="0.25">
      <c r="D57" s="11"/>
    </row>
    <row r="58" spans="1:31" ht="15.75" customHeight="1" x14ac:dyDescent="0.25">
      <c r="D58" s="11"/>
    </row>
    <row r="59" spans="1:31" ht="15.75" customHeight="1" x14ac:dyDescent="0.25">
      <c r="D59" s="11"/>
    </row>
    <row r="60" spans="1:31" ht="15.75" customHeight="1" x14ac:dyDescent="0.25">
      <c r="D60" s="11"/>
    </row>
    <row r="61" spans="1:31" ht="15.75" customHeight="1" x14ac:dyDescent="0.25">
      <c r="D61" s="11"/>
    </row>
    <row r="62" spans="1:31" ht="15.75" customHeight="1" x14ac:dyDescent="0.25">
      <c r="D62" s="11"/>
    </row>
    <row r="63" spans="1:31" ht="15.75" customHeight="1" x14ac:dyDescent="0.25">
      <c r="D63" s="11"/>
    </row>
    <row r="64" spans="1:31" ht="15.75" customHeight="1" x14ac:dyDescent="0.25">
      <c r="D64" s="11"/>
    </row>
    <row r="65" spans="4:4" ht="15.75" customHeight="1" x14ac:dyDescent="0.25">
      <c r="D65" s="11"/>
    </row>
    <row r="66" spans="4:4" ht="15.75" customHeight="1" x14ac:dyDescent="0.25">
      <c r="D66" s="11"/>
    </row>
    <row r="67" spans="4:4" ht="15.75" customHeight="1" x14ac:dyDescent="0.25">
      <c r="D67" s="11"/>
    </row>
    <row r="68" spans="4:4" ht="15.75" customHeight="1" x14ac:dyDescent="0.25">
      <c r="D68" s="11"/>
    </row>
    <row r="69" spans="4:4" ht="15.75" customHeight="1" x14ac:dyDescent="0.25">
      <c r="D69" s="11"/>
    </row>
    <row r="70" spans="4:4" ht="15.75" customHeight="1" x14ac:dyDescent="0.25">
      <c r="D70" s="11"/>
    </row>
    <row r="71" spans="4:4" ht="15.75" customHeight="1" x14ac:dyDescent="0.25">
      <c r="D71" s="11"/>
    </row>
    <row r="72" spans="4:4" ht="15.75" customHeight="1" x14ac:dyDescent="0.25">
      <c r="D72" s="11"/>
    </row>
    <row r="73" spans="4:4" ht="15.75" customHeight="1" x14ac:dyDescent="0.25">
      <c r="D73" s="11"/>
    </row>
    <row r="74" spans="4:4" ht="15.75" customHeight="1" x14ac:dyDescent="0.25">
      <c r="D74" s="11"/>
    </row>
    <row r="75" spans="4:4" ht="15.75" customHeight="1" x14ac:dyDescent="0.25">
      <c r="D75" s="11"/>
    </row>
    <row r="76" spans="4:4" ht="15.75" customHeight="1" x14ac:dyDescent="0.25">
      <c r="D76" s="11"/>
    </row>
    <row r="77" spans="4:4" ht="15.75" customHeight="1" x14ac:dyDescent="0.25">
      <c r="D77" s="11"/>
    </row>
    <row r="78" spans="4:4" ht="15.75" customHeight="1" x14ac:dyDescent="0.25">
      <c r="D78" s="11"/>
    </row>
    <row r="79" spans="4:4" ht="15.75" customHeight="1" x14ac:dyDescent="0.25">
      <c r="D79" s="11"/>
    </row>
    <row r="80" spans="4:4" ht="15.75" customHeight="1" x14ac:dyDescent="0.25">
      <c r="D80" s="11"/>
    </row>
    <row r="81" spans="4:4" ht="15.75" customHeight="1" x14ac:dyDescent="0.25">
      <c r="D81" s="11"/>
    </row>
    <row r="82" spans="4:4" ht="15.75" customHeight="1" x14ac:dyDescent="0.25">
      <c r="D82" s="11"/>
    </row>
    <row r="83" spans="4:4" ht="15.75" customHeight="1" x14ac:dyDescent="0.25">
      <c r="D83" s="11"/>
    </row>
    <row r="84" spans="4:4" ht="15.75" customHeight="1" x14ac:dyDescent="0.25">
      <c r="D84" s="11"/>
    </row>
    <row r="85" spans="4:4" ht="15.75" customHeight="1" x14ac:dyDescent="0.25">
      <c r="D85" s="11"/>
    </row>
    <row r="86" spans="4:4" ht="15.75" customHeight="1" x14ac:dyDescent="0.25">
      <c r="D86" s="11"/>
    </row>
    <row r="87" spans="4:4" ht="15.75" customHeight="1" x14ac:dyDescent="0.25">
      <c r="D87" s="11"/>
    </row>
    <row r="88" spans="4:4" ht="15.75" customHeight="1" x14ac:dyDescent="0.25">
      <c r="D88" s="11"/>
    </row>
    <row r="89" spans="4:4" ht="15.75" customHeight="1" x14ac:dyDescent="0.25">
      <c r="D89" s="11"/>
    </row>
    <row r="90" spans="4:4" ht="15.75" customHeight="1" x14ac:dyDescent="0.25">
      <c r="D90" s="11"/>
    </row>
    <row r="91" spans="4:4" ht="15.75" customHeight="1" x14ac:dyDescent="0.25">
      <c r="D91" s="11"/>
    </row>
    <row r="92" spans="4:4" ht="15.75" customHeight="1" x14ac:dyDescent="0.25">
      <c r="D92" s="11"/>
    </row>
    <row r="93" spans="4:4" ht="15.75" customHeight="1" x14ac:dyDescent="0.25">
      <c r="D93" s="11"/>
    </row>
    <row r="94" spans="4:4" ht="15.75" customHeight="1" x14ac:dyDescent="0.25">
      <c r="D94" s="11"/>
    </row>
    <row r="95" spans="4:4" ht="15.75" customHeight="1" x14ac:dyDescent="0.25">
      <c r="D95" s="11"/>
    </row>
    <row r="96" spans="4:4" ht="15.75" customHeight="1" x14ac:dyDescent="0.25">
      <c r="D96" s="11"/>
    </row>
    <row r="97" spans="4:4" ht="15.75" customHeight="1" x14ac:dyDescent="0.25">
      <c r="D97" s="11"/>
    </row>
    <row r="98" spans="4:4" ht="15.75" customHeight="1" x14ac:dyDescent="0.25">
      <c r="D98" s="11"/>
    </row>
    <row r="99" spans="4:4" ht="15.75" customHeight="1" x14ac:dyDescent="0.25">
      <c r="D99" s="11"/>
    </row>
    <row r="100" spans="4:4" ht="15.75" customHeight="1" x14ac:dyDescent="0.25">
      <c r="D100" s="11"/>
    </row>
    <row r="101" spans="4:4" ht="15.75" customHeight="1" x14ac:dyDescent="0.25">
      <c r="D101" s="11"/>
    </row>
    <row r="102" spans="4:4" ht="15.75" customHeight="1" x14ac:dyDescent="0.25">
      <c r="D102" s="11"/>
    </row>
    <row r="103" spans="4:4" ht="15.75" customHeight="1" x14ac:dyDescent="0.25">
      <c r="D103" s="11"/>
    </row>
    <row r="104" spans="4:4" ht="15.75" customHeight="1" x14ac:dyDescent="0.25">
      <c r="D104" s="11"/>
    </row>
    <row r="105" spans="4:4" ht="15.75" customHeight="1" x14ac:dyDescent="0.25">
      <c r="D105" s="11"/>
    </row>
    <row r="106" spans="4:4" ht="15.75" customHeight="1" x14ac:dyDescent="0.25">
      <c r="D106" s="11"/>
    </row>
    <row r="107" spans="4:4" ht="15.75" customHeight="1" x14ac:dyDescent="0.25">
      <c r="D107" s="11"/>
    </row>
    <row r="108" spans="4:4" ht="15.75" customHeight="1" x14ac:dyDescent="0.25">
      <c r="D108" s="11"/>
    </row>
    <row r="109" spans="4:4" ht="15.75" customHeight="1" x14ac:dyDescent="0.25">
      <c r="D109" s="11"/>
    </row>
    <row r="110" spans="4:4" ht="15.75" customHeight="1" x14ac:dyDescent="0.25">
      <c r="D110" s="11"/>
    </row>
    <row r="111" spans="4:4" ht="15.75" customHeight="1" x14ac:dyDescent="0.25">
      <c r="D111" s="11"/>
    </row>
    <row r="112" spans="4:4" ht="15.75" customHeight="1" x14ac:dyDescent="0.25">
      <c r="D112" s="11"/>
    </row>
    <row r="113" spans="4:4" ht="15.75" customHeight="1" x14ac:dyDescent="0.25">
      <c r="D113" s="11"/>
    </row>
    <row r="114" spans="4:4" ht="15.75" customHeight="1" x14ac:dyDescent="0.25">
      <c r="D114" s="11"/>
    </row>
    <row r="115" spans="4:4" ht="15.75" customHeight="1" x14ac:dyDescent="0.25">
      <c r="D115" s="11"/>
    </row>
    <row r="116" spans="4:4" ht="15.75" customHeight="1" x14ac:dyDescent="0.25">
      <c r="D116" s="11"/>
    </row>
    <row r="117" spans="4:4" ht="15.75" customHeight="1" x14ac:dyDescent="0.25">
      <c r="D117" s="11"/>
    </row>
    <row r="118" spans="4:4" ht="15.75" customHeight="1" x14ac:dyDescent="0.25">
      <c r="D118" s="11"/>
    </row>
    <row r="119" spans="4:4" ht="15.75" customHeight="1" x14ac:dyDescent="0.25">
      <c r="D119" s="11"/>
    </row>
    <row r="120" spans="4:4" ht="15.75" customHeight="1" x14ac:dyDescent="0.25">
      <c r="D120" s="11"/>
    </row>
    <row r="121" spans="4:4" ht="15.75" customHeight="1" x14ac:dyDescent="0.25">
      <c r="D121" s="11"/>
    </row>
    <row r="122" spans="4:4" ht="15.75" customHeight="1" x14ac:dyDescent="0.25">
      <c r="D122" s="11"/>
    </row>
    <row r="123" spans="4:4" ht="15.75" customHeight="1" x14ac:dyDescent="0.25">
      <c r="D123" s="11"/>
    </row>
    <row r="124" spans="4:4" ht="15.75" customHeight="1" x14ac:dyDescent="0.25">
      <c r="D124" s="11"/>
    </row>
    <row r="125" spans="4:4" ht="15.75" customHeight="1" x14ac:dyDescent="0.25">
      <c r="D125" s="11"/>
    </row>
    <row r="126" spans="4:4" ht="15.75" customHeight="1" x14ac:dyDescent="0.25">
      <c r="D126" s="11"/>
    </row>
    <row r="127" spans="4:4" ht="15.75" customHeight="1" x14ac:dyDescent="0.25">
      <c r="D127" s="11"/>
    </row>
    <row r="128" spans="4:4" ht="15.75" customHeight="1" x14ac:dyDescent="0.25">
      <c r="D128" s="11"/>
    </row>
    <row r="129" spans="4:4" ht="15.75" customHeight="1" x14ac:dyDescent="0.25">
      <c r="D129" s="11"/>
    </row>
    <row r="130" spans="4:4" ht="15.75" customHeight="1" x14ac:dyDescent="0.25">
      <c r="D130" s="11"/>
    </row>
    <row r="131" spans="4:4" ht="15.75" customHeight="1" x14ac:dyDescent="0.25">
      <c r="D131" s="11"/>
    </row>
    <row r="132" spans="4:4" ht="15.75" customHeight="1" x14ac:dyDescent="0.25">
      <c r="D132" s="11"/>
    </row>
    <row r="133" spans="4:4" ht="15.75" customHeight="1" x14ac:dyDescent="0.25">
      <c r="D133" s="11"/>
    </row>
    <row r="134" spans="4:4" ht="15.75" customHeight="1" x14ac:dyDescent="0.25">
      <c r="D134" s="11"/>
    </row>
    <row r="135" spans="4:4" ht="15.75" customHeight="1" x14ac:dyDescent="0.25">
      <c r="D135" s="11"/>
    </row>
    <row r="136" spans="4:4" ht="15.75" customHeight="1" x14ac:dyDescent="0.25">
      <c r="D136" s="11"/>
    </row>
    <row r="137" spans="4:4" ht="15.75" customHeight="1" x14ac:dyDescent="0.25">
      <c r="D137" s="11"/>
    </row>
    <row r="138" spans="4:4" ht="15.75" customHeight="1" x14ac:dyDescent="0.25">
      <c r="D138" s="11"/>
    </row>
    <row r="139" spans="4:4" ht="15.75" customHeight="1" x14ac:dyDescent="0.25">
      <c r="D139" s="11"/>
    </row>
    <row r="140" spans="4:4" ht="15.75" customHeight="1" x14ac:dyDescent="0.25">
      <c r="D140" s="11"/>
    </row>
    <row r="141" spans="4:4" ht="15.75" customHeight="1" x14ac:dyDescent="0.25">
      <c r="D141" s="11"/>
    </row>
    <row r="142" spans="4:4" ht="15.75" customHeight="1" x14ac:dyDescent="0.25">
      <c r="D142" s="11"/>
    </row>
    <row r="143" spans="4:4" ht="15.75" customHeight="1" x14ac:dyDescent="0.25">
      <c r="D143" s="11"/>
    </row>
    <row r="144" spans="4:4" ht="15.75" customHeight="1" x14ac:dyDescent="0.25">
      <c r="D144" s="11"/>
    </row>
    <row r="145" spans="4:4" ht="15.75" customHeight="1" x14ac:dyDescent="0.25">
      <c r="D145" s="11"/>
    </row>
    <row r="146" spans="4:4" ht="15.75" customHeight="1" x14ac:dyDescent="0.25">
      <c r="D146" s="11"/>
    </row>
    <row r="147" spans="4:4" ht="15.75" customHeight="1" x14ac:dyDescent="0.25">
      <c r="D147" s="11"/>
    </row>
    <row r="148" spans="4:4" ht="15.75" customHeight="1" x14ac:dyDescent="0.25">
      <c r="D148" s="11"/>
    </row>
    <row r="149" spans="4:4" ht="15.75" customHeight="1" x14ac:dyDescent="0.25">
      <c r="D149" s="11"/>
    </row>
    <row r="150" spans="4:4" ht="15.75" customHeight="1" x14ac:dyDescent="0.25">
      <c r="D150" s="11"/>
    </row>
    <row r="151" spans="4:4" ht="15.75" customHeight="1" x14ac:dyDescent="0.25">
      <c r="D151" s="11"/>
    </row>
    <row r="152" spans="4:4" ht="15.75" customHeight="1" x14ac:dyDescent="0.25">
      <c r="D152" s="11"/>
    </row>
    <row r="153" spans="4:4" ht="15.75" customHeight="1" x14ac:dyDescent="0.25">
      <c r="D153" s="11"/>
    </row>
    <row r="154" spans="4:4" ht="15.75" customHeight="1" x14ac:dyDescent="0.25">
      <c r="D154" s="11"/>
    </row>
    <row r="155" spans="4:4" ht="15.75" customHeight="1" x14ac:dyDescent="0.25">
      <c r="D155" s="11"/>
    </row>
    <row r="156" spans="4:4" ht="15.75" customHeight="1" x14ac:dyDescent="0.25">
      <c r="D156" s="11"/>
    </row>
    <row r="157" spans="4:4" ht="15.75" customHeight="1" x14ac:dyDescent="0.25">
      <c r="D157" s="11"/>
    </row>
    <row r="158" spans="4:4" ht="15.75" customHeight="1" x14ac:dyDescent="0.25">
      <c r="D158" s="11"/>
    </row>
    <row r="159" spans="4:4" ht="15.75" customHeight="1" x14ac:dyDescent="0.25">
      <c r="D159" s="11"/>
    </row>
    <row r="160" spans="4:4" ht="15.75" customHeight="1" x14ac:dyDescent="0.25">
      <c r="D160" s="11"/>
    </row>
    <row r="161" spans="4:4" ht="15.75" customHeight="1" x14ac:dyDescent="0.25">
      <c r="D161" s="11"/>
    </row>
    <row r="162" spans="4:4" ht="15.75" customHeight="1" x14ac:dyDescent="0.25">
      <c r="D162" s="11"/>
    </row>
    <row r="163" spans="4:4" ht="15.75" customHeight="1" x14ac:dyDescent="0.25">
      <c r="D163" s="11"/>
    </row>
    <row r="164" spans="4:4" ht="15.75" customHeight="1" x14ac:dyDescent="0.25">
      <c r="D164" s="11"/>
    </row>
    <row r="165" spans="4:4" ht="15.75" customHeight="1" x14ac:dyDescent="0.25">
      <c r="D165" s="11"/>
    </row>
    <row r="166" spans="4:4" ht="15.75" customHeight="1" x14ac:dyDescent="0.25">
      <c r="D166" s="11"/>
    </row>
    <row r="167" spans="4:4" ht="15.75" customHeight="1" x14ac:dyDescent="0.25">
      <c r="D167" s="11"/>
    </row>
    <row r="168" spans="4:4" ht="15.75" customHeight="1" x14ac:dyDescent="0.25">
      <c r="D168" s="11"/>
    </row>
    <row r="169" spans="4:4" ht="15.75" customHeight="1" x14ac:dyDescent="0.25">
      <c r="D169" s="11"/>
    </row>
    <row r="170" spans="4:4" ht="15.75" customHeight="1" x14ac:dyDescent="0.25">
      <c r="D170" s="11"/>
    </row>
    <row r="171" spans="4:4" ht="15.75" customHeight="1" x14ac:dyDescent="0.25">
      <c r="D171" s="11"/>
    </row>
    <row r="172" spans="4:4" ht="15.75" customHeight="1" x14ac:dyDescent="0.25">
      <c r="D172" s="11"/>
    </row>
    <row r="173" spans="4:4" ht="15.75" customHeight="1" x14ac:dyDescent="0.25">
      <c r="D173" s="11"/>
    </row>
    <row r="174" spans="4:4" ht="15.75" customHeight="1" x14ac:dyDescent="0.25">
      <c r="D174" s="11"/>
    </row>
    <row r="175" spans="4:4" ht="15.75" customHeight="1" x14ac:dyDescent="0.25">
      <c r="D175" s="11"/>
    </row>
    <row r="176" spans="4:4" ht="15.75" customHeight="1" x14ac:dyDescent="0.25">
      <c r="D176" s="11"/>
    </row>
    <row r="177" spans="4:4" ht="15.75" customHeight="1" x14ac:dyDescent="0.25">
      <c r="D177" s="11"/>
    </row>
    <row r="178" spans="4:4" ht="15.75" customHeight="1" x14ac:dyDescent="0.25">
      <c r="D178" s="11"/>
    </row>
    <row r="179" spans="4:4" ht="15.75" customHeight="1" x14ac:dyDescent="0.25">
      <c r="D179" s="11"/>
    </row>
    <row r="180" spans="4:4" ht="15.75" customHeight="1" x14ac:dyDescent="0.25">
      <c r="D180" s="11"/>
    </row>
    <row r="181" spans="4:4" ht="15.75" customHeight="1" x14ac:dyDescent="0.25">
      <c r="D181" s="11"/>
    </row>
    <row r="182" spans="4:4" ht="15.75" customHeight="1" x14ac:dyDescent="0.25">
      <c r="D182" s="11"/>
    </row>
    <row r="183" spans="4:4" ht="15.75" customHeight="1" x14ac:dyDescent="0.25">
      <c r="D183" s="11"/>
    </row>
    <row r="184" spans="4:4" ht="15.75" customHeight="1" x14ac:dyDescent="0.25">
      <c r="D184" s="11"/>
    </row>
    <row r="185" spans="4:4" ht="15.75" customHeight="1" x14ac:dyDescent="0.25">
      <c r="D185" s="11"/>
    </row>
    <row r="186" spans="4:4" ht="15.75" customHeight="1" x14ac:dyDescent="0.25">
      <c r="D186" s="11"/>
    </row>
    <row r="187" spans="4:4" ht="15.75" customHeight="1" x14ac:dyDescent="0.25">
      <c r="D187" s="11"/>
    </row>
    <row r="188" spans="4:4" ht="15.75" customHeight="1" x14ac:dyDescent="0.25">
      <c r="D188" s="11"/>
    </row>
    <row r="189" spans="4:4" ht="15.75" customHeight="1" x14ac:dyDescent="0.25">
      <c r="D189" s="11"/>
    </row>
    <row r="190" spans="4:4" ht="15.75" customHeight="1" x14ac:dyDescent="0.25">
      <c r="D190" s="11"/>
    </row>
    <row r="191" spans="4:4" ht="15.75" customHeight="1" x14ac:dyDescent="0.25">
      <c r="D191" s="11"/>
    </row>
    <row r="192" spans="4:4" ht="15.75" customHeight="1" x14ac:dyDescent="0.25">
      <c r="D192" s="11"/>
    </row>
    <row r="193" spans="4:4" ht="15.75" customHeight="1" x14ac:dyDescent="0.25">
      <c r="D193" s="11"/>
    </row>
    <row r="194" spans="4:4" ht="15.75" customHeight="1" x14ac:dyDescent="0.25">
      <c r="D194" s="11"/>
    </row>
    <row r="195" spans="4:4" ht="15.75" customHeight="1" x14ac:dyDescent="0.25">
      <c r="D195" s="11"/>
    </row>
    <row r="196" spans="4:4" ht="15.75" customHeight="1" x14ac:dyDescent="0.25">
      <c r="D196" s="11"/>
    </row>
    <row r="197" spans="4:4" ht="15.75" customHeight="1" x14ac:dyDescent="0.25">
      <c r="D197" s="11"/>
    </row>
    <row r="198" spans="4:4" ht="15.75" customHeight="1" x14ac:dyDescent="0.25">
      <c r="D198" s="11"/>
    </row>
    <row r="199" spans="4:4" ht="15.75" customHeight="1" x14ac:dyDescent="0.25">
      <c r="D199" s="11"/>
    </row>
    <row r="200" spans="4:4" ht="15.75" customHeight="1" x14ac:dyDescent="0.25">
      <c r="D200" s="11"/>
    </row>
    <row r="201" spans="4:4" ht="15.75" customHeight="1" x14ac:dyDescent="0.25">
      <c r="D201" s="11"/>
    </row>
    <row r="202" spans="4:4" ht="15.75" customHeight="1" x14ac:dyDescent="0.25">
      <c r="D202" s="11"/>
    </row>
    <row r="203" spans="4:4" ht="15.75" customHeight="1" x14ac:dyDescent="0.25">
      <c r="D203" s="11"/>
    </row>
    <row r="204" spans="4:4" ht="15.75" customHeight="1" x14ac:dyDescent="0.25">
      <c r="D204" s="11"/>
    </row>
    <row r="205" spans="4:4" ht="15.75" customHeight="1" x14ac:dyDescent="0.25">
      <c r="D205" s="11"/>
    </row>
    <row r="206" spans="4:4" ht="15.75" customHeight="1" x14ac:dyDescent="0.25">
      <c r="D206" s="11"/>
    </row>
    <row r="207" spans="4:4" ht="15.75" customHeight="1" x14ac:dyDescent="0.25">
      <c r="D207" s="11"/>
    </row>
    <row r="208" spans="4:4" ht="15.75" customHeight="1" x14ac:dyDescent="0.25">
      <c r="D208" s="11"/>
    </row>
    <row r="209" spans="4:4" ht="15.75" customHeight="1" x14ac:dyDescent="0.25">
      <c r="D209" s="11"/>
    </row>
    <row r="210" spans="4:4" ht="15.75" customHeight="1" x14ac:dyDescent="0.25">
      <c r="D210" s="11"/>
    </row>
    <row r="211" spans="4:4" ht="15.75" customHeight="1" x14ac:dyDescent="0.25">
      <c r="D211" s="11"/>
    </row>
    <row r="212" spans="4:4" ht="15.75" customHeight="1" x14ac:dyDescent="0.25">
      <c r="D212" s="11"/>
    </row>
    <row r="213" spans="4:4" ht="15.75" customHeight="1" x14ac:dyDescent="0.25">
      <c r="D213" s="11"/>
    </row>
    <row r="214" spans="4:4" ht="15.75" customHeight="1" x14ac:dyDescent="0.25">
      <c r="D214" s="11"/>
    </row>
    <row r="215" spans="4:4" ht="15.75" customHeight="1" x14ac:dyDescent="0.25">
      <c r="D215" s="11"/>
    </row>
    <row r="216" spans="4:4" ht="15.75" customHeight="1" x14ac:dyDescent="0.25">
      <c r="D216" s="11"/>
    </row>
    <row r="217" spans="4:4" ht="15.75" customHeight="1" x14ac:dyDescent="0.25">
      <c r="D217" s="11"/>
    </row>
    <row r="218" spans="4:4" ht="15.75" customHeight="1" x14ac:dyDescent="0.25">
      <c r="D218" s="11"/>
    </row>
    <row r="219" spans="4:4" ht="15.75" customHeight="1" x14ac:dyDescent="0.25">
      <c r="D219" s="11"/>
    </row>
    <row r="220" spans="4:4" ht="15.75" customHeight="1" x14ac:dyDescent="0.25">
      <c r="D220" s="11"/>
    </row>
    <row r="221" spans="4:4" ht="15.75" customHeight="1" x14ac:dyDescent="0.25">
      <c r="D221" s="11"/>
    </row>
    <row r="222" spans="4:4" ht="15.75" customHeight="1" x14ac:dyDescent="0.25">
      <c r="D222" s="11"/>
    </row>
    <row r="223" spans="4:4" ht="15.75" customHeight="1" x14ac:dyDescent="0.25">
      <c r="D223" s="11"/>
    </row>
    <row r="224" spans="4:4" ht="15.75" customHeight="1" x14ac:dyDescent="0.25">
      <c r="D224" s="11"/>
    </row>
    <row r="225" spans="4:4" ht="15.75" customHeight="1" x14ac:dyDescent="0.25">
      <c r="D225" s="11"/>
    </row>
    <row r="226" spans="4:4" ht="15.75" customHeight="1" x14ac:dyDescent="0.25">
      <c r="D226" s="11"/>
    </row>
    <row r="227" spans="4:4" ht="15.75" customHeight="1" x14ac:dyDescent="0.25">
      <c r="D227" s="11"/>
    </row>
    <row r="228" spans="4:4" ht="15.75" customHeight="1" x14ac:dyDescent="0.25">
      <c r="D228" s="11"/>
    </row>
    <row r="229" spans="4:4" ht="15.75" customHeight="1" x14ac:dyDescent="0.25">
      <c r="D229" s="11"/>
    </row>
    <row r="230" spans="4:4" ht="15.75" customHeight="1" x14ac:dyDescent="0.25">
      <c r="D230" s="11"/>
    </row>
    <row r="231" spans="4:4" ht="15.75" customHeight="1" x14ac:dyDescent="0.25">
      <c r="D231" s="11"/>
    </row>
    <row r="232" spans="4:4" ht="15.75" customHeight="1" x14ac:dyDescent="0.25">
      <c r="D232" s="11"/>
    </row>
    <row r="233" spans="4:4" ht="15.75" customHeight="1" x14ac:dyDescent="0.25">
      <c r="D233" s="11"/>
    </row>
    <row r="234" spans="4:4" ht="15.75" customHeight="1" x14ac:dyDescent="0.25">
      <c r="D234" s="11"/>
    </row>
    <row r="235" spans="4:4" ht="15.75" customHeight="1" x14ac:dyDescent="0.25">
      <c r="D235" s="11"/>
    </row>
    <row r="236" spans="4:4" ht="15.75" customHeight="1" x14ac:dyDescent="0.25">
      <c r="D236" s="11"/>
    </row>
    <row r="237" spans="4:4" ht="15.75" customHeight="1" x14ac:dyDescent="0.25">
      <c r="D237" s="11"/>
    </row>
    <row r="238" spans="4:4" ht="15.75" customHeight="1" x14ac:dyDescent="0.25">
      <c r="D238" s="11"/>
    </row>
    <row r="239" spans="4:4" ht="15.75" customHeight="1" x14ac:dyDescent="0.25">
      <c r="D239" s="11"/>
    </row>
    <row r="240" spans="4:4" ht="15.75" customHeight="1" x14ac:dyDescent="0.25">
      <c r="D240" s="11"/>
    </row>
    <row r="241" spans="4:4" ht="15.75" customHeight="1" x14ac:dyDescent="0.25">
      <c r="D241" s="11"/>
    </row>
    <row r="242" spans="4:4" ht="15.75" customHeight="1" x14ac:dyDescent="0.25">
      <c r="D242" s="11"/>
    </row>
    <row r="243" spans="4:4" ht="15.75" customHeight="1" x14ac:dyDescent="0.25">
      <c r="D243" s="11"/>
    </row>
    <row r="244" spans="4:4" ht="15.75" customHeight="1" x14ac:dyDescent="0.25">
      <c r="D244" s="11"/>
    </row>
    <row r="245" spans="4:4" ht="15.75" customHeight="1" x14ac:dyDescent="0.25">
      <c r="D245" s="11"/>
    </row>
    <row r="246" spans="4:4" ht="15.75" customHeight="1" x14ac:dyDescent="0.25">
      <c r="D246" s="11"/>
    </row>
    <row r="247" spans="4:4" ht="15.75" customHeight="1" x14ac:dyDescent="0.25">
      <c r="D247" s="11"/>
    </row>
    <row r="248" spans="4:4" ht="15.75" customHeight="1" x14ac:dyDescent="0.25">
      <c r="D248" s="11"/>
    </row>
    <row r="249" spans="4:4" ht="15.75" customHeight="1" x14ac:dyDescent="0.25">
      <c r="D249" s="11"/>
    </row>
    <row r="250" spans="4:4" ht="15.75" customHeight="1" x14ac:dyDescent="0.25">
      <c r="D250" s="11"/>
    </row>
    <row r="251" spans="4:4" ht="15.75" customHeight="1" x14ac:dyDescent="0.25">
      <c r="D251" s="11"/>
    </row>
    <row r="252" spans="4:4" ht="15.75" customHeight="1" x14ac:dyDescent="0.25">
      <c r="D252" s="11"/>
    </row>
    <row r="253" spans="4:4" ht="15.75" customHeight="1" x14ac:dyDescent="0.25">
      <c r="D253" s="11"/>
    </row>
    <row r="254" spans="4:4" ht="15.75" customHeight="1" x14ac:dyDescent="0.25">
      <c r="D254" s="11"/>
    </row>
    <row r="255" spans="4:4" ht="15.75" customHeight="1" x14ac:dyDescent="0.25">
      <c r="D255" s="11"/>
    </row>
    <row r="256" spans="4:4" ht="15.75" customHeight="1" x14ac:dyDescent="0.25">
      <c r="D256" s="11"/>
    </row>
    <row r="257" spans="4:4" ht="15.75" customHeight="1" x14ac:dyDescent="0.25">
      <c r="D257" s="11"/>
    </row>
    <row r="258" spans="4:4" ht="15.75" customHeight="1" x14ac:dyDescent="0.25">
      <c r="D258" s="11"/>
    </row>
    <row r="259" spans="4:4" ht="15.75" customHeight="1" x14ac:dyDescent="0.25">
      <c r="D259" s="11"/>
    </row>
    <row r="260" spans="4:4" ht="15.75" customHeight="1" x14ac:dyDescent="0.25">
      <c r="D260" s="11"/>
    </row>
    <row r="261" spans="4:4" ht="15.75" customHeight="1" x14ac:dyDescent="0.25">
      <c r="D261" s="11"/>
    </row>
    <row r="262" spans="4:4" ht="15.75" customHeight="1" x14ac:dyDescent="0.25">
      <c r="D262" s="11"/>
    </row>
    <row r="263" spans="4:4" ht="15.75" customHeight="1" x14ac:dyDescent="0.25">
      <c r="D263" s="11"/>
    </row>
    <row r="264" spans="4:4" ht="15.75" customHeight="1" x14ac:dyDescent="0.25">
      <c r="D264" s="11"/>
    </row>
    <row r="265" spans="4:4" ht="15.75" customHeight="1" x14ac:dyDescent="0.25">
      <c r="D265" s="11"/>
    </row>
    <row r="266" spans="4:4" ht="15.75" customHeight="1" x14ac:dyDescent="0.25">
      <c r="D266" s="11"/>
    </row>
    <row r="267" spans="4:4" ht="15.75" customHeight="1" x14ac:dyDescent="0.25">
      <c r="D267" s="11"/>
    </row>
    <row r="268" spans="4:4" ht="15.75" customHeight="1" x14ac:dyDescent="0.25">
      <c r="D268" s="11"/>
    </row>
    <row r="269" spans="4:4" ht="15.75" customHeight="1" x14ac:dyDescent="0.25">
      <c r="D269" s="11"/>
    </row>
    <row r="270" spans="4:4" ht="15.75" customHeight="1" x14ac:dyDescent="0.25">
      <c r="D270" s="11"/>
    </row>
    <row r="271" spans="4:4" ht="15.75" customHeight="1" x14ac:dyDescent="0.25">
      <c r="D271" s="11"/>
    </row>
    <row r="272" spans="4:4" ht="15.75" customHeight="1" x14ac:dyDescent="0.25">
      <c r="D272" s="11"/>
    </row>
    <row r="273" spans="4:4" ht="15.75" customHeight="1" x14ac:dyDescent="0.25">
      <c r="D273" s="11"/>
    </row>
    <row r="274" spans="4:4" ht="15.75" customHeight="1" x14ac:dyDescent="0.25">
      <c r="D274" s="11"/>
    </row>
    <row r="275" spans="4:4" ht="15.75" customHeight="1" x14ac:dyDescent="0.25">
      <c r="D275" s="11"/>
    </row>
    <row r="276" spans="4:4" ht="15.75" customHeight="1" x14ac:dyDescent="0.25">
      <c r="D276" s="11"/>
    </row>
    <row r="277" spans="4:4" ht="15.75" customHeight="1" x14ac:dyDescent="0.25">
      <c r="D277" s="11"/>
    </row>
    <row r="278" spans="4:4" ht="15.75" customHeight="1" x14ac:dyDescent="0.25">
      <c r="D278" s="11"/>
    </row>
    <row r="279" spans="4:4" ht="15.75" customHeight="1" x14ac:dyDescent="0.25">
      <c r="D279" s="11"/>
    </row>
    <row r="280" spans="4:4" ht="15.75" customHeight="1" x14ac:dyDescent="0.25">
      <c r="D280" s="11"/>
    </row>
    <row r="281" spans="4:4" ht="15.75" customHeight="1" x14ac:dyDescent="0.25">
      <c r="D281" s="11"/>
    </row>
    <row r="282" spans="4:4" ht="15.75" customHeight="1" x14ac:dyDescent="0.25">
      <c r="D282" s="11"/>
    </row>
    <row r="283" spans="4:4" ht="15.75" customHeight="1" x14ac:dyDescent="0.25">
      <c r="D283" s="11"/>
    </row>
    <row r="284" spans="4:4" ht="15.75" customHeight="1" x14ac:dyDescent="0.25">
      <c r="D284" s="11"/>
    </row>
    <row r="285" spans="4:4" ht="15.75" customHeight="1" x14ac:dyDescent="0.25">
      <c r="D285" s="11"/>
    </row>
    <row r="286" spans="4:4" ht="15.75" customHeight="1" x14ac:dyDescent="0.25">
      <c r="D286" s="11"/>
    </row>
    <row r="287" spans="4:4" ht="15.75" customHeight="1" x14ac:dyDescent="0.25">
      <c r="D287" s="11"/>
    </row>
    <row r="288" spans="4:4" ht="15.75" customHeight="1" x14ac:dyDescent="0.25">
      <c r="D288" s="11"/>
    </row>
    <row r="289" spans="4:4" ht="15.75" customHeight="1" x14ac:dyDescent="0.25">
      <c r="D289" s="11"/>
    </row>
    <row r="290" spans="4:4" ht="15.75" customHeight="1" x14ac:dyDescent="0.25">
      <c r="D290" s="11"/>
    </row>
    <row r="291" spans="4:4" ht="15.75" customHeight="1" x14ac:dyDescent="0.25">
      <c r="D291" s="11"/>
    </row>
    <row r="292" spans="4:4" ht="15.75" customHeight="1" x14ac:dyDescent="0.25">
      <c r="D292" s="11"/>
    </row>
    <row r="293" spans="4:4" ht="15.75" customHeight="1" x14ac:dyDescent="0.25">
      <c r="D293" s="11"/>
    </row>
    <row r="294" spans="4:4" ht="15.75" customHeight="1" x14ac:dyDescent="0.25">
      <c r="D294" s="11"/>
    </row>
    <row r="295" spans="4:4" ht="15.75" customHeight="1" x14ac:dyDescent="0.25">
      <c r="D295" s="11"/>
    </row>
    <row r="296" spans="4:4" ht="15.75" customHeight="1" x14ac:dyDescent="0.25">
      <c r="D296" s="11"/>
    </row>
    <row r="297" spans="4:4" ht="15.75" customHeight="1" x14ac:dyDescent="0.25">
      <c r="D297" s="11"/>
    </row>
    <row r="298" spans="4:4" ht="15.75" customHeight="1" x14ac:dyDescent="0.25">
      <c r="D298" s="11"/>
    </row>
    <row r="299" spans="4:4" ht="15.75" customHeight="1" x14ac:dyDescent="0.25">
      <c r="D299" s="11"/>
    </row>
    <row r="300" spans="4:4" ht="15.75" customHeight="1" x14ac:dyDescent="0.25">
      <c r="D300" s="11"/>
    </row>
    <row r="301" spans="4:4" ht="15.75" customHeight="1" x14ac:dyDescent="0.25">
      <c r="D301" s="11"/>
    </row>
    <row r="302" spans="4:4" ht="15.75" customHeight="1" x14ac:dyDescent="0.25">
      <c r="D302" s="11"/>
    </row>
    <row r="303" spans="4:4" ht="15.75" customHeight="1" x14ac:dyDescent="0.25">
      <c r="D303" s="11"/>
    </row>
    <row r="304" spans="4:4" ht="15.75" customHeight="1" x14ac:dyDescent="0.25">
      <c r="D304" s="11"/>
    </row>
    <row r="305" spans="4:4" ht="15.75" customHeight="1" x14ac:dyDescent="0.25">
      <c r="D305" s="11"/>
    </row>
    <row r="306" spans="4:4" ht="15.75" customHeight="1" x14ac:dyDescent="0.25">
      <c r="D306" s="11"/>
    </row>
    <row r="307" spans="4:4" ht="15.75" customHeight="1" x14ac:dyDescent="0.25">
      <c r="D307" s="11"/>
    </row>
    <row r="308" spans="4:4" ht="15.75" customHeight="1" x14ac:dyDescent="0.25">
      <c r="D308" s="11"/>
    </row>
    <row r="309" spans="4:4" ht="15.75" customHeight="1" x14ac:dyDescent="0.25">
      <c r="D309" s="11"/>
    </row>
    <row r="310" spans="4:4" ht="15.75" customHeight="1" x14ac:dyDescent="0.25">
      <c r="D310" s="11"/>
    </row>
    <row r="311" spans="4:4" ht="15.75" customHeight="1" x14ac:dyDescent="0.25">
      <c r="D311" s="11"/>
    </row>
    <row r="312" spans="4:4" ht="15.75" customHeight="1" x14ac:dyDescent="0.25">
      <c r="D312" s="11"/>
    </row>
    <row r="313" spans="4:4" ht="15.75" customHeight="1" x14ac:dyDescent="0.25">
      <c r="D313" s="11"/>
    </row>
    <row r="314" spans="4:4" ht="15.75" customHeight="1" x14ac:dyDescent="0.25">
      <c r="D314" s="11"/>
    </row>
    <row r="315" spans="4:4" ht="15.75" customHeight="1" x14ac:dyDescent="0.25">
      <c r="D315" s="11"/>
    </row>
    <row r="316" spans="4:4" ht="15.75" customHeight="1" x14ac:dyDescent="0.25">
      <c r="D316" s="11"/>
    </row>
    <row r="317" spans="4:4" ht="15.75" customHeight="1" x14ac:dyDescent="0.25">
      <c r="D317" s="11"/>
    </row>
    <row r="318" spans="4:4" ht="15.75" customHeight="1" x14ac:dyDescent="0.25">
      <c r="D318" s="11"/>
    </row>
    <row r="319" spans="4:4" ht="15.75" customHeight="1" x14ac:dyDescent="0.25">
      <c r="D319" s="11"/>
    </row>
    <row r="320" spans="4:4" ht="15.75" customHeight="1" x14ac:dyDescent="0.25">
      <c r="D320" s="11"/>
    </row>
    <row r="321" spans="4:4" ht="15.75" customHeight="1" x14ac:dyDescent="0.25">
      <c r="D321" s="11"/>
    </row>
    <row r="322" spans="4:4" ht="15.75" customHeight="1" x14ac:dyDescent="0.25">
      <c r="D322" s="11"/>
    </row>
    <row r="323" spans="4:4" ht="15.75" customHeight="1" x14ac:dyDescent="0.25">
      <c r="D323" s="11"/>
    </row>
    <row r="324" spans="4:4" ht="15.75" customHeight="1" x14ac:dyDescent="0.25">
      <c r="D324" s="11"/>
    </row>
    <row r="325" spans="4:4" ht="15.75" customHeight="1" x14ac:dyDescent="0.25">
      <c r="D325" s="11"/>
    </row>
    <row r="326" spans="4:4" ht="15.75" customHeight="1" x14ac:dyDescent="0.25">
      <c r="D326" s="11"/>
    </row>
    <row r="327" spans="4:4" ht="15.75" customHeight="1" x14ac:dyDescent="0.25">
      <c r="D327" s="11"/>
    </row>
    <row r="328" spans="4:4" ht="15.75" customHeight="1" x14ac:dyDescent="0.25">
      <c r="D328" s="11"/>
    </row>
    <row r="329" spans="4:4" ht="15.75" customHeight="1" x14ac:dyDescent="0.25">
      <c r="D329" s="11"/>
    </row>
    <row r="330" spans="4:4" ht="15.75" customHeight="1" x14ac:dyDescent="0.25">
      <c r="D330" s="11"/>
    </row>
    <row r="331" spans="4:4" ht="15.75" customHeight="1" x14ac:dyDescent="0.25">
      <c r="D331" s="11"/>
    </row>
    <row r="332" spans="4:4" ht="15.75" customHeight="1" x14ac:dyDescent="0.25">
      <c r="D332" s="11"/>
    </row>
    <row r="333" spans="4:4" ht="15.75" customHeight="1" x14ac:dyDescent="0.25">
      <c r="D333" s="11"/>
    </row>
    <row r="334" spans="4:4" ht="15.75" customHeight="1" x14ac:dyDescent="0.25">
      <c r="D334" s="11"/>
    </row>
    <row r="335" spans="4:4" ht="15.75" customHeight="1" x14ac:dyDescent="0.25">
      <c r="D335" s="11"/>
    </row>
    <row r="336" spans="4:4" ht="15.75" customHeight="1" x14ac:dyDescent="0.25">
      <c r="D336" s="11"/>
    </row>
    <row r="337" spans="4:4" ht="15.75" customHeight="1" x14ac:dyDescent="0.25">
      <c r="D337" s="11"/>
    </row>
    <row r="338" spans="4:4" ht="15.75" customHeight="1" x14ac:dyDescent="0.25">
      <c r="D338" s="11"/>
    </row>
    <row r="339" spans="4:4" ht="15.75" customHeight="1" x14ac:dyDescent="0.25">
      <c r="D339" s="11"/>
    </row>
    <row r="340" spans="4:4" ht="15.75" customHeight="1" x14ac:dyDescent="0.25">
      <c r="D340" s="11"/>
    </row>
    <row r="341" spans="4:4" ht="15.75" customHeight="1" x14ac:dyDescent="0.25">
      <c r="D341" s="11"/>
    </row>
    <row r="342" spans="4:4" ht="15.75" customHeight="1" x14ac:dyDescent="0.25">
      <c r="D342" s="11"/>
    </row>
    <row r="343" spans="4:4" ht="15.75" customHeight="1" x14ac:dyDescent="0.25">
      <c r="D343" s="11"/>
    </row>
    <row r="344" spans="4:4" ht="15.75" customHeight="1" x14ac:dyDescent="0.25">
      <c r="D344" s="11"/>
    </row>
    <row r="345" spans="4:4" ht="15.75" customHeight="1" x14ac:dyDescent="0.25">
      <c r="D345" s="11"/>
    </row>
    <row r="346" spans="4:4" ht="15.75" customHeight="1" x14ac:dyDescent="0.25">
      <c r="D346" s="11"/>
    </row>
    <row r="347" spans="4:4" ht="15.75" customHeight="1" x14ac:dyDescent="0.25">
      <c r="D347" s="11"/>
    </row>
    <row r="348" spans="4:4" ht="15.75" customHeight="1" x14ac:dyDescent="0.25">
      <c r="D348" s="11"/>
    </row>
    <row r="349" spans="4:4" ht="15.75" customHeight="1" x14ac:dyDescent="0.25">
      <c r="D349" s="11"/>
    </row>
    <row r="350" spans="4:4" ht="15.75" customHeight="1" x14ac:dyDescent="0.25">
      <c r="D350" s="11"/>
    </row>
    <row r="351" spans="4:4" ht="15.75" customHeight="1" x14ac:dyDescent="0.25">
      <c r="D351" s="11"/>
    </row>
    <row r="352" spans="4:4" ht="15.75" customHeight="1" x14ac:dyDescent="0.25">
      <c r="D352" s="11"/>
    </row>
    <row r="353" spans="4:4" ht="15.75" customHeight="1" x14ac:dyDescent="0.25">
      <c r="D353" s="11"/>
    </row>
    <row r="354" spans="4:4" ht="15.75" customHeight="1" x14ac:dyDescent="0.25">
      <c r="D354" s="11"/>
    </row>
    <row r="355" spans="4:4" ht="15.75" customHeight="1" x14ac:dyDescent="0.25">
      <c r="D355" s="11"/>
    </row>
    <row r="356" spans="4:4" ht="15.75" customHeight="1" x14ac:dyDescent="0.25">
      <c r="D356" s="11"/>
    </row>
    <row r="357" spans="4:4" ht="15.75" customHeight="1" x14ac:dyDescent="0.25">
      <c r="D357" s="11"/>
    </row>
    <row r="358" spans="4:4" ht="15.75" customHeight="1" x14ac:dyDescent="0.25">
      <c r="D358" s="11"/>
    </row>
    <row r="359" spans="4:4" ht="15.75" customHeight="1" x14ac:dyDescent="0.25">
      <c r="D359" s="11"/>
    </row>
    <row r="360" spans="4:4" ht="15.75" customHeight="1" x14ac:dyDescent="0.25">
      <c r="D360" s="11"/>
    </row>
    <row r="361" spans="4:4" ht="15.75" customHeight="1" x14ac:dyDescent="0.25">
      <c r="D361" s="11"/>
    </row>
    <row r="362" spans="4:4" ht="15.75" customHeight="1" x14ac:dyDescent="0.25">
      <c r="D362" s="11"/>
    </row>
    <row r="363" spans="4:4" ht="15.75" customHeight="1" x14ac:dyDescent="0.25">
      <c r="D363" s="11"/>
    </row>
    <row r="364" spans="4:4" ht="15.75" customHeight="1" x14ac:dyDescent="0.25">
      <c r="D364" s="11"/>
    </row>
    <row r="365" spans="4:4" ht="15.75" customHeight="1" x14ac:dyDescent="0.25">
      <c r="D365" s="11"/>
    </row>
    <row r="366" spans="4:4" ht="15.75" customHeight="1" x14ac:dyDescent="0.25">
      <c r="D366" s="11"/>
    </row>
    <row r="367" spans="4:4" ht="15.75" customHeight="1" x14ac:dyDescent="0.25">
      <c r="D367" s="11"/>
    </row>
    <row r="368" spans="4:4" ht="15.75" customHeight="1" x14ac:dyDescent="0.25">
      <c r="D368" s="11"/>
    </row>
    <row r="369" spans="4:4" ht="15.75" customHeight="1" x14ac:dyDescent="0.25">
      <c r="D369" s="11"/>
    </row>
    <row r="370" spans="4:4" ht="15.75" customHeight="1" x14ac:dyDescent="0.25">
      <c r="D370" s="11"/>
    </row>
    <row r="371" spans="4:4" ht="15.75" customHeight="1" x14ac:dyDescent="0.25">
      <c r="D371" s="11"/>
    </row>
    <row r="372" spans="4:4" ht="15.75" customHeight="1" x14ac:dyDescent="0.25">
      <c r="D372" s="11"/>
    </row>
    <row r="373" spans="4:4" ht="15.75" customHeight="1" x14ac:dyDescent="0.25">
      <c r="D373" s="11"/>
    </row>
    <row r="374" spans="4:4" ht="15.75" customHeight="1" x14ac:dyDescent="0.25">
      <c r="D374" s="11"/>
    </row>
    <row r="375" spans="4:4" ht="15.75" customHeight="1" x14ac:dyDescent="0.25">
      <c r="D375" s="11"/>
    </row>
    <row r="376" spans="4:4" ht="15.75" customHeight="1" x14ac:dyDescent="0.25">
      <c r="D376" s="11"/>
    </row>
    <row r="377" spans="4:4" ht="15.75" customHeight="1" x14ac:dyDescent="0.25">
      <c r="D377" s="11"/>
    </row>
    <row r="378" spans="4:4" ht="15.75" customHeight="1" x14ac:dyDescent="0.25">
      <c r="D378" s="11"/>
    </row>
    <row r="379" spans="4:4" ht="15.75" customHeight="1" x14ac:dyDescent="0.25">
      <c r="D379" s="11"/>
    </row>
    <row r="380" spans="4:4" ht="15.75" customHeight="1" x14ac:dyDescent="0.25">
      <c r="D380" s="11"/>
    </row>
    <row r="381" spans="4:4" ht="15.75" customHeight="1" x14ac:dyDescent="0.25">
      <c r="D381" s="11"/>
    </row>
    <row r="382" spans="4:4" ht="15.75" customHeight="1" x14ac:dyDescent="0.25">
      <c r="D382" s="11"/>
    </row>
    <row r="383" spans="4:4" ht="15.75" customHeight="1" x14ac:dyDescent="0.25">
      <c r="D383" s="11"/>
    </row>
    <row r="384" spans="4:4" ht="15.75" customHeight="1" x14ac:dyDescent="0.25">
      <c r="D384" s="11"/>
    </row>
    <row r="385" spans="4:4" ht="15.75" customHeight="1" x14ac:dyDescent="0.25">
      <c r="D385" s="11"/>
    </row>
    <row r="386" spans="4:4" ht="15.75" customHeight="1" x14ac:dyDescent="0.25">
      <c r="D386" s="11"/>
    </row>
    <row r="387" spans="4:4" ht="15.75" customHeight="1" x14ac:dyDescent="0.25">
      <c r="D387" s="11"/>
    </row>
    <row r="388" spans="4:4" ht="15.75" customHeight="1" x14ac:dyDescent="0.25">
      <c r="D388" s="11"/>
    </row>
    <row r="389" spans="4:4" ht="15.75" customHeight="1" x14ac:dyDescent="0.25">
      <c r="D389" s="11"/>
    </row>
    <row r="390" spans="4:4" ht="15.75" customHeight="1" x14ac:dyDescent="0.25">
      <c r="D390" s="11"/>
    </row>
    <row r="391" spans="4:4" ht="15.75" customHeight="1" x14ac:dyDescent="0.25">
      <c r="D391" s="11"/>
    </row>
    <row r="392" spans="4:4" ht="15.75" customHeight="1" x14ac:dyDescent="0.25">
      <c r="D392" s="11"/>
    </row>
    <row r="393" spans="4:4" ht="15.75" customHeight="1" x14ac:dyDescent="0.25">
      <c r="D393" s="11"/>
    </row>
    <row r="394" spans="4:4" ht="15.75" customHeight="1" x14ac:dyDescent="0.25">
      <c r="D394" s="11"/>
    </row>
    <row r="395" spans="4:4" ht="15.75" customHeight="1" x14ac:dyDescent="0.25">
      <c r="D395" s="11"/>
    </row>
    <row r="396" spans="4:4" ht="15.75" customHeight="1" x14ac:dyDescent="0.25">
      <c r="D396" s="11"/>
    </row>
    <row r="397" spans="4:4" ht="15.75" customHeight="1" x14ac:dyDescent="0.25">
      <c r="D397" s="11"/>
    </row>
    <row r="398" spans="4:4" ht="15.75" customHeight="1" x14ac:dyDescent="0.25">
      <c r="D398" s="11"/>
    </row>
    <row r="399" spans="4:4" ht="15.75" customHeight="1" x14ac:dyDescent="0.25">
      <c r="D399" s="11"/>
    </row>
    <row r="400" spans="4:4" ht="15.75" customHeight="1" x14ac:dyDescent="0.25">
      <c r="D400" s="11"/>
    </row>
    <row r="401" spans="4:4" ht="15.75" customHeight="1" x14ac:dyDescent="0.25">
      <c r="D401" s="11"/>
    </row>
    <row r="402" spans="4:4" ht="15.75" customHeight="1" x14ac:dyDescent="0.25">
      <c r="D402" s="11"/>
    </row>
    <row r="403" spans="4:4" ht="15.75" customHeight="1" x14ac:dyDescent="0.25">
      <c r="D403" s="11"/>
    </row>
    <row r="404" spans="4:4" ht="15.75" customHeight="1" x14ac:dyDescent="0.25">
      <c r="D404" s="11"/>
    </row>
    <row r="405" spans="4:4" ht="15.75" customHeight="1" x14ac:dyDescent="0.25">
      <c r="D405" s="11"/>
    </row>
    <row r="406" spans="4:4" ht="15.75" customHeight="1" x14ac:dyDescent="0.25">
      <c r="D406" s="11"/>
    </row>
    <row r="407" spans="4:4" ht="15.75" customHeight="1" x14ac:dyDescent="0.25">
      <c r="D407" s="11"/>
    </row>
    <row r="408" spans="4:4" ht="15.75" customHeight="1" x14ac:dyDescent="0.25">
      <c r="D408" s="11"/>
    </row>
    <row r="409" spans="4:4" ht="15.75" customHeight="1" x14ac:dyDescent="0.25">
      <c r="D409" s="11"/>
    </row>
    <row r="410" spans="4:4" ht="15.75" customHeight="1" x14ac:dyDescent="0.25">
      <c r="D410" s="11"/>
    </row>
    <row r="411" spans="4:4" ht="15.75" customHeight="1" x14ac:dyDescent="0.25">
      <c r="D411" s="11"/>
    </row>
    <row r="412" spans="4:4" ht="15.75" customHeight="1" x14ac:dyDescent="0.25">
      <c r="D412" s="11"/>
    </row>
    <row r="413" spans="4:4" ht="15.75" customHeight="1" x14ac:dyDescent="0.25">
      <c r="D413" s="11"/>
    </row>
    <row r="414" spans="4:4" ht="15.75" customHeight="1" x14ac:dyDescent="0.25">
      <c r="D414" s="11"/>
    </row>
    <row r="415" spans="4:4" ht="15.75" customHeight="1" x14ac:dyDescent="0.25">
      <c r="D415" s="11"/>
    </row>
    <row r="416" spans="4:4" ht="15.75" customHeight="1" x14ac:dyDescent="0.25">
      <c r="D416" s="11"/>
    </row>
    <row r="417" spans="4:4" ht="15.75" customHeight="1" x14ac:dyDescent="0.25">
      <c r="D417" s="11"/>
    </row>
    <row r="418" spans="4:4" ht="15.75" customHeight="1" x14ac:dyDescent="0.25">
      <c r="D418" s="11"/>
    </row>
    <row r="419" spans="4:4" ht="15.75" customHeight="1" x14ac:dyDescent="0.25">
      <c r="D419" s="11"/>
    </row>
    <row r="420" spans="4:4" ht="15.75" customHeight="1" x14ac:dyDescent="0.25">
      <c r="D420" s="11"/>
    </row>
    <row r="421" spans="4:4" ht="15.75" customHeight="1" x14ac:dyDescent="0.25">
      <c r="D421" s="11"/>
    </row>
    <row r="422" spans="4:4" ht="15.75" customHeight="1" x14ac:dyDescent="0.25">
      <c r="D422" s="11"/>
    </row>
    <row r="423" spans="4:4" ht="15.75" customHeight="1" x14ac:dyDescent="0.25">
      <c r="D423" s="11"/>
    </row>
    <row r="424" spans="4:4" ht="15.75" customHeight="1" x14ac:dyDescent="0.25">
      <c r="D424" s="11"/>
    </row>
    <row r="425" spans="4:4" ht="15.75" customHeight="1" x14ac:dyDescent="0.25">
      <c r="D425" s="11"/>
    </row>
    <row r="426" spans="4:4" ht="15.75" customHeight="1" x14ac:dyDescent="0.25">
      <c r="D426" s="11"/>
    </row>
    <row r="427" spans="4:4" ht="15.75" customHeight="1" x14ac:dyDescent="0.25">
      <c r="D427" s="11"/>
    </row>
    <row r="428" spans="4:4" ht="15.75" customHeight="1" x14ac:dyDescent="0.25">
      <c r="D428" s="11"/>
    </row>
    <row r="429" spans="4:4" ht="15.75" customHeight="1" x14ac:dyDescent="0.25">
      <c r="D429" s="11"/>
    </row>
    <row r="430" spans="4:4" ht="15.75" customHeight="1" x14ac:dyDescent="0.25">
      <c r="D430" s="11"/>
    </row>
    <row r="431" spans="4:4" ht="15.75" customHeight="1" x14ac:dyDescent="0.25">
      <c r="D431" s="11"/>
    </row>
    <row r="432" spans="4:4" ht="15.75" customHeight="1" x14ac:dyDescent="0.25">
      <c r="D432" s="11"/>
    </row>
    <row r="433" spans="4:4" ht="15.75" customHeight="1" x14ac:dyDescent="0.25">
      <c r="D433" s="11"/>
    </row>
    <row r="434" spans="4:4" ht="15.75" customHeight="1" x14ac:dyDescent="0.25">
      <c r="D434" s="11"/>
    </row>
    <row r="435" spans="4:4" ht="15.75" customHeight="1" x14ac:dyDescent="0.25">
      <c r="D435" s="11"/>
    </row>
    <row r="436" spans="4:4" ht="15.75" customHeight="1" x14ac:dyDescent="0.25">
      <c r="D436" s="11"/>
    </row>
    <row r="437" spans="4:4" ht="15.75" customHeight="1" x14ac:dyDescent="0.25">
      <c r="D437" s="11"/>
    </row>
    <row r="438" spans="4:4" ht="15.75" customHeight="1" x14ac:dyDescent="0.25">
      <c r="D438" s="11"/>
    </row>
    <row r="439" spans="4:4" ht="15.75" customHeight="1" x14ac:dyDescent="0.25">
      <c r="D439" s="11"/>
    </row>
    <row r="440" spans="4:4" ht="15.75" customHeight="1" x14ac:dyDescent="0.25">
      <c r="D440" s="11"/>
    </row>
    <row r="441" spans="4:4" ht="15.75" customHeight="1" x14ac:dyDescent="0.25">
      <c r="D441" s="11"/>
    </row>
    <row r="442" spans="4:4" ht="15.75" customHeight="1" x14ac:dyDescent="0.25">
      <c r="D442" s="11"/>
    </row>
    <row r="443" spans="4:4" ht="15.75" customHeight="1" x14ac:dyDescent="0.25">
      <c r="D443" s="11"/>
    </row>
    <row r="444" spans="4:4" ht="15.75" customHeight="1" x14ac:dyDescent="0.25">
      <c r="D444" s="11"/>
    </row>
    <row r="445" spans="4:4" ht="15.75" customHeight="1" x14ac:dyDescent="0.25">
      <c r="D445" s="11"/>
    </row>
    <row r="446" spans="4:4" ht="15.75" customHeight="1" x14ac:dyDescent="0.25">
      <c r="D446" s="11"/>
    </row>
    <row r="447" spans="4:4" ht="15.75" customHeight="1" x14ac:dyDescent="0.25">
      <c r="D447" s="11"/>
    </row>
    <row r="448" spans="4:4" ht="15.75" customHeight="1" x14ac:dyDescent="0.25">
      <c r="D448" s="11"/>
    </row>
    <row r="449" spans="4:4" ht="15.75" customHeight="1" x14ac:dyDescent="0.25">
      <c r="D449" s="11"/>
    </row>
    <row r="450" spans="4:4" ht="15.75" customHeight="1" x14ac:dyDescent="0.25">
      <c r="D450" s="11"/>
    </row>
    <row r="451" spans="4:4" ht="15.75" customHeight="1" x14ac:dyDescent="0.25">
      <c r="D451" s="11"/>
    </row>
    <row r="452" spans="4:4" ht="15.75" customHeight="1" x14ac:dyDescent="0.25">
      <c r="D452" s="11"/>
    </row>
    <row r="453" spans="4:4" ht="15.75" customHeight="1" x14ac:dyDescent="0.25">
      <c r="D453" s="11"/>
    </row>
    <row r="454" spans="4:4" ht="15.75" customHeight="1" x14ac:dyDescent="0.25">
      <c r="D454" s="11"/>
    </row>
    <row r="455" spans="4:4" ht="15.75" customHeight="1" x14ac:dyDescent="0.25">
      <c r="D455" s="11"/>
    </row>
    <row r="456" spans="4:4" ht="15.75" customHeight="1" x14ac:dyDescent="0.25">
      <c r="D456" s="11"/>
    </row>
    <row r="457" spans="4:4" ht="15.75" customHeight="1" x14ac:dyDescent="0.25">
      <c r="D457" s="11"/>
    </row>
    <row r="458" spans="4:4" ht="15.75" customHeight="1" x14ac:dyDescent="0.25">
      <c r="D458" s="11"/>
    </row>
    <row r="459" spans="4:4" ht="15.75" customHeight="1" x14ac:dyDescent="0.25">
      <c r="D459" s="11"/>
    </row>
    <row r="460" spans="4:4" ht="15.75" customHeight="1" x14ac:dyDescent="0.25">
      <c r="D460" s="11"/>
    </row>
    <row r="461" spans="4:4" ht="15.75" customHeight="1" x14ac:dyDescent="0.25">
      <c r="D461" s="11"/>
    </row>
    <row r="462" spans="4:4" ht="15.75" customHeight="1" x14ac:dyDescent="0.25">
      <c r="D462" s="11"/>
    </row>
    <row r="463" spans="4:4" ht="15.75" customHeight="1" x14ac:dyDescent="0.25">
      <c r="D463" s="11"/>
    </row>
    <row r="464" spans="4:4" ht="15.75" customHeight="1" x14ac:dyDescent="0.25">
      <c r="D464" s="11"/>
    </row>
    <row r="465" spans="4:4" ht="15.75" customHeight="1" x14ac:dyDescent="0.25">
      <c r="D465" s="11"/>
    </row>
    <row r="466" spans="4:4" ht="15.75" customHeight="1" x14ac:dyDescent="0.25">
      <c r="D466" s="11"/>
    </row>
    <row r="467" spans="4:4" ht="15.75" customHeight="1" x14ac:dyDescent="0.25">
      <c r="D467" s="11"/>
    </row>
    <row r="468" spans="4:4" ht="15.75" customHeight="1" x14ac:dyDescent="0.25">
      <c r="D468" s="11"/>
    </row>
    <row r="469" spans="4:4" ht="15.75" customHeight="1" x14ac:dyDescent="0.25">
      <c r="D469" s="11"/>
    </row>
    <row r="470" spans="4:4" ht="15.75" customHeight="1" x14ac:dyDescent="0.25">
      <c r="D470" s="11"/>
    </row>
    <row r="471" spans="4:4" ht="15.75" customHeight="1" x14ac:dyDescent="0.25">
      <c r="D471" s="11"/>
    </row>
    <row r="472" spans="4:4" ht="15.75" customHeight="1" x14ac:dyDescent="0.25">
      <c r="D472" s="11"/>
    </row>
    <row r="473" spans="4:4" ht="15.75" customHeight="1" x14ac:dyDescent="0.25">
      <c r="D473" s="11"/>
    </row>
    <row r="474" spans="4:4" ht="15.75" customHeight="1" x14ac:dyDescent="0.25">
      <c r="D474" s="11"/>
    </row>
    <row r="475" spans="4:4" ht="15.75" customHeight="1" x14ac:dyDescent="0.25">
      <c r="D475" s="11"/>
    </row>
    <row r="476" spans="4:4" ht="15.75" customHeight="1" x14ac:dyDescent="0.25">
      <c r="D476" s="11"/>
    </row>
    <row r="477" spans="4:4" ht="15.75" customHeight="1" x14ac:dyDescent="0.25">
      <c r="D477" s="11"/>
    </row>
    <row r="478" spans="4:4" ht="15.75" customHeight="1" x14ac:dyDescent="0.25">
      <c r="D478" s="11"/>
    </row>
    <row r="479" spans="4:4" ht="15.75" customHeight="1" x14ac:dyDescent="0.25">
      <c r="D479" s="11"/>
    </row>
    <row r="480" spans="4:4" ht="15.75" customHeight="1" x14ac:dyDescent="0.25">
      <c r="D480" s="11"/>
    </row>
    <row r="481" spans="4:4" ht="15.75" customHeight="1" x14ac:dyDescent="0.25">
      <c r="D481" s="11"/>
    </row>
    <row r="482" spans="4:4" ht="15.75" customHeight="1" x14ac:dyDescent="0.25">
      <c r="D482" s="11"/>
    </row>
    <row r="483" spans="4:4" ht="15.75" customHeight="1" x14ac:dyDescent="0.25">
      <c r="D483" s="11"/>
    </row>
    <row r="484" spans="4:4" ht="15.75" customHeight="1" x14ac:dyDescent="0.25">
      <c r="D484" s="11"/>
    </row>
    <row r="485" spans="4:4" ht="15.75" customHeight="1" x14ac:dyDescent="0.25">
      <c r="D485" s="11"/>
    </row>
    <row r="486" spans="4:4" ht="15.75" customHeight="1" x14ac:dyDescent="0.25">
      <c r="D486" s="11"/>
    </row>
    <row r="487" spans="4:4" ht="15.75" customHeight="1" x14ac:dyDescent="0.25">
      <c r="D487" s="11"/>
    </row>
    <row r="488" spans="4:4" ht="15.75" customHeight="1" x14ac:dyDescent="0.25">
      <c r="D488" s="11"/>
    </row>
    <row r="489" spans="4:4" ht="15.75" customHeight="1" x14ac:dyDescent="0.25">
      <c r="D489" s="11"/>
    </row>
    <row r="490" spans="4:4" ht="15.75" customHeight="1" x14ac:dyDescent="0.25">
      <c r="D490" s="11"/>
    </row>
    <row r="491" spans="4:4" ht="15.75" customHeight="1" x14ac:dyDescent="0.25">
      <c r="D491" s="11"/>
    </row>
    <row r="492" spans="4:4" ht="15.75" customHeight="1" x14ac:dyDescent="0.25">
      <c r="D492" s="11"/>
    </row>
    <row r="493" spans="4:4" ht="15.75" customHeight="1" x14ac:dyDescent="0.25">
      <c r="D493" s="11"/>
    </row>
    <row r="494" spans="4:4" ht="15.75" customHeight="1" x14ac:dyDescent="0.25">
      <c r="D494" s="11"/>
    </row>
    <row r="495" spans="4:4" ht="15.75" customHeight="1" x14ac:dyDescent="0.25">
      <c r="D495" s="11"/>
    </row>
    <row r="496" spans="4:4" ht="15.75" customHeight="1" x14ac:dyDescent="0.25">
      <c r="D496" s="11"/>
    </row>
    <row r="497" spans="4:4" ht="15.75" customHeight="1" x14ac:dyDescent="0.25">
      <c r="D497" s="11"/>
    </row>
    <row r="498" spans="4:4" ht="15.75" customHeight="1" x14ac:dyDescent="0.25">
      <c r="D498" s="11"/>
    </row>
    <row r="499" spans="4:4" ht="15.75" customHeight="1" x14ac:dyDescent="0.25">
      <c r="D499" s="11"/>
    </row>
    <row r="500" spans="4:4" ht="15.75" customHeight="1" x14ac:dyDescent="0.25">
      <c r="D500" s="11"/>
    </row>
    <row r="501" spans="4:4" ht="15.75" customHeight="1" x14ac:dyDescent="0.25">
      <c r="D501" s="11"/>
    </row>
    <row r="502" spans="4:4" ht="15.75" customHeight="1" x14ac:dyDescent="0.25">
      <c r="D502" s="11"/>
    </row>
    <row r="503" spans="4:4" ht="15.75" customHeight="1" x14ac:dyDescent="0.25">
      <c r="D503" s="11"/>
    </row>
    <row r="504" spans="4:4" ht="15.75" customHeight="1" x14ac:dyDescent="0.25">
      <c r="D504" s="11"/>
    </row>
    <row r="505" spans="4:4" ht="15.75" customHeight="1" x14ac:dyDescent="0.25">
      <c r="D505" s="11"/>
    </row>
    <row r="506" spans="4:4" ht="15.75" customHeight="1" x14ac:dyDescent="0.25">
      <c r="D506" s="11"/>
    </row>
    <row r="507" spans="4:4" ht="15.75" customHeight="1" x14ac:dyDescent="0.25">
      <c r="D507" s="11"/>
    </row>
    <row r="508" spans="4:4" ht="15.75" customHeight="1" x14ac:dyDescent="0.25">
      <c r="D508" s="11"/>
    </row>
    <row r="509" spans="4:4" ht="15.75" customHeight="1" x14ac:dyDescent="0.25">
      <c r="D509" s="11"/>
    </row>
    <row r="510" spans="4:4" ht="15.75" customHeight="1" x14ac:dyDescent="0.25">
      <c r="D510" s="11"/>
    </row>
    <row r="511" spans="4:4" ht="15.75" customHeight="1" x14ac:dyDescent="0.25">
      <c r="D511" s="11"/>
    </row>
    <row r="512" spans="4:4" ht="15.75" customHeight="1" x14ac:dyDescent="0.25">
      <c r="D512" s="11"/>
    </row>
    <row r="513" spans="4:4" ht="15.75" customHeight="1" x14ac:dyDescent="0.25">
      <c r="D513" s="11"/>
    </row>
    <row r="514" spans="4:4" ht="15.75" customHeight="1" x14ac:dyDescent="0.25">
      <c r="D514" s="11"/>
    </row>
    <row r="515" spans="4:4" ht="15.75" customHeight="1" x14ac:dyDescent="0.25">
      <c r="D515" s="11"/>
    </row>
    <row r="516" spans="4:4" ht="15.75" customHeight="1" x14ac:dyDescent="0.25">
      <c r="D516" s="11"/>
    </row>
    <row r="517" spans="4:4" ht="15.75" customHeight="1" x14ac:dyDescent="0.25">
      <c r="D517" s="11"/>
    </row>
    <row r="518" spans="4:4" ht="15.75" customHeight="1" x14ac:dyDescent="0.25">
      <c r="D518" s="11"/>
    </row>
    <row r="519" spans="4:4" ht="15.75" customHeight="1" x14ac:dyDescent="0.25">
      <c r="D519" s="11"/>
    </row>
    <row r="520" spans="4:4" ht="15.75" customHeight="1" x14ac:dyDescent="0.25">
      <c r="D520" s="11"/>
    </row>
    <row r="521" spans="4:4" ht="15.75" customHeight="1" x14ac:dyDescent="0.25">
      <c r="D521" s="11"/>
    </row>
    <row r="522" spans="4:4" ht="15.75" customHeight="1" x14ac:dyDescent="0.25">
      <c r="D522" s="11"/>
    </row>
    <row r="523" spans="4:4" ht="15.75" customHeight="1" x14ac:dyDescent="0.25">
      <c r="D523" s="11"/>
    </row>
    <row r="524" spans="4:4" ht="15.75" customHeight="1" x14ac:dyDescent="0.25">
      <c r="D524" s="11"/>
    </row>
    <row r="525" spans="4:4" ht="15.75" customHeight="1" x14ac:dyDescent="0.25">
      <c r="D525" s="11"/>
    </row>
    <row r="526" spans="4:4" ht="15.75" customHeight="1" x14ac:dyDescent="0.25">
      <c r="D526" s="11"/>
    </row>
    <row r="527" spans="4:4" ht="15.75" customHeight="1" x14ac:dyDescent="0.25">
      <c r="D527" s="11"/>
    </row>
    <row r="528" spans="4:4" ht="15.75" customHeight="1" x14ac:dyDescent="0.25">
      <c r="D528" s="11"/>
    </row>
    <row r="529" spans="4:4" ht="15.75" customHeight="1" x14ac:dyDescent="0.25">
      <c r="D529" s="11"/>
    </row>
    <row r="530" spans="4:4" ht="15.75" customHeight="1" x14ac:dyDescent="0.25">
      <c r="D530" s="11"/>
    </row>
    <row r="531" spans="4:4" ht="15.75" customHeight="1" x14ac:dyDescent="0.25">
      <c r="D531" s="11"/>
    </row>
    <row r="532" spans="4:4" ht="15.75" customHeight="1" x14ac:dyDescent="0.25">
      <c r="D532" s="11"/>
    </row>
    <row r="533" spans="4:4" ht="15.75" customHeight="1" x14ac:dyDescent="0.25">
      <c r="D533" s="11"/>
    </row>
    <row r="534" spans="4:4" ht="15.75" customHeight="1" x14ac:dyDescent="0.25">
      <c r="D534" s="11"/>
    </row>
    <row r="535" spans="4:4" ht="15.75" customHeight="1" x14ac:dyDescent="0.25">
      <c r="D535" s="11"/>
    </row>
    <row r="536" spans="4:4" ht="15.75" customHeight="1" x14ac:dyDescent="0.25">
      <c r="D536" s="11"/>
    </row>
    <row r="537" spans="4:4" ht="15.75" customHeight="1" x14ac:dyDescent="0.25">
      <c r="D537" s="11"/>
    </row>
    <row r="538" spans="4:4" ht="15.75" customHeight="1" x14ac:dyDescent="0.25">
      <c r="D538" s="11"/>
    </row>
    <row r="539" spans="4:4" ht="15.75" customHeight="1" x14ac:dyDescent="0.25">
      <c r="D539" s="11"/>
    </row>
    <row r="540" spans="4:4" ht="15.75" customHeight="1" x14ac:dyDescent="0.25">
      <c r="D540" s="11"/>
    </row>
    <row r="541" spans="4:4" ht="15.75" customHeight="1" x14ac:dyDescent="0.25">
      <c r="D541" s="11"/>
    </row>
    <row r="542" spans="4:4" ht="15.75" customHeight="1" x14ac:dyDescent="0.25">
      <c r="D542" s="11"/>
    </row>
    <row r="543" spans="4:4" ht="15.75" customHeight="1" x14ac:dyDescent="0.25">
      <c r="D543" s="11"/>
    </row>
    <row r="544" spans="4:4" ht="15.75" customHeight="1" x14ac:dyDescent="0.25">
      <c r="D544" s="11"/>
    </row>
    <row r="545" spans="4:4" ht="15.75" customHeight="1" x14ac:dyDescent="0.25">
      <c r="D545" s="11"/>
    </row>
    <row r="546" spans="4:4" ht="15.75" customHeight="1" x14ac:dyDescent="0.25">
      <c r="D546" s="11"/>
    </row>
    <row r="547" spans="4:4" ht="15.75" customHeight="1" x14ac:dyDescent="0.25">
      <c r="D547" s="11"/>
    </row>
    <row r="548" spans="4:4" ht="15.75" customHeight="1" x14ac:dyDescent="0.25">
      <c r="D548" s="11"/>
    </row>
    <row r="549" spans="4:4" ht="15.75" customHeight="1" x14ac:dyDescent="0.25">
      <c r="D549" s="11"/>
    </row>
    <row r="550" spans="4:4" ht="15.75" customHeight="1" x14ac:dyDescent="0.25">
      <c r="D550" s="11"/>
    </row>
    <row r="551" spans="4:4" ht="15.75" customHeight="1" x14ac:dyDescent="0.25">
      <c r="D551" s="11"/>
    </row>
    <row r="552" spans="4:4" ht="15.75" customHeight="1" x14ac:dyDescent="0.25">
      <c r="D552" s="11"/>
    </row>
    <row r="553" spans="4:4" ht="15.75" customHeight="1" x14ac:dyDescent="0.25">
      <c r="D553" s="11"/>
    </row>
    <row r="554" spans="4:4" ht="15.75" customHeight="1" x14ac:dyDescent="0.25">
      <c r="D554" s="11"/>
    </row>
    <row r="555" spans="4:4" ht="15.75" customHeight="1" x14ac:dyDescent="0.25">
      <c r="D555" s="11"/>
    </row>
    <row r="556" spans="4:4" ht="15.75" customHeight="1" x14ac:dyDescent="0.25">
      <c r="D556" s="11"/>
    </row>
    <row r="557" spans="4:4" ht="15.75" customHeight="1" x14ac:dyDescent="0.25">
      <c r="D557" s="11"/>
    </row>
    <row r="558" spans="4:4" ht="15.75" customHeight="1" x14ac:dyDescent="0.25">
      <c r="D558" s="11"/>
    </row>
    <row r="559" spans="4:4" ht="15.75" customHeight="1" x14ac:dyDescent="0.25">
      <c r="D559" s="11"/>
    </row>
    <row r="560" spans="4:4" ht="15.75" customHeight="1" x14ac:dyDescent="0.25">
      <c r="D560" s="11"/>
    </row>
    <row r="561" spans="4:4" ht="15.75" customHeight="1" x14ac:dyDescent="0.25">
      <c r="D561" s="11"/>
    </row>
    <row r="562" spans="4:4" ht="15.75" customHeight="1" x14ac:dyDescent="0.25">
      <c r="D562" s="11"/>
    </row>
    <row r="563" spans="4:4" ht="15.75" customHeight="1" x14ac:dyDescent="0.25">
      <c r="D563" s="11"/>
    </row>
    <row r="564" spans="4:4" ht="15.75" customHeight="1" x14ac:dyDescent="0.25">
      <c r="D564" s="11"/>
    </row>
    <row r="565" spans="4:4" ht="15.75" customHeight="1" x14ac:dyDescent="0.25">
      <c r="D565" s="11"/>
    </row>
    <row r="566" spans="4:4" ht="15.75" customHeight="1" x14ac:dyDescent="0.25">
      <c r="D566" s="11"/>
    </row>
    <row r="567" spans="4:4" ht="15.75" customHeight="1" x14ac:dyDescent="0.25">
      <c r="D567" s="11"/>
    </row>
    <row r="568" spans="4:4" ht="15.75" customHeight="1" x14ac:dyDescent="0.25">
      <c r="D568" s="11"/>
    </row>
    <row r="569" spans="4:4" ht="15.75" customHeight="1" x14ac:dyDescent="0.25">
      <c r="D569" s="11"/>
    </row>
    <row r="570" spans="4:4" ht="15.75" customHeight="1" x14ac:dyDescent="0.25">
      <c r="D570" s="11"/>
    </row>
    <row r="571" spans="4:4" ht="15.75" customHeight="1" x14ac:dyDescent="0.25">
      <c r="D571" s="11"/>
    </row>
    <row r="572" spans="4:4" ht="15.75" customHeight="1" x14ac:dyDescent="0.25">
      <c r="D572" s="11"/>
    </row>
    <row r="573" spans="4:4" ht="15.75" customHeight="1" x14ac:dyDescent="0.25">
      <c r="D573" s="11"/>
    </row>
    <row r="574" spans="4:4" ht="15.75" customHeight="1" x14ac:dyDescent="0.25">
      <c r="D574" s="11"/>
    </row>
    <row r="575" spans="4:4" ht="15.75" customHeight="1" x14ac:dyDescent="0.25">
      <c r="D575" s="11"/>
    </row>
    <row r="576" spans="4:4" ht="15.75" customHeight="1" x14ac:dyDescent="0.25">
      <c r="D576" s="11"/>
    </row>
    <row r="577" spans="4:4" ht="15.75" customHeight="1" x14ac:dyDescent="0.25">
      <c r="D577" s="11"/>
    </row>
    <row r="578" spans="4:4" ht="15.75" customHeight="1" x14ac:dyDescent="0.25">
      <c r="D578" s="11"/>
    </row>
    <row r="579" spans="4:4" ht="15.75" customHeight="1" x14ac:dyDescent="0.25">
      <c r="D579" s="11"/>
    </row>
    <row r="580" spans="4:4" ht="15.75" customHeight="1" x14ac:dyDescent="0.25">
      <c r="D580" s="11"/>
    </row>
    <row r="581" spans="4:4" ht="15.75" customHeight="1" x14ac:dyDescent="0.25">
      <c r="D581" s="11"/>
    </row>
    <row r="582" spans="4:4" ht="15.75" customHeight="1" x14ac:dyDescent="0.25">
      <c r="D582" s="11"/>
    </row>
    <row r="583" spans="4:4" ht="15.75" customHeight="1" x14ac:dyDescent="0.25">
      <c r="D583" s="11"/>
    </row>
    <row r="584" spans="4:4" ht="15.75" customHeight="1" x14ac:dyDescent="0.25">
      <c r="D584" s="11"/>
    </row>
    <row r="585" spans="4:4" ht="15.75" customHeight="1" x14ac:dyDescent="0.25">
      <c r="D585" s="11"/>
    </row>
    <row r="586" spans="4:4" ht="15.75" customHeight="1" x14ac:dyDescent="0.25">
      <c r="D586" s="11"/>
    </row>
    <row r="587" spans="4:4" ht="15.75" customHeight="1" x14ac:dyDescent="0.25">
      <c r="D587" s="11"/>
    </row>
    <row r="588" spans="4:4" ht="15.75" customHeight="1" x14ac:dyDescent="0.25">
      <c r="D588" s="11"/>
    </row>
    <row r="589" spans="4:4" ht="15.75" customHeight="1" x14ac:dyDescent="0.25">
      <c r="D589" s="11"/>
    </row>
    <row r="590" spans="4:4" ht="15.75" customHeight="1" x14ac:dyDescent="0.25">
      <c r="D590" s="11"/>
    </row>
    <row r="591" spans="4:4" ht="15.75" customHeight="1" x14ac:dyDescent="0.25">
      <c r="D591" s="11"/>
    </row>
    <row r="592" spans="4:4" ht="15.75" customHeight="1" x14ac:dyDescent="0.25">
      <c r="D592" s="11"/>
    </row>
    <row r="593" spans="4:4" ht="15.75" customHeight="1" x14ac:dyDescent="0.25">
      <c r="D593" s="11"/>
    </row>
    <row r="594" spans="4:4" ht="15.75" customHeight="1" x14ac:dyDescent="0.25">
      <c r="D594" s="11"/>
    </row>
    <row r="595" spans="4:4" ht="15.75" customHeight="1" x14ac:dyDescent="0.25">
      <c r="D595" s="11"/>
    </row>
    <row r="596" spans="4:4" ht="15.75" customHeight="1" x14ac:dyDescent="0.25">
      <c r="D596" s="11"/>
    </row>
    <row r="597" spans="4:4" ht="15.75" customHeight="1" x14ac:dyDescent="0.25">
      <c r="D597" s="11"/>
    </row>
    <row r="598" spans="4:4" ht="15.75" customHeight="1" x14ac:dyDescent="0.25">
      <c r="D598" s="11"/>
    </row>
    <row r="599" spans="4:4" ht="15.75" customHeight="1" x14ac:dyDescent="0.25">
      <c r="D599" s="11"/>
    </row>
    <row r="600" spans="4:4" ht="15.75" customHeight="1" x14ac:dyDescent="0.25">
      <c r="D600" s="11"/>
    </row>
    <row r="601" spans="4:4" ht="15.75" customHeight="1" x14ac:dyDescent="0.25">
      <c r="D601" s="11"/>
    </row>
    <row r="602" spans="4:4" ht="15.75" customHeight="1" x14ac:dyDescent="0.25">
      <c r="D602" s="11"/>
    </row>
    <row r="603" spans="4:4" ht="15.75" customHeight="1" x14ac:dyDescent="0.25">
      <c r="D603" s="11"/>
    </row>
    <row r="604" spans="4:4" ht="15.75" customHeight="1" x14ac:dyDescent="0.25">
      <c r="D604" s="11"/>
    </row>
    <row r="605" spans="4:4" ht="15.75" customHeight="1" x14ac:dyDescent="0.25">
      <c r="D605" s="11"/>
    </row>
    <row r="606" spans="4:4" ht="15.75" customHeight="1" x14ac:dyDescent="0.25">
      <c r="D606" s="11"/>
    </row>
    <row r="607" spans="4:4" ht="15.75" customHeight="1" x14ac:dyDescent="0.25">
      <c r="D607" s="11"/>
    </row>
    <row r="608" spans="4:4" ht="15.75" customHeight="1" x14ac:dyDescent="0.25">
      <c r="D608" s="11"/>
    </row>
    <row r="609" spans="4:4" ht="15.75" customHeight="1" x14ac:dyDescent="0.25">
      <c r="D609" s="11"/>
    </row>
    <row r="610" spans="4:4" ht="15.75" customHeight="1" x14ac:dyDescent="0.25">
      <c r="D610" s="11"/>
    </row>
    <row r="611" spans="4:4" ht="15.75" customHeight="1" x14ac:dyDescent="0.25">
      <c r="D611" s="11"/>
    </row>
    <row r="612" spans="4:4" ht="15.75" customHeight="1" x14ac:dyDescent="0.25">
      <c r="D612" s="11"/>
    </row>
    <row r="613" spans="4:4" ht="15.75" customHeight="1" x14ac:dyDescent="0.25">
      <c r="D613" s="11"/>
    </row>
    <row r="614" spans="4:4" ht="15.75" customHeight="1" x14ac:dyDescent="0.25">
      <c r="D614" s="11"/>
    </row>
    <row r="615" spans="4:4" ht="15.75" customHeight="1" x14ac:dyDescent="0.25">
      <c r="D615" s="11"/>
    </row>
    <row r="616" spans="4:4" ht="15.75" customHeight="1" x14ac:dyDescent="0.25">
      <c r="D616" s="11"/>
    </row>
    <row r="617" spans="4:4" ht="15.75" customHeight="1" x14ac:dyDescent="0.25">
      <c r="D617" s="11"/>
    </row>
    <row r="618" spans="4:4" ht="15.75" customHeight="1" x14ac:dyDescent="0.25">
      <c r="D618" s="11"/>
    </row>
    <row r="619" spans="4:4" ht="15.75" customHeight="1" x14ac:dyDescent="0.25">
      <c r="D619" s="11"/>
    </row>
    <row r="620" spans="4:4" ht="15.75" customHeight="1" x14ac:dyDescent="0.25">
      <c r="D620" s="11"/>
    </row>
    <row r="621" spans="4:4" ht="15.75" customHeight="1" x14ac:dyDescent="0.25">
      <c r="D621" s="11"/>
    </row>
    <row r="622" spans="4:4" ht="15.75" customHeight="1" x14ac:dyDescent="0.25">
      <c r="D622" s="11"/>
    </row>
    <row r="623" spans="4:4" ht="15.75" customHeight="1" x14ac:dyDescent="0.25">
      <c r="D623" s="11"/>
    </row>
    <row r="624" spans="4:4" ht="15.75" customHeight="1" x14ac:dyDescent="0.25">
      <c r="D624" s="11"/>
    </row>
    <row r="625" spans="4:4" ht="15.75" customHeight="1" x14ac:dyDescent="0.25">
      <c r="D625" s="11"/>
    </row>
    <row r="626" spans="4:4" ht="15.75" customHeight="1" x14ac:dyDescent="0.25">
      <c r="D626" s="11"/>
    </row>
    <row r="627" spans="4:4" ht="15.75" customHeight="1" x14ac:dyDescent="0.25">
      <c r="D627" s="11"/>
    </row>
    <row r="628" spans="4:4" ht="15.75" customHeight="1" x14ac:dyDescent="0.25">
      <c r="D628" s="11"/>
    </row>
    <row r="629" spans="4:4" ht="15.75" customHeight="1" x14ac:dyDescent="0.25">
      <c r="D629" s="11"/>
    </row>
    <row r="630" spans="4:4" ht="15.75" customHeight="1" x14ac:dyDescent="0.25">
      <c r="D630" s="11"/>
    </row>
    <row r="631" spans="4:4" ht="15.75" customHeight="1" x14ac:dyDescent="0.25">
      <c r="D631" s="11"/>
    </row>
    <row r="632" spans="4:4" ht="15.75" customHeight="1" x14ac:dyDescent="0.25">
      <c r="D632" s="11"/>
    </row>
    <row r="633" spans="4:4" ht="15.75" customHeight="1" x14ac:dyDescent="0.25">
      <c r="D633" s="11"/>
    </row>
    <row r="634" spans="4:4" ht="15.75" customHeight="1" x14ac:dyDescent="0.25">
      <c r="D634" s="11"/>
    </row>
    <row r="635" spans="4:4" ht="15.75" customHeight="1" x14ac:dyDescent="0.25">
      <c r="D635" s="11"/>
    </row>
    <row r="636" spans="4:4" ht="15.75" customHeight="1" x14ac:dyDescent="0.25">
      <c r="D636" s="11"/>
    </row>
    <row r="637" spans="4:4" ht="15.75" customHeight="1" x14ac:dyDescent="0.25">
      <c r="D637" s="11"/>
    </row>
    <row r="638" spans="4:4" ht="15.75" customHeight="1" x14ac:dyDescent="0.25">
      <c r="D638" s="11"/>
    </row>
    <row r="639" spans="4:4" ht="15.75" customHeight="1" x14ac:dyDescent="0.25">
      <c r="D639" s="11"/>
    </row>
    <row r="640" spans="4:4" ht="15.75" customHeight="1" x14ac:dyDescent="0.25">
      <c r="D640" s="11"/>
    </row>
    <row r="641" spans="4:4" ht="15.75" customHeight="1" x14ac:dyDescent="0.25">
      <c r="D641" s="11"/>
    </row>
    <row r="642" spans="4:4" ht="15.75" customHeight="1" x14ac:dyDescent="0.25">
      <c r="D642" s="11"/>
    </row>
    <row r="643" spans="4:4" ht="15.75" customHeight="1" x14ac:dyDescent="0.25">
      <c r="D643" s="11"/>
    </row>
    <row r="644" spans="4:4" ht="15.75" customHeight="1" x14ac:dyDescent="0.25">
      <c r="D644" s="11"/>
    </row>
    <row r="645" spans="4:4" ht="15.75" customHeight="1" x14ac:dyDescent="0.25">
      <c r="D645" s="11"/>
    </row>
    <row r="646" spans="4:4" ht="15.75" customHeight="1" x14ac:dyDescent="0.25">
      <c r="D646" s="11"/>
    </row>
    <row r="647" spans="4:4" ht="15.75" customHeight="1" x14ac:dyDescent="0.25">
      <c r="D647" s="11"/>
    </row>
    <row r="648" spans="4:4" ht="15.75" customHeight="1" x14ac:dyDescent="0.25">
      <c r="D648" s="11"/>
    </row>
    <row r="649" spans="4:4" ht="15.75" customHeight="1" x14ac:dyDescent="0.25">
      <c r="D649" s="11"/>
    </row>
    <row r="650" spans="4:4" ht="15.75" customHeight="1" x14ac:dyDescent="0.25">
      <c r="D650" s="11"/>
    </row>
    <row r="651" spans="4:4" ht="15.75" customHeight="1" x14ac:dyDescent="0.25">
      <c r="D651" s="11"/>
    </row>
    <row r="652" spans="4:4" ht="15.75" customHeight="1" x14ac:dyDescent="0.25">
      <c r="D652" s="11"/>
    </row>
    <row r="653" spans="4:4" ht="15.75" customHeight="1" x14ac:dyDescent="0.25">
      <c r="D653" s="11"/>
    </row>
    <row r="654" spans="4:4" ht="15.75" customHeight="1" x14ac:dyDescent="0.25">
      <c r="D654" s="11"/>
    </row>
    <row r="655" spans="4:4" ht="15.75" customHeight="1" x14ac:dyDescent="0.25">
      <c r="D655" s="11"/>
    </row>
    <row r="656" spans="4:4" ht="15.75" customHeight="1" x14ac:dyDescent="0.25">
      <c r="D656" s="11"/>
    </row>
    <row r="657" spans="4:4" ht="15.75" customHeight="1" x14ac:dyDescent="0.25">
      <c r="D657" s="11"/>
    </row>
    <row r="658" spans="4:4" ht="15.75" customHeight="1" x14ac:dyDescent="0.25">
      <c r="D658" s="11"/>
    </row>
    <row r="659" spans="4:4" ht="15.75" customHeight="1" x14ac:dyDescent="0.25">
      <c r="D659" s="11"/>
    </row>
    <row r="660" spans="4:4" ht="15.75" customHeight="1" x14ac:dyDescent="0.25">
      <c r="D660" s="11"/>
    </row>
    <row r="661" spans="4:4" ht="15.75" customHeight="1" x14ac:dyDescent="0.25">
      <c r="D661" s="11"/>
    </row>
    <row r="662" spans="4:4" ht="15.75" customHeight="1" x14ac:dyDescent="0.25">
      <c r="D662" s="11"/>
    </row>
    <row r="663" spans="4:4" ht="15.75" customHeight="1" x14ac:dyDescent="0.25">
      <c r="D663" s="11"/>
    </row>
    <row r="664" spans="4:4" ht="15.75" customHeight="1" x14ac:dyDescent="0.25">
      <c r="D664" s="11"/>
    </row>
    <row r="665" spans="4:4" ht="15.75" customHeight="1" x14ac:dyDescent="0.25">
      <c r="D665" s="11"/>
    </row>
    <row r="666" spans="4:4" ht="15.75" customHeight="1" x14ac:dyDescent="0.25">
      <c r="D666" s="11"/>
    </row>
    <row r="667" spans="4:4" ht="15.75" customHeight="1" x14ac:dyDescent="0.25">
      <c r="D667" s="11"/>
    </row>
    <row r="668" spans="4:4" ht="15.75" customHeight="1" x14ac:dyDescent="0.25">
      <c r="D668" s="11"/>
    </row>
    <row r="669" spans="4:4" ht="15.75" customHeight="1" x14ac:dyDescent="0.25">
      <c r="D669" s="11"/>
    </row>
    <row r="670" spans="4:4" ht="15.75" customHeight="1" x14ac:dyDescent="0.25">
      <c r="D670" s="11"/>
    </row>
    <row r="671" spans="4:4" ht="15.75" customHeight="1" x14ac:dyDescent="0.25">
      <c r="D671" s="11"/>
    </row>
    <row r="672" spans="4:4" ht="15.75" customHeight="1" x14ac:dyDescent="0.25">
      <c r="D672" s="11"/>
    </row>
    <row r="673" spans="4:4" ht="15.75" customHeight="1" x14ac:dyDescent="0.25">
      <c r="D673" s="11"/>
    </row>
    <row r="674" spans="4:4" ht="15.75" customHeight="1" x14ac:dyDescent="0.25">
      <c r="D674" s="11"/>
    </row>
    <row r="675" spans="4:4" ht="15.75" customHeight="1" x14ac:dyDescent="0.25">
      <c r="D675" s="11"/>
    </row>
    <row r="676" spans="4:4" ht="15.75" customHeight="1" x14ac:dyDescent="0.25">
      <c r="D676" s="11"/>
    </row>
    <row r="677" spans="4:4" ht="15.75" customHeight="1" x14ac:dyDescent="0.25">
      <c r="D677" s="11"/>
    </row>
    <row r="678" spans="4:4" ht="15.75" customHeight="1" x14ac:dyDescent="0.25">
      <c r="D678" s="11"/>
    </row>
    <row r="679" spans="4:4" ht="15.75" customHeight="1" x14ac:dyDescent="0.25">
      <c r="D679" s="11"/>
    </row>
    <row r="680" spans="4:4" ht="15.75" customHeight="1" x14ac:dyDescent="0.25">
      <c r="D680" s="11"/>
    </row>
    <row r="681" spans="4:4" ht="15.75" customHeight="1" x14ac:dyDescent="0.25">
      <c r="D681" s="11"/>
    </row>
    <row r="682" spans="4:4" ht="15.75" customHeight="1" x14ac:dyDescent="0.25">
      <c r="D682" s="11"/>
    </row>
    <row r="683" spans="4:4" ht="15.75" customHeight="1" x14ac:dyDescent="0.25">
      <c r="D683" s="11"/>
    </row>
    <row r="684" spans="4:4" ht="15.75" customHeight="1" x14ac:dyDescent="0.25">
      <c r="D684" s="11"/>
    </row>
    <row r="685" spans="4:4" ht="15.75" customHeight="1" x14ac:dyDescent="0.25">
      <c r="D685" s="11"/>
    </row>
    <row r="686" spans="4:4" ht="15.75" customHeight="1" x14ac:dyDescent="0.25">
      <c r="D686" s="11"/>
    </row>
    <row r="687" spans="4:4" ht="15.75" customHeight="1" x14ac:dyDescent="0.25">
      <c r="D687" s="11"/>
    </row>
    <row r="688" spans="4:4" ht="15.75" customHeight="1" x14ac:dyDescent="0.25">
      <c r="D688" s="11"/>
    </row>
    <row r="689" spans="4:4" ht="15.75" customHeight="1" x14ac:dyDescent="0.25">
      <c r="D689" s="11"/>
    </row>
    <row r="690" spans="4:4" ht="15.75" customHeight="1" x14ac:dyDescent="0.25">
      <c r="D690" s="11"/>
    </row>
    <row r="691" spans="4:4" ht="15.75" customHeight="1" x14ac:dyDescent="0.25">
      <c r="D691" s="11"/>
    </row>
    <row r="692" spans="4:4" ht="15.75" customHeight="1" x14ac:dyDescent="0.25">
      <c r="D692" s="11"/>
    </row>
    <row r="693" spans="4:4" ht="15.75" customHeight="1" x14ac:dyDescent="0.25">
      <c r="D693" s="11"/>
    </row>
    <row r="694" spans="4:4" ht="15.75" customHeight="1" x14ac:dyDescent="0.25">
      <c r="D694" s="11"/>
    </row>
    <row r="695" spans="4:4" ht="15.75" customHeight="1" x14ac:dyDescent="0.25">
      <c r="D695" s="11"/>
    </row>
    <row r="696" spans="4:4" ht="15.75" customHeight="1" x14ac:dyDescent="0.25">
      <c r="D696" s="11"/>
    </row>
    <row r="697" spans="4:4" ht="15.75" customHeight="1" x14ac:dyDescent="0.25">
      <c r="D697" s="11"/>
    </row>
    <row r="698" spans="4:4" ht="15.75" customHeight="1" x14ac:dyDescent="0.25">
      <c r="D698" s="11"/>
    </row>
    <row r="699" spans="4:4" ht="15.75" customHeight="1" x14ac:dyDescent="0.25">
      <c r="D699" s="11"/>
    </row>
    <row r="700" spans="4:4" ht="15.75" customHeight="1" x14ac:dyDescent="0.25">
      <c r="D700" s="11"/>
    </row>
    <row r="701" spans="4:4" ht="15.75" customHeight="1" x14ac:dyDescent="0.25">
      <c r="D701" s="11"/>
    </row>
    <row r="702" spans="4:4" ht="15.75" customHeight="1" x14ac:dyDescent="0.25">
      <c r="D702" s="11"/>
    </row>
    <row r="703" spans="4:4" ht="15.75" customHeight="1" x14ac:dyDescent="0.25">
      <c r="D703" s="11"/>
    </row>
    <row r="704" spans="4:4" ht="15.75" customHeight="1" x14ac:dyDescent="0.25">
      <c r="D704" s="11"/>
    </row>
    <row r="705" spans="4:4" ht="15.75" customHeight="1" x14ac:dyDescent="0.25">
      <c r="D705" s="11"/>
    </row>
    <row r="706" spans="4:4" ht="15.75" customHeight="1" x14ac:dyDescent="0.25">
      <c r="D706" s="11"/>
    </row>
    <row r="707" spans="4:4" ht="15.75" customHeight="1" x14ac:dyDescent="0.25">
      <c r="D707" s="11"/>
    </row>
    <row r="708" spans="4:4" ht="15.75" customHeight="1" x14ac:dyDescent="0.25">
      <c r="D708" s="11"/>
    </row>
    <row r="709" spans="4:4" ht="15.75" customHeight="1" x14ac:dyDescent="0.25">
      <c r="D709" s="11"/>
    </row>
    <row r="710" spans="4:4" ht="15.75" customHeight="1" x14ac:dyDescent="0.25">
      <c r="D710" s="11"/>
    </row>
    <row r="711" spans="4:4" ht="15.75" customHeight="1" x14ac:dyDescent="0.25">
      <c r="D711" s="11"/>
    </row>
    <row r="712" spans="4:4" ht="15.75" customHeight="1" x14ac:dyDescent="0.25">
      <c r="D712" s="11"/>
    </row>
    <row r="713" spans="4:4" ht="15.75" customHeight="1" x14ac:dyDescent="0.25">
      <c r="D713" s="11"/>
    </row>
    <row r="714" spans="4:4" ht="15.75" customHeight="1" x14ac:dyDescent="0.25">
      <c r="D714" s="11"/>
    </row>
    <row r="715" spans="4:4" ht="15.75" customHeight="1" x14ac:dyDescent="0.25">
      <c r="D715" s="11"/>
    </row>
    <row r="716" spans="4:4" ht="15.75" customHeight="1" x14ac:dyDescent="0.25">
      <c r="D716" s="11"/>
    </row>
    <row r="717" spans="4:4" ht="15.75" customHeight="1" x14ac:dyDescent="0.25">
      <c r="D717" s="11"/>
    </row>
    <row r="718" spans="4:4" ht="15.75" customHeight="1" x14ac:dyDescent="0.25">
      <c r="D718" s="11"/>
    </row>
    <row r="719" spans="4:4" ht="15.75" customHeight="1" x14ac:dyDescent="0.25">
      <c r="D719" s="11"/>
    </row>
    <row r="720" spans="4:4" ht="15.75" customHeight="1" x14ac:dyDescent="0.25">
      <c r="D720" s="11"/>
    </row>
    <row r="721" spans="4:4" ht="15.75" customHeight="1" x14ac:dyDescent="0.25">
      <c r="D721" s="11"/>
    </row>
    <row r="722" spans="4:4" ht="15.75" customHeight="1" x14ac:dyDescent="0.25">
      <c r="D722" s="11"/>
    </row>
    <row r="723" spans="4:4" ht="15.75" customHeight="1" x14ac:dyDescent="0.25">
      <c r="D723" s="11"/>
    </row>
    <row r="724" spans="4:4" ht="15.75" customHeight="1" x14ac:dyDescent="0.25">
      <c r="D724" s="11"/>
    </row>
    <row r="725" spans="4:4" ht="15.75" customHeight="1" x14ac:dyDescent="0.25">
      <c r="D725" s="11"/>
    </row>
    <row r="726" spans="4:4" ht="15.75" customHeight="1" x14ac:dyDescent="0.25">
      <c r="D726" s="11"/>
    </row>
    <row r="727" spans="4:4" ht="15.75" customHeight="1" x14ac:dyDescent="0.25">
      <c r="D727" s="11"/>
    </row>
    <row r="728" spans="4:4" ht="15.75" customHeight="1" x14ac:dyDescent="0.25">
      <c r="D728" s="11"/>
    </row>
    <row r="729" spans="4:4" ht="15.75" customHeight="1" x14ac:dyDescent="0.25">
      <c r="D729" s="11"/>
    </row>
    <row r="730" spans="4:4" ht="15.75" customHeight="1" x14ac:dyDescent="0.25">
      <c r="D730" s="11"/>
    </row>
    <row r="731" spans="4:4" ht="15.75" customHeight="1" x14ac:dyDescent="0.25">
      <c r="D731" s="11"/>
    </row>
    <row r="732" spans="4:4" ht="15.75" customHeight="1" x14ac:dyDescent="0.25">
      <c r="D732" s="11"/>
    </row>
    <row r="733" spans="4:4" ht="15.75" customHeight="1" x14ac:dyDescent="0.25">
      <c r="D733" s="11"/>
    </row>
    <row r="734" spans="4:4" ht="15.75" customHeight="1" x14ac:dyDescent="0.25">
      <c r="D734" s="11"/>
    </row>
    <row r="735" spans="4:4" ht="15.75" customHeight="1" x14ac:dyDescent="0.25">
      <c r="D735" s="11"/>
    </row>
    <row r="736" spans="4:4" ht="15.75" customHeight="1" x14ac:dyDescent="0.25">
      <c r="D736" s="11"/>
    </row>
    <row r="737" spans="4:4" ht="15.75" customHeight="1" x14ac:dyDescent="0.25">
      <c r="D737" s="11"/>
    </row>
    <row r="738" spans="4:4" ht="15.75" customHeight="1" x14ac:dyDescent="0.25">
      <c r="D738" s="11"/>
    </row>
    <row r="739" spans="4:4" ht="15.75" customHeight="1" x14ac:dyDescent="0.25">
      <c r="D739" s="11"/>
    </row>
    <row r="740" spans="4:4" ht="15.75" customHeight="1" x14ac:dyDescent="0.25">
      <c r="D740" s="11"/>
    </row>
    <row r="741" spans="4:4" ht="15.75" customHeight="1" x14ac:dyDescent="0.25">
      <c r="D741" s="11"/>
    </row>
    <row r="742" spans="4:4" ht="15.75" customHeight="1" x14ac:dyDescent="0.25">
      <c r="D742" s="11"/>
    </row>
    <row r="743" spans="4:4" ht="15.75" customHeight="1" x14ac:dyDescent="0.25">
      <c r="D743" s="11"/>
    </row>
    <row r="744" spans="4:4" ht="15.75" customHeight="1" x14ac:dyDescent="0.25">
      <c r="D744" s="11"/>
    </row>
    <row r="745" spans="4:4" ht="15.75" customHeight="1" x14ac:dyDescent="0.25">
      <c r="D745" s="11"/>
    </row>
    <row r="746" spans="4:4" ht="15.75" customHeight="1" x14ac:dyDescent="0.25">
      <c r="D746" s="11"/>
    </row>
    <row r="747" spans="4:4" ht="15.75" customHeight="1" x14ac:dyDescent="0.25">
      <c r="D747" s="11"/>
    </row>
    <row r="748" spans="4:4" ht="15.75" customHeight="1" x14ac:dyDescent="0.25">
      <c r="D748" s="11"/>
    </row>
    <row r="749" spans="4:4" ht="15.75" customHeight="1" x14ac:dyDescent="0.25">
      <c r="D749" s="11"/>
    </row>
    <row r="750" spans="4:4" ht="15.75" customHeight="1" x14ac:dyDescent="0.25">
      <c r="D750" s="11"/>
    </row>
    <row r="751" spans="4:4" ht="15.75" customHeight="1" x14ac:dyDescent="0.25">
      <c r="D751" s="11"/>
    </row>
    <row r="752" spans="4:4" ht="15.75" customHeight="1" x14ac:dyDescent="0.25">
      <c r="D752" s="11"/>
    </row>
    <row r="753" spans="4:4" ht="15.75" customHeight="1" x14ac:dyDescent="0.25">
      <c r="D753" s="11"/>
    </row>
    <row r="754" spans="4:4" ht="15.75" customHeight="1" x14ac:dyDescent="0.25">
      <c r="D754" s="11"/>
    </row>
    <row r="755" spans="4:4" ht="15.75" customHeight="1" x14ac:dyDescent="0.25">
      <c r="D755" s="11"/>
    </row>
    <row r="756" spans="4:4" ht="15.75" customHeight="1" x14ac:dyDescent="0.25">
      <c r="D756" s="11"/>
    </row>
    <row r="757" spans="4:4" ht="15.75" customHeight="1" x14ac:dyDescent="0.25">
      <c r="D757" s="11"/>
    </row>
    <row r="758" spans="4:4" ht="15.75" customHeight="1" x14ac:dyDescent="0.25">
      <c r="D758" s="11"/>
    </row>
    <row r="759" spans="4:4" ht="15.75" customHeight="1" x14ac:dyDescent="0.25">
      <c r="D759" s="11"/>
    </row>
    <row r="760" spans="4:4" ht="15.75" customHeight="1" x14ac:dyDescent="0.25">
      <c r="D760" s="11"/>
    </row>
    <row r="761" spans="4:4" ht="15.75" customHeight="1" x14ac:dyDescent="0.25">
      <c r="D761" s="11"/>
    </row>
    <row r="762" spans="4:4" ht="15.75" customHeight="1" x14ac:dyDescent="0.25">
      <c r="D762" s="11"/>
    </row>
    <row r="763" spans="4:4" ht="15.75" customHeight="1" x14ac:dyDescent="0.25">
      <c r="D763" s="11"/>
    </row>
    <row r="764" spans="4:4" ht="15.75" customHeight="1" x14ac:dyDescent="0.25">
      <c r="D764" s="11"/>
    </row>
    <row r="765" spans="4:4" ht="15.75" customHeight="1" x14ac:dyDescent="0.25">
      <c r="D765" s="11"/>
    </row>
    <row r="766" spans="4:4" ht="15.75" customHeight="1" x14ac:dyDescent="0.25">
      <c r="D766" s="11"/>
    </row>
    <row r="767" spans="4:4" ht="15.75" customHeight="1" x14ac:dyDescent="0.25">
      <c r="D767" s="11"/>
    </row>
    <row r="768" spans="4:4" ht="15.75" customHeight="1" x14ac:dyDescent="0.25">
      <c r="D768" s="11"/>
    </row>
    <row r="769" spans="4:4" ht="15.75" customHeight="1" x14ac:dyDescent="0.25">
      <c r="D769" s="11"/>
    </row>
    <row r="770" spans="4:4" ht="15.75" customHeight="1" x14ac:dyDescent="0.25">
      <c r="D770" s="11"/>
    </row>
    <row r="771" spans="4:4" ht="15.75" customHeight="1" x14ac:dyDescent="0.25">
      <c r="D771" s="11"/>
    </row>
    <row r="772" spans="4:4" ht="15.75" customHeight="1" x14ac:dyDescent="0.25">
      <c r="D772" s="11"/>
    </row>
    <row r="773" spans="4:4" ht="15.75" customHeight="1" x14ac:dyDescent="0.25">
      <c r="D773" s="11"/>
    </row>
    <row r="774" spans="4:4" ht="15.75" customHeight="1" x14ac:dyDescent="0.25">
      <c r="D774" s="11"/>
    </row>
    <row r="775" spans="4:4" ht="15.75" customHeight="1" x14ac:dyDescent="0.25">
      <c r="D775" s="11"/>
    </row>
    <row r="776" spans="4:4" ht="15.75" customHeight="1" x14ac:dyDescent="0.25">
      <c r="D776" s="11"/>
    </row>
    <row r="777" spans="4:4" ht="15.75" customHeight="1" x14ac:dyDescent="0.25">
      <c r="D777" s="11"/>
    </row>
    <row r="778" spans="4:4" ht="15.75" customHeight="1" x14ac:dyDescent="0.25">
      <c r="D778" s="11"/>
    </row>
    <row r="779" spans="4:4" ht="15.75" customHeight="1" x14ac:dyDescent="0.25">
      <c r="D779" s="11"/>
    </row>
    <row r="780" spans="4:4" ht="15.75" customHeight="1" x14ac:dyDescent="0.25">
      <c r="D780" s="11"/>
    </row>
    <row r="781" spans="4:4" ht="15.75" customHeight="1" x14ac:dyDescent="0.25">
      <c r="D781" s="11"/>
    </row>
    <row r="782" spans="4:4" ht="15.75" customHeight="1" x14ac:dyDescent="0.25">
      <c r="D782" s="11"/>
    </row>
    <row r="783" spans="4:4" ht="15.75" customHeight="1" x14ac:dyDescent="0.25">
      <c r="D783" s="11"/>
    </row>
    <row r="784" spans="4:4" ht="15.75" customHeight="1" x14ac:dyDescent="0.25">
      <c r="D784" s="11"/>
    </row>
    <row r="785" spans="4:4" ht="15.75" customHeight="1" x14ac:dyDescent="0.25">
      <c r="D785" s="11"/>
    </row>
    <row r="786" spans="4:4" ht="15.75" customHeight="1" x14ac:dyDescent="0.25">
      <c r="D786" s="11"/>
    </row>
    <row r="787" spans="4:4" ht="15.75" customHeight="1" x14ac:dyDescent="0.25">
      <c r="D787" s="11"/>
    </row>
    <row r="788" spans="4:4" ht="15.75" customHeight="1" x14ac:dyDescent="0.25">
      <c r="D788" s="11"/>
    </row>
    <row r="789" spans="4:4" ht="15.75" customHeight="1" x14ac:dyDescent="0.25">
      <c r="D789" s="11"/>
    </row>
    <row r="790" spans="4:4" ht="15.75" customHeight="1" x14ac:dyDescent="0.25">
      <c r="D790" s="11"/>
    </row>
    <row r="791" spans="4:4" ht="15.75" customHeight="1" x14ac:dyDescent="0.25">
      <c r="D791" s="11"/>
    </row>
    <row r="792" spans="4:4" ht="15.75" customHeight="1" x14ac:dyDescent="0.25">
      <c r="D792" s="11"/>
    </row>
    <row r="793" spans="4:4" ht="15.75" customHeight="1" x14ac:dyDescent="0.25">
      <c r="D793" s="11"/>
    </row>
    <row r="794" spans="4:4" ht="15.75" customHeight="1" x14ac:dyDescent="0.25">
      <c r="D794" s="11"/>
    </row>
    <row r="795" spans="4:4" ht="15.75" customHeight="1" x14ac:dyDescent="0.25">
      <c r="D795" s="11"/>
    </row>
    <row r="796" spans="4:4" ht="15.75" customHeight="1" x14ac:dyDescent="0.25">
      <c r="D796" s="11"/>
    </row>
    <row r="797" spans="4:4" ht="15.75" customHeight="1" x14ac:dyDescent="0.25">
      <c r="D797" s="11"/>
    </row>
    <row r="798" spans="4:4" ht="15.75" customHeight="1" x14ac:dyDescent="0.25">
      <c r="D798" s="11"/>
    </row>
    <row r="799" spans="4:4" ht="15.75" customHeight="1" x14ac:dyDescent="0.25">
      <c r="D799" s="11"/>
    </row>
    <row r="800" spans="4:4" ht="15.75" customHeight="1" x14ac:dyDescent="0.25">
      <c r="D800" s="11"/>
    </row>
    <row r="801" spans="4:4" ht="15.75" customHeight="1" x14ac:dyDescent="0.25">
      <c r="D801" s="11"/>
    </row>
    <row r="802" spans="4:4" ht="15.75" customHeight="1" x14ac:dyDescent="0.25">
      <c r="D802" s="11"/>
    </row>
    <row r="803" spans="4:4" ht="15.75" customHeight="1" x14ac:dyDescent="0.25">
      <c r="D803" s="11"/>
    </row>
    <row r="804" spans="4:4" ht="15.75" customHeight="1" x14ac:dyDescent="0.25">
      <c r="D804" s="11"/>
    </row>
    <row r="805" spans="4:4" ht="15.75" customHeight="1" x14ac:dyDescent="0.25">
      <c r="D805" s="11"/>
    </row>
    <row r="806" spans="4:4" ht="15.75" customHeight="1" x14ac:dyDescent="0.25">
      <c r="D806" s="11"/>
    </row>
    <row r="807" spans="4:4" ht="15.75" customHeight="1" x14ac:dyDescent="0.25">
      <c r="D807" s="11"/>
    </row>
    <row r="808" spans="4:4" ht="15.75" customHeight="1" x14ac:dyDescent="0.25">
      <c r="D808" s="11"/>
    </row>
    <row r="809" spans="4:4" ht="15.75" customHeight="1" x14ac:dyDescent="0.25">
      <c r="D809" s="11"/>
    </row>
    <row r="810" spans="4:4" ht="15.75" customHeight="1" x14ac:dyDescent="0.25">
      <c r="D810" s="11"/>
    </row>
    <row r="811" spans="4:4" ht="15.75" customHeight="1" x14ac:dyDescent="0.25">
      <c r="D811" s="11"/>
    </row>
    <row r="812" spans="4:4" ht="15.75" customHeight="1" x14ac:dyDescent="0.25">
      <c r="D812" s="11"/>
    </row>
    <row r="813" spans="4:4" ht="15.75" customHeight="1" x14ac:dyDescent="0.25">
      <c r="D813" s="11"/>
    </row>
    <row r="814" spans="4:4" ht="15.75" customHeight="1" x14ac:dyDescent="0.25">
      <c r="D814" s="11"/>
    </row>
    <row r="815" spans="4:4" ht="15.75" customHeight="1" x14ac:dyDescent="0.25">
      <c r="D815" s="11"/>
    </row>
    <row r="816" spans="4:4" ht="15.75" customHeight="1" x14ac:dyDescent="0.25">
      <c r="D816" s="11"/>
    </row>
    <row r="817" spans="4:4" ht="15.75" customHeight="1" x14ac:dyDescent="0.25">
      <c r="D817" s="11"/>
    </row>
    <row r="818" spans="4:4" ht="15.75" customHeight="1" x14ac:dyDescent="0.25">
      <c r="D818" s="11"/>
    </row>
    <row r="819" spans="4:4" ht="15.75" customHeight="1" x14ac:dyDescent="0.25">
      <c r="D819" s="11"/>
    </row>
    <row r="820" spans="4:4" ht="15.75" customHeight="1" x14ac:dyDescent="0.25">
      <c r="D820" s="11"/>
    </row>
    <row r="821" spans="4:4" ht="15.75" customHeight="1" x14ac:dyDescent="0.25">
      <c r="D821" s="11"/>
    </row>
    <row r="822" spans="4:4" ht="15.75" customHeight="1" x14ac:dyDescent="0.25">
      <c r="D822" s="11"/>
    </row>
    <row r="823" spans="4:4" ht="15.75" customHeight="1" x14ac:dyDescent="0.25">
      <c r="D823" s="11"/>
    </row>
    <row r="824" spans="4:4" ht="15.75" customHeight="1" x14ac:dyDescent="0.25">
      <c r="D824" s="11"/>
    </row>
    <row r="825" spans="4:4" ht="15.75" customHeight="1" x14ac:dyDescent="0.25">
      <c r="D825" s="11"/>
    </row>
    <row r="826" spans="4:4" ht="15.75" customHeight="1" x14ac:dyDescent="0.25">
      <c r="D826" s="11"/>
    </row>
    <row r="827" spans="4:4" ht="15.75" customHeight="1" x14ac:dyDescent="0.25">
      <c r="D827" s="11"/>
    </row>
    <row r="828" spans="4:4" ht="15.75" customHeight="1" x14ac:dyDescent="0.25">
      <c r="D828" s="11"/>
    </row>
    <row r="829" spans="4:4" ht="15.75" customHeight="1" x14ac:dyDescent="0.25">
      <c r="D829" s="11"/>
    </row>
    <row r="830" spans="4:4" ht="15.75" customHeight="1" x14ac:dyDescent="0.25">
      <c r="D830" s="11"/>
    </row>
    <row r="831" spans="4:4" ht="15.75" customHeight="1" x14ac:dyDescent="0.25">
      <c r="D831" s="11"/>
    </row>
    <row r="832" spans="4:4" ht="15.75" customHeight="1" x14ac:dyDescent="0.25">
      <c r="D832" s="11"/>
    </row>
    <row r="833" spans="4:4" ht="15.75" customHeight="1" x14ac:dyDescent="0.25">
      <c r="D833" s="11"/>
    </row>
    <row r="834" spans="4:4" ht="15.75" customHeight="1" x14ac:dyDescent="0.25">
      <c r="D834" s="11"/>
    </row>
    <row r="835" spans="4:4" ht="15.75" customHeight="1" x14ac:dyDescent="0.25">
      <c r="D835" s="11"/>
    </row>
    <row r="836" spans="4:4" ht="15.75" customHeight="1" x14ac:dyDescent="0.25">
      <c r="D836" s="11"/>
    </row>
    <row r="837" spans="4:4" ht="15.75" customHeight="1" x14ac:dyDescent="0.25">
      <c r="D837" s="11"/>
    </row>
    <row r="838" spans="4:4" ht="15.75" customHeight="1" x14ac:dyDescent="0.25">
      <c r="D838" s="11"/>
    </row>
    <row r="839" spans="4:4" ht="15.75" customHeight="1" x14ac:dyDescent="0.25">
      <c r="D839" s="11"/>
    </row>
    <row r="840" spans="4:4" ht="15.75" customHeight="1" x14ac:dyDescent="0.25">
      <c r="D840" s="11"/>
    </row>
    <row r="841" spans="4:4" ht="15.75" customHeight="1" x14ac:dyDescent="0.25">
      <c r="D841" s="11"/>
    </row>
    <row r="842" spans="4:4" ht="15.75" customHeight="1" x14ac:dyDescent="0.25">
      <c r="D842" s="11"/>
    </row>
    <row r="843" spans="4:4" ht="15.75" customHeight="1" x14ac:dyDescent="0.25">
      <c r="D843" s="11"/>
    </row>
    <row r="844" spans="4:4" ht="15.75" customHeight="1" x14ac:dyDescent="0.25">
      <c r="D844" s="11"/>
    </row>
    <row r="845" spans="4:4" ht="15.75" customHeight="1" x14ac:dyDescent="0.25">
      <c r="D845" s="11"/>
    </row>
    <row r="846" spans="4:4" ht="15.75" customHeight="1" x14ac:dyDescent="0.25">
      <c r="D846" s="11"/>
    </row>
    <row r="847" spans="4:4" ht="15.75" customHeight="1" x14ac:dyDescent="0.25">
      <c r="D847" s="11"/>
    </row>
    <row r="848" spans="4:4" ht="15.75" customHeight="1" x14ac:dyDescent="0.25">
      <c r="D848" s="11"/>
    </row>
    <row r="849" spans="4:4" ht="15.75" customHeight="1" x14ac:dyDescent="0.25">
      <c r="D849" s="11"/>
    </row>
    <row r="850" spans="4:4" ht="15.75" customHeight="1" x14ac:dyDescent="0.25">
      <c r="D850" s="11"/>
    </row>
    <row r="851" spans="4:4" ht="15.75" customHeight="1" x14ac:dyDescent="0.25">
      <c r="D851" s="11"/>
    </row>
    <row r="852" spans="4:4" ht="15.75" customHeight="1" x14ac:dyDescent="0.25">
      <c r="D852" s="11"/>
    </row>
    <row r="853" spans="4:4" ht="15.75" customHeight="1" x14ac:dyDescent="0.25">
      <c r="D853" s="11"/>
    </row>
    <row r="854" spans="4:4" ht="15.75" customHeight="1" x14ac:dyDescent="0.25">
      <c r="D854" s="11"/>
    </row>
    <row r="855" spans="4:4" ht="15.75" customHeight="1" x14ac:dyDescent="0.25">
      <c r="D855" s="11"/>
    </row>
    <row r="856" spans="4:4" ht="15.75" customHeight="1" x14ac:dyDescent="0.25">
      <c r="D856" s="11"/>
    </row>
    <row r="857" spans="4:4" ht="15.75" customHeight="1" x14ac:dyDescent="0.25">
      <c r="D857" s="11"/>
    </row>
    <row r="858" spans="4:4" ht="15.75" customHeight="1" x14ac:dyDescent="0.25">
      <c r="D858" s="11"/>
    </row>
    <row r="859" spans="4:4" ht="15.75" customHeight="1" x14ac:dyDescent="0.25">
      <c r="D859" s="11"/>
    </row>
    <row r="860" spans="4:4" ht="15.75" customHeight="1" x14ac:dyDescent="0.25">
      <c r="D860" s="11"/>
    </row>
    <row r="861" spans="4:4" ht="15.75" customHeight="1" x14ac:dyDescent="0.25">
      <c r="D861" s="11"/>
    </row>
    <row r="862" spans="4:4" ht="15.75" customHeight="1" x14ac:dyDescent="0.25">
      <c r="D862" s="11"/>
    </row>
    <row r="863" spans="4:4" ht="15.75" customHeight="1" x14ac:dyDescent="0.25">
      <c r="D863" s="11"/>
    </row>
    <row r="864" spans="4:4" ht="15.75" customHeight="1" x14ac:dyDescent="0.25">
      <c r="D864" s="11"/>
    </row>
    <row r="865" spans="4:4" ht="15.75" customHeight="1" x14ac:dyDescent="0.25">
      <c r="D865" s="11"/>
    </row>
    <row r="866" spans="4:4" ht="15.75" customHeight="1" x14ac:dyDescent="0.25">
      <c r="D866" s="11"/>
    </row>
    <row r="867" spans="4:4" ht="15.75" customHeight="1" x14ac:dyDescent="0.25">
      <c r="D867" s="11"/>
    </row>
    <row r="868" spans="4:4" ht="15.75" customHeight="1" x14ac:dyDescent="0.25">
      <c r="D868" s="11"/>
    </row>
    <row r="869" spans="4:4" ht="15.75" customHeight="1" x14ac:dyDescent="0.25">
      <c r="D869" s="11"/>
    </row>
    <row r="870" spans="4:4" ht="15.75" customHeight="1" x14ac:dyDescent="0.25">
      <c r="D870" s="11"/>
    </row>
    <row r="871" spans="4:4" ht="15.75" customHeight="1" x14ac:dyDescent="0.25">
      <c r="D871" s="11"/>
    </row>
    <row r="872" spans="4:4" ht="15.75" customHeight="1" x14ac:dyDescent="0.25">
      <c r="D872" s="11"/>
    </row>
    <row r="873" spans="4:4" ht="15.75" customHeight="1" x14ac:dyDescent="0.25">
      <c r="D873" s="11"/>
    </row>
    <row r="874" spans="4:4" ht="15.75" customHeight="1" x14ac:dyDescent="0.25">
      <c r="D874" s="11"/>
    </row>
    <row r="875" spans="4:4" ht="15.75" customHeight="1" x14ac:dyDescent="0.25">
      <c r="D875" s="11"/>
    </row>
    <row r="876" spans="4:4" ht="15.75" customHeight="1" x14ac:dyDescent="0.25">
      <c r="D876" s="11"/>
    </row>
    <row r="877" spans="4:4" ht="15.75" customHeight="1" x14ac:dyDescent="0.25">
      <c r="D877" s="11"/>
    </row>
    <row r="878" spans="4:4" ht="15.75" customHeight="1" x14ac:dyDescent="0.25">
      <c r="D878" s="11"/>
    </row>
    <row r="879" spans="4:4" ht="15.75" customHeight="1" x14ac:dyDescent="0.25">
      <c r="D879" s="11"/>
    </row>
    <row r="880" spans="4:4" ht="15.75" customHeight="1" x14ac:dyDescent="0.25">
      <c r="D880" s="11"/>
    </row>
    <row r="881" spans="4:4" ht="15.75" customHeight="1" x14ac:dyDescent="0.25">
      <c r="D881" s="11"/>
    </row>
    <row r="882" spans="4:4" ht="15.75" customHeight="1" x14ac:dyDescent="0.25">
      <c r="D882" s="11"/>
    </row>
    <row r="883" spans="4:4" ht="15.75" customHeight="1" x14ac:dyDescent="0.25">
      <c r="D883" s="11"/>
    </row>
    <row r="884" spans="4:4" ht="15.75" customHeight="1" x14ac:dyDescent="0.25">
      <c r="D884" s="11"/>
    </row>
    <row r="885" spans="4:4" ht="15.75" customHeight="1" x14ac:dyDescent="0.25">
      <c r="D885" s="11"/>
    </row>
    <row r="886" spans="4:4" ht="15.75" customHeight="1" x14ac:dyDescent="0.25">
      <c r="D886" s="11"/>
    </row>
    <row r="887" spans="4:4" ht="15.75" customHeight="1" x14ac:dyDescent="0.25">
      <c r="D887" s="11"/>
    </row>
    <row r="888" spans="4:4" ht="15.75" customHeight="1" x14ac:dyDescent="0.25">
      <c r="D888" s="11"/>
    </row>
    <row r="889" spans="4:4" ht="15.75" customHeight="1" x14ac:dyDescent="0.25">
      <c r="D889" s="11"/>
    </row>
    <row r="890" spans="4:4" ht="15.75" customHeight="1" x14ac:dyDescent="0.25">
      <c r="D890" s="11"/>
    </row>
    <row r="891" spans="4:4" ht="15.75" customHeight="1" x14ac:dyDescent="0.25">
      <c r="D891" s="11"/>
    </row>
    <row r="892" spans="4:4" ht="15.75" customHeight="1" x14ac:dyDescent="0.25">
      <c r="D892" s="11"/>
    </row>
    <row r="893" spans="4:4" ht="15.75" customHeight="1" x14ac:dyDescent="0.25">
      <c r="D893" s="11"/>
    </row>
    <row r="894" spans="4:4" ht="15.75" customHeight="1" x14ac:dyDescent="0.25">
      <c r="D894" s="11"/>
    </row>
    <row r="895" spans="4:4" ht="15.75" customHeight="1" x14ac:dyDescent="0.25">
      <c r="D895" s="11"/>
    </row>
    <row r="896" spans="4:4" ht="15.75" customHeight="1" x14ac:dyDescent="0.25">
      <c r="D896" s="11"/>
    </row>
    <row r="897" spans="4:4" ht="15.75" customHeight="1" x14ac:dyDescent="0.25">
      <c r="D897" s="11"/>
    </row>
    <row r="898" spans="4:4" ht="15.75" customHeight="1" x14ac:dyDescent="0.25">
      <c r="D898" s="11"/>
    </row>
    <row r="899" spans="4:4" ht="15.75" customHeight="1" x14ac:dyDescent="0.25">
      <c r="D899" s="11"/>
    </row>
    <row r="900" spans="4:4" ht="15.75" customHeight="1" x14ac:dyDescent="0.25">
      <c r="D900" s="11"/>
    </row>
    <row r="901" spans="4:4" ht="15.75" customHeight="1" x14ac:dyDescent="0.25">
      <c r="D901" s="11"/>
    </row>
    <row r="902" spans="4:4" ht="15.75" customHeight="1" x14ac:dyDescent="0.25">
      <c r="D902" s="11"/>
    </row>
    <row r="903" spans="4:4" ht="15.75" customHeight="1" x14ac:dyDescent="0.25">
      <c r="D903" s="11"/>
    </row>
    <row r="904" spans="4:4" ht="15.75" customHeight="1" x14ac:dyDescent="0.25">
      <c r="D904" s="11"/>
    </row>
    <row r="905" spans="4:4" ht="15.75" customHeight="1" x14ac:dyDescent="0.25">
      <c r="D905" s="11"/>
    </row>
    <row r="906" spans="4:4" ht="15.75" customHeight="1" x14ac:dyDescent="0.25">
      <c r="D906" s="11"/>
    </row>
    <row r="907" spans="4:4" ht="15.75" customHeight="1" x14ac:dyDescent="0.25">
      <c r="D907" s="11"/>
    </row>
    <row r="908" spans="4:4" ht="15.75" customHeight="1" x14ac:dyDescent="0.25">
      <c r="D908" s="11"/>
    </row>
    <row r="909" spans="4:4" ht="15.75" customHeight="1" x14ac:dyDescent="0.25">
      <c r="D909" s="11"/>
    </row>
    <row r="910" spans="4:4" ht="15.75" customHeight="1" x14ac:dyDescent="0.25">
      <c r="D910" s="11"/>
    </row>
    <row r="911" spans="4:4" ht="15.75" customHeight="1" x14ac:dyDescent="0.25">
      <c r="D911" s="11"/>
    </row>
    <row r="912" spans="4:4" ht="15.75" customHeight="1" x14ac:dyDescent="0.25">
      <c r="D912" s="11"/>
    </row>
    <row r="913" spans="4:4" ht="15.75" customHeight="1" x14ac:dyDescent="0.25">
      <c r="D913" s="11"/>
    </row>
    <row r="914" spans="4:4" ht="15.75" customHeight="1" x14ac:dyDescent="0.25">
      <c r="D914" s="11"/>
    </row>
    <row r="915" spans="4:4" ht="15.75" customHeight="1" x14ac:dyDescent="0.25">
      <c r="D915" s="11"/>
    </row>
    <row r="916" spans="4:4" ht="15.75" customHeight="1" x14ac:dyDescent="0.25">
      <c r="D916" s="11"/>
    </row>
    <row r="917" spans="4:4" ht="15.75" customHeight="1" x14ac:dyDescent="0.25">
      <c r="D917" s="11"/>
    </row>
    <row r="918" spans="4:4" ht="15.75" customHeight="1" x14ac:dyDescent="0.25">
      <c r="D918" s="11"/>
    </row>
    <row r="919" spans="4:4" ht="15.75" customHeight="1" x14ac:dyDescent="0.25">
      <c r="D919" s="11"/>
    </row>
    <row r="920" spans="4:4" ht="15.75" customHeight="1" x14ac:dyDescent="0.25">
      <c r="D920" s="11"/>
    </row>
    <row r="921" spans="4:4" ht="15.75" customHeight="1" x14ac:dyDescent="0.25">
      <c r="D921" s="11"/>
    </row>
    <row r="922" spans="4:4" ht="15.75" customHeight="1" x14ac:dyDescent="0.25">
      <c r="D922" s="11"/>
    </row>
    <row r="923" spans="4:4" ht="15.75" customHeight="1" x14ac:dyDescent="0.25">
      <c r="D923" s="11"/>
    </row>
    <row r="924" spans="4:4" ht="15.75" customHeight="1" x14ac:dyDescent="0.25">
      <c r="D924" s="11"/>
    </row>
    <row r="925" spans="4:4" ht="15.75" customHeight="1" x14ac:dyDescent="0.25">
      <c r="D925" s="11"/>
    </row>
    <row r="926" spans="4:4" ht="15.75" customHeight="1" x14ac:dyDescent="0.25">
      <c r="D926" s="11"/>
    </row>
    <row r="927" spans="4:4" ht="15.75" customHeight="1" x14ac:dyDescent="0.25">
      <c r="D927" s="11"/>
    </row>
    <row r="928" spans="4:4" ht="15.75" customHeight="1" x14ac:dyDescent="0.25">
      <c r="D928" s="11"/>
    </row>
    <row r="929" spans="4:4" ht="15.75" customHeight="1" x14ac:dyDescent="0.25">
      <c r="D929" s="11"/>
    </row>
    <row r="930" spans="4:4" ht="15.75" customHeight="1" x14ac:dyDescent="0.25">
      <c r="D930" s="11"/>
    </row>
    <row r="931" spans="4:4" ht="15.75" customHeight="1" x14ac:dyDescent="0.25">
      <c r="D931" s="11"/>
    </row>
    <row r="932" spans="4:4" ht="15.75" customHeight="1" x14ac:dyDescent="0.25">
      <c r="D932" s="11"/>
    </row>
    <row r="933" spans="4:4" ht="15.75" customHeight="1" x14ac:dyDescent="0.25">
      <c r="D933" s="11"/>
    </row>
    <row r="934" spans="4:4" ht="15.75" customHeight="1" x14ac:dyDescent="0.25">
      <c r="D934" s="11"/>
    </row>
    <row r="935" spans="4:4" ht="15.75" customHeight="1" x14ac:dyDescent="0.25">
      <c r="D935" s="11"/>
    </row>
    <row r="936" spans="4:4" ht="15.75" customHeight="1" x14ac:dyDescent="0.25">
      <c r="D936" s="11"/>
    </row>
    <row r="937" spans="4:4" ht="15.75" customHeight="1" x14ac:dyDescent="0.25">
      <c r="D937" s="11"/>
    </row>
    <row r="938" spans="4:4" ht="15.75" customHeight="1" x14ac:dyDescent="0.25">
      <c r="D938" s="11"/>
    </row>
    <row r="939" spans="4:4" ht="15.75" customHeight="1" x14ac:dyDescent="0.25">
      <c r="D939" s="11"/>
    </row>
    <row r="940" spans="4:4" ht="15.75" customHeight="1" x14ac:dyDescent="0.25">
      <c r="D940" s="11"/>
    </row>
    <row r="941" spans="4:4" ht="15.75" customHeight="1" x14ac:dyDescent="0.25">
      <c r="D941" s="11"/>
    </row>
    <row r="942" spans="4:4" ht="15.75" customHeight="1" x14ac:dyDescent="0.25">
      <c r="D942" s="11"/>
    </row>
    <row r="943" spans="4:4" ht="15.75" customHeight="1" x14ac:dyDescent="0.25">
      <c r="D943" s="11"/>
    </row>
    <row r="944" spans="4:4" ht="15.75" customHeight="1" x14ac:dyDescent="0.25">
      <c r="D944" s="11"/>
    </row>
    <row r="945" spans="4:4" ht="15.75" customHeight="1" x14ac:dyDescent="0.25">
      <c r="D945" s="11"/>
    </row>
    <row r="946" spans="4:4" ht="15.75" customHeight="1" x14ac:dyDescent="0.25">
      <c r="D946" s="11"/>
    </row>
    <row r="947" spans="4:4" ht="15.75" customHeight="1" x14ac:dyDescent="0.25">
      <c r="D947" s="11"/>
    </row>
    <row r="948" spans="4:4" ht="15.75" customHeight="1" x14ac:dyDescent="0.25">
      <c r="D948" s="11"/>
    </row>
    <row r="949" spans="4:4" ht="15.75" customHeight="1" x14ac:dyDescent="0.25">
      <c r="D949" s="11"/>
    </row>
    <row r="950" spans="4:4" ht="15.75" customHeight="1" x14ac:dyDescent="0.25">
      <c r="D950" s="11"/>
    </row>
    <row r="951" spans="4:4" ht="15.75" customHeight="1" x14ac:dyDescent="0.25">
      <c r="D951" s="11"/>
    </row>
    <row r="952" spans="4:4" ht="15.75" customHeight="1" x14ac:dyDescent="0.25">
      <c r="D952" s="11"/>
    </row>
    <row r="953" spans="4:4" ht="15.75" customHeight="1" x14ac:dyDescent="0.25">
      <c r="D953" s="11"/>
    </row>
    <row r="954" spans="4:4" ht="15.75" customHeight="1" x14ac:dyDescent="0.25">
      <c r="D954" s="11"/>
    </row>
    <row r="955" spans="4:4" ht="15.75" customHeight="1" x14ac:dyDescent="0.25">
      <c r="D955" s="11"/>
    </row>
    <row r="956" spans="4:4" ht="15.75" customHeight="1" x14ac:dyDescent="0.25">
      <c r="D956" s="11"/>
    </row>
    <row r="957" spans="4:4" ht="15.75" customHeight="1" x14ac:dyDescent="0.25">
      <c r="D957" s="11"/>
    </row>
    <row r="958" spans="4:4" ht="15.75" customHeight="1" x14ac:dyDescent="0.25">
      <c r="D958" s="11"/>
    </row>
    <row r="959" spans="4:4" ht="15.75" customHeight="1" x14ac:dyDescent="0.25">
      <c r="D959" s="11"/>
    </row>
    <row r="960" spans="4:4" ht="15.75" customHeight="1" x14ac:dyDescent="0.25">
      <c r="D960" s="11"/>
    </row>
    <row r="961" spans="4:4" ht="15.75" customHeight="1" x14ac:dyDescent="0.25">
      <c r="D961" s="11"/>
    </row>
    <row r="962" spans="4:4" ht="15.75" customHeight="1" x14ac:dyDescent="0.25">
      <c r="D962" s="11"/>
    </row>
    <row r="963" spans="4:4" ht="15.75" customHeight="1" x14ac:dyDescent="0.25">
      <c r="D963" s="11"/>
    </row>
    <row r="964" spans="4:4" ht="15.75" customHeight="1" x14ac:dyDescent="0.25">
      <c r="D964" s="11"/>
    </row>
    <row r="965" spans="4:4" ht="15.75" customHeight="1" x14ac:dyDescent="0.25">
      <c r="D965" s="11"/>
    </row>
    <row r="966" spans="4:4" ht="15.75" customHeight="1" x14ac:dyDescent="0.25">
      <c r="D966" s="11"/>
    </row>
    <row r="967" spans="4:4" ht="15.75" customHeight="1" x14ac:dyDescent="0.25">
      <c r="D967" s="11"/>
    </row>
    <row r="968" spans="4:4" ht="15.75" customHeight="1" x14ac:dyDescent="0.25">
      <c r="D968" s="11"/>
    </row>
    <row r="969" spans="4:4" ht="15.75" customHeight="1" x14ac:dyDescent="0.25">
      <c r="D969" s="11"/>
    </row>
    <row r="970" spans="4:4" ht="15.75" customHeight="1" x14ac:dyDescent="0.25">
      <c r="D970" s="11"/>
    </row>
    <row r="971" spans="4:4" ht="15.75" customHeight="1" x14ac:dyDescent="0.25">
      <c r="D971" s="11"/>
    </row>
    <row r="972" spans="4:4" ht="15.75" customHeight="1" x14ac:dyDescent="0.25">
      <c r="D972" s="11"/>
    </row>
    <row r="973" spans="4:4" ht="15.75" customHeight="1" x14ac:dyDescent="0.25">
      <c r="D973" s="11"/>
    </row>
    <row r="974" spans="4:4" ht="15.75" customHeight="1" x14ac:dyDescent="0.25">
      <c r="D974" s="11"/>
    </row>
    <row r="975" spans="4:4" ht="15.75" customHeight="1" x14ac:dyDescent="0.25">
      <c r="D975" s="11"/>
    </row>
    <row r="976" spans="4:4" ht="15.75" customHeight="1" x14ac:dyDescent="0.25">
      <c r="D976" s="11"/>
    </row>
    <row r="977" spans="4:4" ht="15.75" customHeight="1" x14ac:dyDescent="0.25">
      <c r="D977" s="11"/>
    </row>
    <row r="978" spans="4:4" ht="15.75" customHeight="1" x14ac:dyDescent="0.25">
      <c r="D978" s="11"/>
    </row>
    <row r="979" spans="4:4" ht="15.75" customHeight="1" x14ac:dyDescent="0.25">
      <c r="D979" s="11"/>
    </row>
    <row r="980" spans="4:4" ht="15.75" customHeight="1" x14ac:dyDescent="0.25">
      <c r="D980" s="11"/>
    </row>
    <row r="981" spans="4:4" ht="15.75" customHeight="1" x14ac:dyDescent="0.25">
      <c r="D981" s="11"/>
    </row>
    <row r="982" spans="4:4" ht="15.75" customHeight="1" x14ac:dyDescent="0.25">
      <c r="D982" s="11"/>
    </row>
    <row r="983" spans="4:4" ht="15.75" customHeight="1" x14ac:dyDescent="0.25">
      <c r="D983" s="11"/>
    </row>
    <row r="984" spans="4:4" ht="15.75" customHeight="1" x14ac:dyDescent="0.25">
      <c r="D984" s="11"/>
    </row>
    <row r="985" spans="4:4" ht="15.75" customHeight="1" x14ac:dyDescent="0.25">
      <c r="D985" s="11"/>
    </row>
    <row r="986" spans="4:4" ht="15.75" customHeight="1" x14ac:dyDescent="0.25">
      <c r="D986" s="11"/>
    </row>
    <row r="987" spans="4:4" ht="15.75" customHeight="1" x14ac:dyDescent="0.25">
      <c r="D987" s="11"/>
    </row>
    <row r="988" spans="4:4" ht="15.75" customHeight="1" x14ac:dyDescent="0.25">
      <c r="D988" s="11"/>
    </row>
    <row r="989" spans="4:4" ht="15.75" customHeight="1" x14ac:dyDescent="0.25">
      <c r="D989" s="11"/>
    </row>
    <row r="990" spans="4:4" ht="15.75" customHeight="1" x14ac:dyDescent="0.25">
      <c r="D990" s="11"/>
    </row>
    <row r="991" spans="4:4" ht="15.75" customHeight="1" x14ac:dyDescent="0.25">
      <c r="D991" s="11"/>
    </row>
    <row r="992" spans="4:4" ht="15.75" customHeight="1" x14ac:dyDescent="0.25">
      <c r="D992" s="11"/>
    </row>
    <row r="993" spans="4:4" ht="15.75" customHeight="1" x14ac:dyDescent="0.25">
      <c r="D993" s="11"/>
    </row>
    <row r="994" spans="4:4" ht="15.75" customHeight="1" x14ac:dyDescent="0.25">
      <c r="D994" s="11"/>
    </row>
    <row r="995" spans="4:4" ht="15.75" customHeight="1" x14ac:dyDescent="0.25">
      <c r="D995" s="11"/>
    </row>
    <row r="996" spans="4:4" ht="15.75" customHeight="1" x14ac:dyDescent="0.25">
      <c r="D996" s="11"/>
    </row>
    <row r="997" spans="4:4" ht="15.75" customHeight="1" x14ac:dyDescent="0.25">
      <c r="D997" s="11"/>
    </row>
    <row r="998" spans="4:4" ht="15.75" customHeight="1" x14ac:dyDescent="0.25">
      <c r="D998" s="11"/>
    </row>
    <row r="999" spans="4:4" ht="15.75" customHeight="1" x14ac:dyDescent="0.25">
      <c r="D999" s="11"/>
    </row>
    <row r="1000" spans="4:4" ht="15.75" customHeight="1" x14ac:dyDescent="0.25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D11" sqref="D11"/>
    </sheetView>
  </sheetViews>
  <sheetFormatPr defaultColWidth="14.42578125" defaultRowHeight="15" customHeight="1" x14ac:dyDescent="0.25"/>
  <cols>
    <col min="1" max="1" width="6" customWidth="1"/>
    <col min="2" max="3" width="2" customWidth="1"/>
    <col min="4" max="4" width="2.28515625" customWidth="1"/>
    <col min="5" max="6" width="14.140625" customWidth="1"/>
    <col min="7" max="7" width="15.140625" customWidth="1"/>
    <col min="8" max="8" width="9" customWidth="1"/>
    <col min="9" max="9" width="1.28515625" customWidth="1"/>
    <col min="10" max="12" width="14.140625" customWidth="1"/>
    <col min="13" max="13" width="9" customWidth="1"/>
    <col min="14" max="14" width="1.28515625" customWidth="1"/>
    <col min="15" max="16" width="13.140625" customWidth="1"/>
    <col min="17" max="17" width="14.140625" customWidth="1"/>
    <col min="18" max="18" width="8" customWidth="1"/>
    <col min="19" max="19" width="1.28515625" customWidth="1"/>
    <col min="20" max="20" width="14.140625" customWidth="1"/>
  </cols>
  <sheetData>
    <row r="1" spans="1:20" ht="11.25" customHeight="1" x14ac:dyDescent="0.25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25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25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25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25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25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25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25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25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25">
      <c r="A10" s="216" t="s">
        <v>244</v>
      </c>
      <c r="B10" s="203">
        <v>2</v>
      </c>
      <c r="C10" s="204">
        <v>2</v>
      </c>
      <c r="D10" s="188" t="s">
        <v>287</v>
      </c>
      <c r="E10" s="205">
        <f>(B10*'Proposed Budget'!$O$68)+(C10*'Proposed Budget'!$O$44)+'Proposed Budget'!$L$21+'Proposed Budget'!$L$22</f>
        <v>16719.636254326666</v>
      </c>
      <c r="F10" s="206">
        <f>SUM('Monthly Breakdown'!Y49:Y52)</f>
        <v>14978.640000000001</v>
      </c>
      <c r="G10" s="207">
        <f t="shared" si="0"/>
        <v>-1740.9962543266647</v>
      </c>
      <c r="H10" s="208">
        <f t="shared" si="1"/>
        <v>-0.10412883557057852</v>
      </c>
      <c r="I10" s="198"/>
      <c r="J10" s="209">
        <f t="shared" ref="J10:K10" si="15">SUM(O28,E28,J28)</f>
        <v>13000</v>
      </c>
      <c r="K10" s="210">
        <f t="shared" si="15"/>
        <v>12159.939999999999</v>
      </c>
      <c r="L10" s="211">
        <f t="shared" si="3"/>
        <v>840.06000000000131</v>
      </c>
      <c r="M10" s="212">
        <f t="shared" si="4"/>
        <v>-6.4620000000000094E-2</v>
      </c>
      <c r="N10" s="198"/>
      <c r="O10" s="213">
        <f t="shared" si="5"/>
        <v>3719.6362543266659</v>
      </c>
      <c r="P10" s="214">
        <f>SUM('Monthly Breakdown'!Y45:Y46)</f>
        <v>2818.7</v>
      </c>
      <c r="Q10" s="215">
        <f t="shared" si="6"/>
        <v>-900.93625432666613</v>
      </c>
      <c r="R10" s="198"/>
      <c r="S10" s="198"/>
      <c r="T10" s="198">
        <f t="shared" si="7"/>
        <v>0</v>
      </c>
    </row>
    <row r="11" spans="1:20" ht="11.25" customHeight="1" x14ac:dyDescent="0.25">
      <c r="A11" s="216" t="s">
        <v>245</v>
      </c>
      <c r="B11" s="203">
        <v>2</v>
      </c>
      <c r="C11" s="204">
        <v>3</v>
      </c>
      <c r="D11" s="188"/>
      <c r="E11" s="205">
        <f>(B11*'Proposed Budget'!$O$68)+(C11*'Proposed Budget'!$O$44)+'Proposed Budget'!$L$21+'Proposed Budget'!$L$22</f>
        <v>19483.419759326665</v>
      </c>
      <c r="F11" s="206">
        <f>SUM('Monthly Breakdown'!AA49:AA52)</f>
        <v>13035.58</v>
      </c>
      <c r="G11" s="207">
        <f t="shared" si="0"/>
        <v>-6447.8397593266654</v>
      </c>
      <c r="H11" s="208">
        <f t="shared" si="1"/>
        <v>-0.33093983699858953</v>
      </c>
      <c r="I11" s="198"/>
      <c r="J11" s="209">
        <f t="shared" ref="J11:K11" si="16">SUM(O29,E29,J29)</f>
        <v>13000</v>
      </c>
      <c r="K11" s="210">
        <f t="shared" si="16"/>
        <v>9024.61</v>
      </c>
      <c r="L11" s="211">
        <f t="shared" si="3"/>
        <v>3975.3899999999994</v>
      </c>
      <c r="M11" s="212">
        <f t="shared" si="4"/>
        <v>-0.30579923076923071</v>
      </c>
      <c r="N11" s="198"/>
      <c r="O11" s="213">
        <f t="shared" si="5"/>
        <v>6483.4197593266654</v>
      </c>
      <c r="P11" s="214">
        <f>SUM('Monthly Breakdown'!AA45:AA46)</f>
        <v>50</v>
      </c>
      <c r="Q11" s="215">
        <f t="shared" si="6"/>
        <v>-6433.4197593266654</v>
      </c>
      <c r="R11" s="198"/>
      <c r="S11" s="198"/>
      <c r="T11" s="198">
        <f t="shared" si="7"/>
        <v>3960.9699999999993</v>
      </c>
    </row>
    <row r="12" spans="1:20" ht="11.25" customHeight="1" x14ac:dyDescent="0.25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25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25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25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25">
      <c r="A16" s="217" t="s">
        <v>68</v>
      </c>
      <c r="B16" s="203"/>
      <c r="C16" s="204"/>
      <c r="D16" s="188"/>
      <c r="E16" s="205">
        <f>SUM(E2:E11)</f>
        <v>172723.9295532667</v>
      </c>
      <c r="F16" s="205">
        <f>SUM(F2:F11)</f>
        <v>166385.23000000001</v>
      </c>
      <c r="G16" s="205">
        <f>SUM(G2:G11)</f>
        <v>-6338.6995532666551</v>
      </c>
      <c r="H16" s="208">
        <f>((SUM(F16))-SUM(E16))/SUM(E16)</f>
        <v>-3.6698444562146708E-2</v>
      </c>
      <c r="I16" s="198"/>
      <c r="J16" s="209">
        <f>SUM(J2:J11)</f>
        <v>130000</v>
      </c>
      <c r="K16" s="209">
        <f>SUM(K2:K11)</f>
        <v>119081.44</v>
      </c>
      <c r="L16" s="209">
        <f>SUM(L2:L11)</f>
        <v>10918.56</v>
      </c>
      <c r="M16" s="212">
        <f>((K16-SUM(J16))/SUM(J16))</f>
        <v>-8.3988923076923058E-2</v>
      </c>
      <c r="N16" s="198"/>
      <c r="O16" s="213">
        <f>SUM(O2:O11)</f>
        <v>42723.929553266658</v>
      </c>
      <c r="P16" s="213">
        <f>SUM(P2:P11)</f>
        <v>43342.819999999992</v>
      </c>
      <c r="Q16" s="213">
        <f>SUM(Q2:Q11)</f>
        <v>618.89044673334138</v>
      </c>
      <c r="R16" s="218">
        <f>((P16-SUM(O16))/SUM(O16))</f>
        <v>1.4485803464349498E-2</v>
      </c>
      <c r="S16" s="198"/>
      <c r="T16" s="198">
        <f>F16-K16-P16</f>
        <v>3960.9700000000157</v>
      </c>
    </row>
    <row r="19" spans="1:17" ht="11.25" customHeight="1" x14ac:dyDescent="0.25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25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25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25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25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25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25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25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25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25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4226.66</v>
      </c>
      <c r="G28" s="232">
        <f t="shared" si="19"/>
        <v>973.34000000000015</v>
      </c>
      <c r="H28" s="233">
        <f t="shared" si="20"/>
        <v>-0.18718076923076926</v>
      </c>
      <c r="I28" s="198"/>
      <c r="J28" s="234">
        <f>SUM('Proposed Budget'!$D$5:$D$12)</f>
        <v>5800</v>
      </c>
      <c r="K28" s="235">
        <f>SUM('Monthly Breakdown'!Y5:Y12)</f>
        <v>5933.28</v>
      </c>
      <c r="L28" s="236">
        <f t="shared" si="21"/>
        <v>-133.27999999999975</v>
      </c>
      <c r="M28" s="237">
        <f t="shared" si="22"/>
        <v>2.2979310344827541E-2</v>
      </c>
      <c r="N28" s="198"/>
      <c r="O28" s="238">
        <f>SUM('Proposed Budget'!$D$33:$D$43)</f>
        <v>2000</v>
      </c>
      <c r="P28" s="239">
        <f>SUM('Monthly Breakdown'!Y33:Y43)</f>
        <v>2000</v>
      </c>
      <c r="Q28" s="240">
        <f t="shared" si="23"/>
        <v>0</v>
      </c>
    </row>
    <row r="29" spans="1:17" ht="11.25" customHeight="1" x14ac:dyDescent="0.25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4384.09</v>
      </c>
      <c r="G29" s="232">
        <f t="shared" si="19"/>
        <v>815.90999999999985</v>
      </c>
      <c r="H29" s="233">
        <f t="shared" si="20"/>
        <v>-0.15690576923076921</v>
      </c>
      <c r="I29" s="198"/>
      <c r="J29" s="234">
        <f>SUM('Proposed Budget'!$D$5:$D$12)</f>
        <v>5800</v>
      </c>
      <c r="K29" s="235">
        <f>SUM('Monthly Breakdown'!AA5:AA12)</f>
        <v>4640.5200000000004</v>
      </c>
      <c r="L29" s="236">
        <f t="shared" si="21"/>
        <v>1159.4799999999996</v>
      </c>
      <c r="M29" s="237">
        <f t="shared" si="22"/>
        <v>-0.19991034482758613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25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25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25"/>
    <row r="33" spans="1:17" ht="15.75" customHeight="1" x14ac:dyDescent="0.25"/>
    <row r="34" spans="1:17" ht="11.25" customHeight="1" x14ac:dyDescent="0.25">
      <c r="A34" s="217" t="s">
        <v>68</v>
      </c>
      <c r="B34" s="188"/>
      <c r="C34" s="188"/>
      <c r="D34" s="188"/>
      <c r="E34" s="230">
        <f>SUM(E20:E29)</f>
        <v>52000</v>
      </c>
      <c r="F34" s="230">
        <f>SUM(F20:F29)</f>
        <v>46346.25</v>
      </c>
      <c r="G34" s="230">
        <f>SUM(G20:G29)</f>
        <v>5653.7499999999982</v>
      </c>
      <c r="H34" s="233">
        <f>((F34-SUM(E34)))/SUM(E34)</f>
        <v>-0.10872596153846154</v>
      </c>
      <c r="I34" s="198"/>
      <c r="J34" s="234">
        <f>SUM(J20:J29)</f>
        <v>58000</v>
      </c>
      <c r="K34" s="234">
        <f>SUM(K20:K29)</f>
        <v>54735.19</v>
      </c>
      <c r="L34" s="234">
        <f>SUM(L20:L29)</f>
        <v>3264.8099999999995</v>
      </c>
      <c r="M34" s="237">
        <f>((K34-SUM(J34))/SUM(J34))</f>
        <v>-5.6289827586206855E-2</v>
      </c>
      <c r="N34" s="198"/>
      <c r="O34" s="238">
        <f t="shared" ref="O34:Q34" si="24">SUM(O20:O31)</f>
        <v>24000</v>
      </c>
      <c r="P34" s="238">
        <f t="shared" si="24"/>
        <v>18000</v>
      </c>
      <c r="Q34" s="238">
        <f t="shared" si="24"/>
        <v>6000</v>
      </c>
    </row>
    <row r="35" spans="1:17" ht="15.75" customHeight="1" x14ac:dyDescent="0.25"/>
    <row r="36" spans="1:17" ht="15.75" customHeight="1" x14ac:dyDescent="0.25"/>
    <row r="37" spans="1:17" ht="15.75" customHeight="1" x14ac:dyDescent="0.25"/>
    <row r="38" spans="1:17" ht="15.75" customHeight="1" x14ac:dyDescent="0.25"/>
    <row r="39" spans="1:17" ht="15.75" customHeight="1" x14ac:dyDescent="0.25"/>
    <row r="40" spans="1:17" ht="15.75" customHeight="1" x14ac:dyDescent="0.25"/>
    <row r="41" spans="1:17" ht="15.75" customHeight="1" x14ac:dyDescent="0.25"/>
    <row r="42" spans="1:17" ht="15.75" customHeight="1" x14ac:dyDescent="0.25"/>
    <row r="43" spans="1:17" ht="15.75" customHeight="1" x14ac:dyDescent="0.25"/>
    <row r="44" spans="1:17" ht="15.75" customHeight="1" x14ac:dyDescent="0.25"/>
    <row r="45" spans="1:17" ht="15.75" customHeight="1" x14ac:dyDescent="0.25"/>
    <row r="46" spans="1:17" ht="15.75" customHeight="1" x14ac:dyDescent="0.25"/>
    <row r="47" spans="1:17" ht="15.75" customHeight="1" x14ac:dyDescent="0.25"/>
    <row r="48" spans="1:1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631"/>
  <sheetViews>
    <sheetView tabSelected="1" workbookViewId="0">
      <pane ySplit="4" topLeftCell="A5" activePane="bottomLeft" state="frozen"/>
      <selection pane="bottomLeft" activeCell="D18" sqref="D18"/>
    </sheetView>
  </sheetViews>
  <sheetFormatPr defaultColWidth="14.42578125" defaultRowHeight="15" customHeight="1" x14ac:dyDescent="0.25"/>
  <cols>
    <col min="1" max="2" width="4" customWidth="1"/>
    <col min="3" max="3" width="12.140625" customWidth="1"/>
    <col min="4" max="4" width="49" customWidth="1"/>
    <col min="5" max="6" width="14.5703125" customWidth="1"/>
    <col min="7" max="7" width="13.28515625" customWidth="1"/>
    <col min="8" max="8" width="5" customWidth="1"/>
    <col min="9" max="9" width="8" customWidth="1"/>
    <col min="10" max="10" width="14.5703125" customWidth="1"/>
    <col min="11" max="11" width="7.85546875" customWidth="1"/>
    <col min="12" max="12" width="14.5703125" customWidth="1"/>
    <col min="13" max="13" width="7.85546875" customWidth="1"/>
    <col min="14" max="14" width="14.5703125" customWidth="1"/>
    <col min="15" max="15" width="8" customWidth="1"/>
    <col min="16" max="16" width="13.28515625" customWidth="1"/>
    <col min="17" max="17" width="6.7109375" customWidth="1"/>
    <col min="18" max="18" width="12" customWidth="1"/>
    <col min="19" max="19" width="7.85546875" customWidth="1"/>
    <col min="20" max="20" width="13.28515625" customWidth="1"/>
  </cols>
  <sheetData>
    <row r="1" spans="1:20" ht="12" customHeight="1" x14ac:dyDescent="0.25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(SUM(INDIRECT("g5:g5")))+J2+L2+N2+P2-R2+T2-G1834</f>
        <v>7996.7899999999936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25">
      <c r="A2" s="299"/>
      <c r="B2" s="312"/>
      <c r="C2" s="298"/>
      <c r="D2" s="313"/>
      <c r="E2" s="549" t="s">
        <v>39</v>
      </c>
      <c r="F2" s="548"/>
      <c r="G2" s="300">
        <f>R2</f>
        <v>180</v>
      </c>
      <c r="H2" s="301"/>
      <c r="I2" s="314" t="s">
        <v>275</v>
      </c>
      <c r="J2" s="303">
        <f>SUMIFS(E:E,I:I,"1")</f>
        <v>388.97999999999996</v>
      </c>
      <c r="K2" s="304" t="s">
        <v>276</v>
      </c>
      <c r="L2" s="305">
        <f>(SUMIFS(E:E,I:I,"2"))</f>
        <v>969.4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180</v>
      </c>
      <c r="S2" s="310" t="s">
        <v>279</v>
      </c>
      <c r="T2" s="311">
        <f>SUMIFS(E:E,I:I,"6")</f>
        <v>0</v>
      </c>
    </row>
    <row r="3" spans="1:20" ht="12" customHeight="1" x14ac:dyDescent="0.25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25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25">
      <c r="A5" s="329" t="s">
        <v>289</v>
      </c>
      <c r="B5" s="330">
        <v>8</v>
      </c>
      <c r="C5" s="298">
        <v>46319</v>
      </c>
      <c r="D5" s="299" t="s">
        <v>419</v>
      </c>
      <c r="E5" s="522">
        <v>4.47</v>
      </c>
      <c r="F5" s="522"/>
      <c r="G5" s="333">
        <f t="shared" ref="G5:G31" si="0">G6-E5+F5</f>
        <v>6818.4099999999944</v>
      </c>
      <c r="H5" s="334"/>
      <c r="I5" s="335">
        <v>1</v>
      </c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25">
      <c r="A6" s="329" t="s">
        <v>289</v>
      </c>
      <c r="B6" s="330">
        <v>8</v>
      </c>
      <c r="C6" s="298">
        <v>46319</v>
      </c>
      <c r="D6" s="299" t="s">
        <v>319</v>
      </c>
      <c r="E6" s="522">
        <v>24.44</v>
      </c>
      <c r="F6" s="522"/>
      <c r="G6" s="333">
        <f t="shared" si="0"/>
        <v>6822.8799999999947</v>
      </c>
      <c r="H6" s="334"/>
      <c r="I6" s="335">
        <v>1</v>
      </c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25">
      <c r="A7" s="329" t="s">
        <v>289</v>
      </c>
      <c r="B7" s="330">
        <v>4</v>
      </c>
      <c r="C7" s="298">
        <v>46319</v>
      </c>
      <c r="D7" s="299" t="s">
        <v>419</v>
      </c>
      <c r="E7" s="522">
        <v>38.450000000000003</v>
      </c>
      <c r="F7" s="522"/>
      <c r="G7" s="333">
        <f t="shared" si="0"/>
        <v>6847.3199999999943</v>
      </c>
      <c r="H7" s="334"/>
      <c r="I7" s="335">
        <v>1</v>
      </c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25">
      <c r="A8" s="329" t="s">
        <v>289</v>
      </c>
      <c r="B8" s="330">
        <v>8</v>
      </c>
      <c r="C8" s="298">
        <v>46319</v>
      </c>
      <c r="D8" s="299" t="s">
        <v>471</v>
      </c>
      <c r="E8" s="522">
        <v>16.84</v>
      </c>
      <c r="F8" s="522"/>
      <c r="G8" s="333">
        <f t="shared" si="0"/>
        <v>6885.7699999999941</v>
      </c>
      <c r="H8" s="334"/>
      <c r="I8" s="335">
        <v>1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25">
      <c r="A9" s="329" t="s">
        <v>289</v>
      </c>
      <c r="B9" s="330">
        <v>2</v>
      </c>
      <c r="C9" s="298">
        <v>46319</v>
      </c>
      <c r="D9" s="299" t="s">
        <v>471</v>
      </c>
      <c r="E9" s="522">
        <v>78.45</v>
      </c>
      <c r="F9" s="522"/>
      <c r="G9" s="333">
        <f t="shared" si="0"/>
        <v>6902.6099999999942</v>
      </c>
      <c r="H9" s="334"/>
      <c r="I9" s="335">
        <v>1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25">
      <c r="A10" s="329" t="s">
        <v>289</v>
      </c>
      <c r="B10" s="330">
        <v>2</v>
      </c>
      <c r="C10" s="298">
        <v>46319</v>
      </c>
      <c r="D10" s="299" t="s">
        <v>357</v>
      </c>
      <c r="E10" s="522">
        <v>8.65</v>
      </c>
      <c r="F10" s="522"/>
      <c r="G10" s="333">
        <f t="shared" si="0"/>
        <v>6981.059999999994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25">
      <c r="A11" s="329" t="s">
        <v>289</v>
      </c>
      <c r="B11" s="330">
        <v>2</v>
      </c>
      <c r="C11" s="298">
        <v>46319</v>
      </c>
      <c r="D11" s="299" t="s">
        <v>301</v>
      </c>
      <c r="E11" s="522">
        <v>28.09</v>
      </c>
      <c r="F11" s="522"/>
      <c r="G11" s="333">
        <f t="shared" si="0"/>
        <v>6989.7099999999937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25">
      <c r="A12" s="329" t="s">
        <v>289</v>
      </c>
      <c r="B12" s="330">
        <v>6</v>
      </c>
      <c r="C12" s="298">
        <v>46319</v>
      </c>
      <c r="D12" s="299" t="s">
        <v>300</v>
      </c>
      <c r="E12" s="522">
        <v>46.4</v>
      </c>
      <c r="F12" s="522"/>
      <c r="G12" s="333">
        <f t="shared" si="0"/>
        <v>7017.7999999999938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25">
      <c r="A13" s="329" t="s">
        <v>289</v>
      </c>
      <c r="B13" s="330">
        <v>6</v>
      </c>
      <c r="C13" s="298">
        <v>46319</v>
      </c>
      <c r="D13" s="299" t="s">
        <v>300</v>
      </c>
      <c r="E13" s="522">
        <v>46.83</v>
      </c>
      <c r="F13" s="522"/>
      <c r="G13" s="333">
        <f t="shared" si="0"/>
        <v>7064.1999999999935</v>
      </c>
      <c r="H13" s="334"/>
      <c r="I13" s="335">
        <v>1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25">
      <c r="A14" s="329" t="s">
        <v>289</v>
      </c>
      <c r="B14" s="330">
        <v>5</v>
      </c>
      <c r="C14" s="298">
        <v>46318</v>
      </c>
      <c r="D14" s="299" t="s">
        <v>1038</v>
      </c>
      <c r="E14" s="522">
        <v>28.83</v>
      </c>
      <c r="F14" s="522"/>
      <c r="G14" s="333">
        <f t="shared" si="0"/>
        <v>7111.0299999999934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25">
      <c r="A15" s="329" t="s">
        <v>287</v>
      </c>
      <c r="B15" s="330" t="s">
        <v>287</v>
      </c>
      <c r="C15" s="298">
        <v>46317</v>
      </c>
      <c r="D15" s="299" t="s">
        <v>315</v>
      </c>
      <c r="E15" s="522">
        <v>134.52000000000001</v>
      </c>
      <c r="F15" s="522">
        <v>134.52000000000001</v>
      </c>
      <c r="G15" s="333">
        <f t="shared" si="0"/>
        <v>7139.8599999999933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25">
      <c r="A16" s="329" t="s">
        <v>289</v>
      </c>
      <c r="B16" s="330">
        <v>2</v>
      </c>
      <c r="C16" s="298">
        <v>46317</v>
      </c>
      <c r="D16" s="299" t="s">
        <v>370</v>
      </c>
      <c r="E16" s="522">
        <v>18.77</v>
      </c>
      <c r="F16" s="522"/>
      <c r="G16" s="333">
        <f t="shared" si="0"/>
        <v>7139.8599999999933</v>
      </c>
      <c r="H16" s="334"/>
      <c r="I16" s="335">
        <v>2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25">
      <c r="A17" s="329" t="s">
        <v>289</v>
      </c>
      <c r="B17" s="330">
        <v>4</v>
      </c>
      <c r="C17" s="298">
        <v>46317</v>
      </c>
      <c r="D17" s="299" t="s">
        <v>419</v>
      </c>
      <c r="E17" s="522">
        <v>49.49</v>
      </c>
      <c r="F17" s="522"/>
      <c r="G17" s="333">
        <f t="shared" si="0"/>
        <v>7158.6299999999937</v>
      </c>
      <c r="H17" s="334"/>
      <c r="I17" s="335">
        <v>2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25">
      <c r="A18" s="329" t="s">
        <v>289</v>
      </c>
      <c r="B18" s="330">
        <v>7</v>
      </c>
      <c r="C18" s="298">
        <v>46317</v>
      </c>
      <c r="D18" s="299" t="s">
        <v>337</v>
      </c>
      <c r="E18" s="522">
        <v>53.49</v>
      </c>
      <c r="F18" s="522"/>
      <c r="G18" s="333">
        <f t="shared" si="0"/>
        <v>7208.1199999999935</v>
      </c>
      <c r="H18" s="334"/>
      <c r="I18" s="335">
        <v>2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25">
      <c r="A19" s="329" t="s">
        <v>289</v>
      </c>
      <c r="B19" s="330">
        <v>4</v>
      </c>
      <c r="C19" s="298">
        <v>46317</v>
      </c>
      <c r="D19" s="299" t="s">
        <v>296</v>
      </c>
      <c r="E19" s="522">
        <v>44.14</v>
      </c>
      <c r="F19" s="522"/>
      <c r="G19" s="333">
        <f t="shared" si="0"/>
        <v>7261.6099999999933</v>
      </c>
      <c r="H19" s="334"/>
      <c r="I19" s="335">
        <v>1</v>
      </c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25">
      <c r="A20" s="329" t="s">
        <v>289</v>
      </c>
      <c r="B20" s="330">
        <v>2</v>
      </c>
      <c r="C20" s="298">
        <v>46317</v>
      </c>
      <c r="D20" s="299" t="s">
        <v>296</v>
      </c>
      <c r="E20" s="522">
        <v>7.63</v>
      </c>
      <c r="F20" s="522"/>
      <c r="G20" s="333">
        <f t="shared" si="0"/>
        <v>7305.7499999999936</v>
      </c>
      <c r="H20" s="334"/>
      <c r="I20" s="335">
        <v>1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25">
      <c r="A21" s="329" t="s">
        <v>289</v>
      </c>
      <c r="B21" s="330">
        <v>3</v>
      </c>
      <c r="C21" s="298">
        <v>46317</v>
      </c>
      <c r="D21" s="299" t="s">
        <v>981</v>
      </c>
      <c r="E21" s="522">
        <v>6.73</v>
      </c>
      <c r="F21" s="522"/>
      <c r="G21" s="333">
        <f t="shared" si="0"/>
        <v>7313.3799999999937</v>
      </c>
      <c r="H21" s="334"/>
      <c r="I21" s="335">
        <v>1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25">
      <c r="A22" s="329" t="s">
        <v>289</v>
      </c>
      <c r="B22" s="330">
        <v>5</v>
      </c>
      <c r="C22" s="298">
        <v>46316</v>
      </c>
      <c r="D22" s="299" t="s">
        <v>1037</v>
      </c>
      <c r="E22" s="522">
        <v>80</v>
      </c>
      <c r="F22" s="522"/>
      <c r="G22" s="333">
        <f t="shared" si="0"/>
        <v>7320.1099999999933</v>
      </c>
      <c r="H22" s="334" t="s">
        <v>298</v>
      </c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25">
      <c r="A23" s="329" t="s">
        <v>289</v>
      </c>
      <c r="B23" s="330">
        <v>8</v>
      </c>
      <c r="C23" s="298">
        <v>46316</v>
      </c>
      <c r="D23" s="299" t="s">
        <v>319</v>
      </c>
      <c r="E23" s="522">
        <v>9.0299999999999994</v>
      </c>
      <c r="F23" s="522"/>
      <c r="G23" s="333">
        <f t="shared" si="0"/>
        <v>7400.1099999999933</v>
      </c>
      <c r="H23" s="334"/>
      <c r="I23" s="335">
        <v>1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25">
      <c r="A24" s="329" t="s">
        <v>294</v>
      </c>
      <c r="B24" s="330">
        <v>16</v>
      </c>
      <c r="C24" s="298">
        <v>46316</v>
      </c>
      <c r="D24" s="299" t="s">
        <v>1093</v>
      </c>
      <c r="E24" s="522">
        <v>75</v>
      </c>
      <c r="F24" s="522"/>
      <c r="G24" s="333">
        <f t="shared" si="0"/>
        <v>7409.1399999999931</v>
      </c>
      <c r="H24" s="334"/>
      <c r="I24" s="335">
        <v>2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25">
      <c r="A25" s="329" t="s">
        <v>294</v>
      </c>
      <c r="B25" s="330">
        <v>16</v>
      </c>
      <c r="C25" s="298">
        <v>46316</v>
      </c>
      <c r="D25" s="299" t="s">
        <v>622</v>
      </c>
      <c r="E25" s="522">
        <v>755.78</v>
      </c>
      <c r="F25" s="522"/>
      <c r="G25" s="333">
        <f t="shared" si="0"/>
        <v>7484.1399999999931</v>
      </c>
      <c r="H25" s="334"/>
      <c r="I25" s="335">
        <v>2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25">
      <c r="A26" s="329" t="s">
        <v>289</v>
      </c>
      <c r="B26" s="330">
        <v>6</v>
      </c>
      <c r="C26" s="298">
        <v>46315</v>
      </c>
      <c r="D26" s="299" t="s">
        <v>1019</v>
      </c>
      <c r="E26" s="522">
        <v>13.83</v>
      </c>
      <c r="F26" s="522"/>
      <c r="G26" s="333">
        <f t="shared" si="0"/>
        <v>8239.9199999999928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25">
      <c r="A27" s="329" t="s">
        <v>289</v>
      </c>
      <c r="B27" s="330">
        <v>6</v>
      </c>
      <c r="C27" s="298">
        <v>46315</v>
      </c>
      <c r="D27" s="299" t="s">
        <v>426</v>
      </c>
      <c r="E27" s="522">
        <v>-185</v>
      </c>
      <c r="F27" s="522"/>
      <c r="G27" s="333">
        <f t="shared" si="0"/>
        <v>8253.7499999999927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25">
      <c r="A28" s="329" t="s">
        <v>289</v>
      </c>
      <c r="B28" s="330">
        <v>5</v>
      </c>
      <c r="C28" s="298">
        <v>46315</v>
      </c>
      <c r="D28" s="299" t="s">
        <v>1110</v>
      </c>
      <c r="E28" s="522">
        <v>87</v>
      </c>
      <c r="F28" s="522"/>
      <c r="G28" s="333">
        <f t="shared" si="0"/>
        <v>8068.7499999999927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25">
      <c r="A29" s="329" t="s">
        <v>289</v>
      </c>
      <c r="B29" s="330">
        <v>1</v>
      </c>
      <c r="C29" s="298">
        <v>46314</v>
      </c>
      <c r="D29" s="299" t="s">
        <v>311</v>
      </c>
      <c r="E29" s="522">
        <v>16.87</v>
      </c>
      <c r="F29" s="522"/>
      <c r="G29" s="333">
        <f t="shared" si="0"/>
        <v>8155.7499999999927</v>
      </c>
      <c r="H29" s="334"/>
      <c r="I29" s="335">
        <v>2</v>
      </c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25">
      <c r="A30" s="329" t="s">
        <v>291</v>
      </c>
      <c r="B30" s="330">
        <v>41</v>
      </c>
      <c r="C30" s="298">
        <v>46314</v>
      </c>
      <c r="D30" s="299" t="s">
        <v>1104</v>
      </c>
      <c r="E30" s="522"/>
      <c r="F30" s="522">
        <v>800</v>
      </c>
      <c r="G30" s="333">
        <f t="shared" si="0"/>
        <v>8172.6199999999926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25">
      <c r="A31" s="329" t="s">
        <v>335</v>
      </c>
      <c r="B31" s="330" t="s">
        <v>335</v>
      </c>
      <c r="C31" s="298">
        <v>46314</v>
      </c>
      <c r="D31" s="299" t="s">
        <v>458</v>
      </c>
      <c r="E31" s="522"/>
      <c r="F31" s="522">
        <v>200</v>
      </c>
      <c r="G31" s="333">
        <f t="shared" si="0"/>
        <v>7372.6199999999926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25">
      <c r="A32" s="329" t="s">
        <v>289</v>
      </c>
      <c r="B32" s="330">
        <v>1</v>
      </c>
      <c r="C32" s="298">
        <v>46314</v>
      </c>
      <c r="D32" s="299" t="s">
        <v>306</v>
      </c>
      <c r="E32" s="522">
        <v>108.9</v>
      </c>
      <c r="F32" s="522"/>
      <c r="G32" s="333">
        <f t="shared" ref="G32:G67" si="1">G33-E32+F32</f>
        <v>7172.6199999999926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25">
      <c r="A33" s="329" t="s">
        <v>289</v>
      </c>
      <c r="B33" s="330">
        <v>4</v>
      </c>
      <c r="C33" s="298">
        <v>46314</v>
      </c>
      <c r="D33" s="299" t="s">
        <v>334</v>
      </c>
      <c r="E33" s="522">
        <v>42.01</v>
      </c>
      <c r="F33" s="522"/>
      <c r="G33" s="333">
        <f t="shared" si="1"/>
        <v>7281.5199999999923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25">
      <c r="A34" s="329" t="s">
        <v>289</v>
      </c>
      <c r="B34" s="330">
        <v>8</v>
      </c>
      <c r="C34" s="298">
        <v>46314</v>
      </c>
      <c r="D34" s="299" t="s">
        <v>1109</v>
      </c>
      <c r="E34" s="522">
        <v>39.07</v>
      </c>
      <c r="F34" s="522"/>
      <c r="G34" s="333">
        <f t="shared" si="1"/>
        <v>7323.5299999999925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25">
      <c r="A35" s="329" t="s">
        <v>289</v>
      </c>
      <c r="B35" s="330">
        <v>2</v>
      </c>
      <c r="C35" s="298">
        <v>46314</v>
      </c>
      <c r="D35" s="299" t="s">
        <v>471</v>
      </c>
      <c r="E35" s="522">
        <v>41.32</v>
      </c>
      <c r="F35" s="522"/>
      <c r="G35" s="333">
        <f t="shared" si="1"/>
        <v>7362.5999999999922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25">
      <c r="A36" s="329" t="s">
        <v>294</v>
      </c>
      <c r="B36" s="330">
        <v>22</v>
      </c>
      <c r="C36" s="298">
        <v>46314</v>
      </c>
      <c r="D36" s="299" t="s">
        <v>921</v>
      </c>
      <c r="E36" s="522">
        <v>7.46</v>
      </c>
      <c r="F36" s="522"/>
      <c r="G36" s="333">
        <f t="shared" si="1"/>
        <v>7403.9199999999919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25">
      <c r="A37" s="329" t="s">
        <v>289</v>
      </c>
      <c r="B37" s="330">
        <v>6</v>
      </c>
      <c r="C37" s="298">
        <v>46314</v>
      </c>
      <c r="D37" s="299" t="s">
        <v>300</v>
      </c>
      <c r="E37" s="522">
        <v>40.409999999999997</v>
      </c>
      <c r="F37" s="522"/>
      <c r="G37" s="333">
        <f t="shared" si="1"/>
        <v>7411.3799999999919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25">
      <c r="A38" s="329" t="s">
        <v>294</v>
      </c>
      <c r="B38" s="330">
        <v>17</v>
      </c>
      <c r="C38" s="298">
        <v>46314</v>
      </c>
      <c r="D38" s="299" t="s">
        <v>188</v>
      </c>
      <c r="E38" s="522">
        <v>42.65</v>
      </c>
      <c r="F38" s="522"/>
      <c r="G38" s="333">
        <f t="shared" si="1"/>
        <v>7451.7899999999918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25">
      <c r="A39" s="329" t="s">
        <v>294</v>
      </c>
      <c r="B39" s="330">
        <v>22</v>
      </c>
      <c r="C39" s="298">
        <v>46314</v>
      </c>
      <c r="D39" s="299" t="s">
        <v>323</v>
      </c>
      <c r="E39" s="522">
        <v>23.42</v>
      </c>
      <c r="F39" s="522"/>
      <c r="G39" s="333">
        <f t="shared" si="1"/>
        <v>7494.4399999999914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25">
      <c r="A40" s="329" t="s">
        <v>294</v>
      </c>
      <c r="B40" s="330">
        <v>23</v>
      </c>
      <c r="C40" s="298">
        <v>46314</v>
      </c>
      <c r="D40" s="299" t="s">
        <v>63</v>
      </c>
      <c r="E40" s="522">
        <v>529.46</v>
      </c>
      <c r="F40" s="522"/>
      <c r="G40" s="333">
        <f t="shared" si="1"/>
        <v>7517.8599999999915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25">
      <c r="A41" s="329" t="s">
        <v>289</v>
      </c>
      <c r="B41" s="330">
        <v>6</v>
      </c>
      <c r="C41" s="298">
        <v>46314</v>
      </c>
      <c r="D41" s="299" t="s">
        <v>1067</v>
      </c>
      <c r="E41" s="522">
        <v>100</v>
      </c>
      <c r="F41" s="522"/>
      <c r="G41" s="333">
        <f t="shared" si="1"/>
        <v>8047.3199999999915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25">
      <c r="A42" s="329" t="s">
        <v>289</v>
      </c>
      <c r="B42" s="330">
        <v>5</v>
      </c>
      <c r="C42" s="298">
        <v>46313</v>
      </c>
      <c r="D42" s="299" t="s">
        <v>1063</v>
      </c>
      <c r="E42" s="522">
        <v>37.99</v>
      </c>
      <c r="F42" s="522"/>
      <c r="G42" s="333">
        <f t="shared" si="1"/>
        <v>8147.3199999999915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25">
      <c r="A43" s="329" t="s">
        <v>289</v>
      </c>
      <c r="B43" s="330">
        <v>6</v>
      </c>
      <c r="C43" s="298">
        <v>46313</v>
      </c>
      <c r="D43" s="299" t="s">
        <v>306</v>
      </c>
      <c r="E43" s="522">
        <v>67.53</v>
      </c>
      <c r="F43" s="522"/>
      <c r="G43" s="333">
        <f t="shared" si="1"/>
        <v>8185.3099999999913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25">
      <c r="A44" s="329" t="s">
        <v>294</v>
      </c>
      <c r="B44" s="330">
        <v>22</v>
      </c>
      <c r="C44" s="298">
        <v>46313</v>
      </c>
      <c r="D44" s="299" t="s">
        <v>1108</v>
      </c>
      <c r="E44" s="522">
        <v>149.09</v>
      </c>
      <c r="F44" s="522"/>
      <c r="G44" s="333">
        <f t="shared" si="1"/>
        <v>8252.8399999999911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25">
      <c r="A45" s="329" t="s">
        <v>294</v>
      </c>
      <c r="B45" s="330">
        <v>22</v>
      </c>
      <c r="C45" s="298">
        <v>46313</v>
      </c>
      <c r="D45" s="299" t="s">
        <v>928</v>
      </c>
      <c r="E45" s="522">
        <v>13.84</v>
      </c>
      <c r="F45" s="522"/>
      <c r="G45" s="333">
        <f t="shared" si="1"/>
        <v>8401.9299999999912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25">
      <c r="A46" s="329" t="s">
        <v>289</v>
      </c>
      <c r="B46" s="330">
        <v>8</v>
      </c>
      <c r="C46" s="298">
        <v>46313</v>
      </c>
      <c r="D46" s="299" t="s">
        <v>1107</v>
      </c>
      <c r="E46" s="522">
        <v>16.47</v>
      </c>
      <c r="F46" s="522"/>
      <c r="G46" s="333">
        <f t="shared" si="1"/>
        <v>8415.7699999999913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25">
      <c r="A47" s="329" t="s">
        <v>289</v>
      </c>
      <c r="B47" s="330">
        <v>6</v>
      </c>
      <c r="C47" s="298">
        <v>46312</v>
      </c>
      <c r="D47" s="299" t="s">
        <v>423</v>
      </c>
      <c r="E47" s="522">
        <v>5</v>
      </c>
      <c r="F47" s="522"/>
      <c r="G47" s="333">
        <f t="shared" si="1"/>
        <v>8432.2399999999907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25">
      <c r="A48" s="329" t="s">
        <v>289</v>
      </c>
      <c r="B48" s="330">
        <v>2</v>
      </c>
      <c r="C48" s="298">
        <v>46312</v>
      </c>
      <c r="D48" s="299" t="s">
        <v>308</v>
      </c>
      <c r="E48" s="522">
        <v>124.44</v>
      </c>
      <c r="F48" s="522"/>
      <c r="G48" s="333">
        <f t="shared" si="1"/>
        <v>8437.2399999999907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25">
      <c r="A49" s="329" t="s">
        <v>294</v>
      </c>
      <c r="B49" s="330">
        <v>42</v>
      </c>
      <c r="C49" s="298">
        <v>46312</v>
      </c>
      <c r="D49" s="299" t="s">
        <v>333</v>
      </c>
      <c r="E49" s="522">
        <v>22.35</v>
      </c>
      <c r="F49" s="522"/>
      <c r="G49" s="333">
        <f t="shared" si="1"/>
        <v>8561.6799999999912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25">
      <c r="A50" s="329" t="s">
        <v>294</v>
      </c>
      <c r="B50" s="330">
        <v>43</v>
      </c>
      <c r="C50" s="298">
        <v>46312</v>
      </c>
      <c r="D50" s="299" t="s">
        <v>333</v>
      </c>
      <c r="E50" s="522">
        <v>22.35</v>
      </c>
      <c r="F50" s="522"/>
      <c r="G50" s="333">
        <f t="shared" si="1"/>
        <v>8584.0299999999916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25">
      <c r="A51" s="329" t="s">
        <v>294</v>
      </c>
      <c r="B51" s="330">
        <v>21</v>
      </c>
      <c r="C51" s="298">
        <v>46312</v>
      </c>
      <c r="D51" s="299" t="s">
        <v>194</v>
      </c>
      <c r="E51" s="522">
        <v>81</v>
      </c>
      <c r="F51" s="522"/>
      <c r="G51" s="333">
        <f t="shared" si="1"/>
        <v>8606.3799999999919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25">
      <c r="A52" s="329" t="s">
        <v>289</v>
      </c>
      <c r="B52" s="330">
        <v>2</v>
      </c>
      <c r="C52" s="298">
        <v>46312</v>
      </c>
      <c r="D52" s="299" t="s">
        <v>407</v>
      </c>
      <c r="E52" s="522">
        <v>14.03</v>
      </c>
      <c r="F52" s="522"/>
      <c r="G52" s="333">
        <f t="shared" si="1"/>
        <v>8687.3799999999919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25">
      <c r="A53" s="329" t="s">
        <v>289</v>
      </c>
      <c r="B53" s="330">
        <v>2</v>
      </c>
      <c r="C53" s="298">
        <v>46312</v>
      </c>
      <c r="D53" s="299" t="s">
        <v>345</v>
      </c>
      <c r="E53" s="522">
        <v>22.41</v>
      </c>
      <c r="F53" s="522"/>
      <c r="G53" s="333">
        <f t="shared" si="1"/>
        <v>8701.4099999999926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25">
      <c r="A54" s="329" t="s">
        <v>289</v>
      </c>
      <c r="B54" s="330">
        <v>6</v>
      </c>
      <c r="C54" s="298">
        <v>46311</v>
      </c>
      <c r="D54" s="299" t="s">
        <v>312</v>
      </c>
      <c r="E54" s="522">
        <v>35.909999999999997</v>
      </c>
      <c r="F54" s="522"/>
      <c r="G54" s="333">
        <f t="shared" si="1"/>
        <v>8723.8199999999924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25">
      <c r="A55" s="329" t="s">
        <v>289</v>
      </c>
      <c r="B55" s="330">
        <v>8</v>
      </c>
      <c r="C55" s="298">
        <v>46311</v>
      </c>
      <c r="D55" s="299" t="s">
        <v>334</v>
      </c>
      <c r="E55" s="522">
        <v>4.3600000000000003</v>
      </c>
      <c r="F55" s="522"/>
      <c r="G55" s="333">
        <f t="shared" si="1"/>
        <v>8759.7299999999923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25">
      <c r="A56" s="329" t="s">
        <v>289</v>
      </c>
      <c r="B56" s="330">
        <v>4</v>
      </c>
      <c r="C56" s="298">
        <v>46311</v>
      </c>
      <c r="D56" s="299" t="s">
        <v>334</v>
      </c>
      <c r="E56" s="522">
        <v>43</v>
      </c>
      <c r="F56" s="522"/>
      <c r="G56" s="333">
        <f t="shared" si="1"/>
        <v>8764.0899999999929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25">
      <c r="A57" s="329" t="s">
        <v>289</v>
      </c>
      <c r="B57" s="330">
        <v>2</v>
      </c>
      <c r="C57" s="298">
        <v>46311</v>
      </c>
      <c r="D57" s="299" t="s">
        <v>301</v>
      </c>
      <c r="E57" s="522">
        <v>12.1</v>
      </c>
      <c r="F57" s="522"/>
      <c r="G57" s="333">
        <f t="shared" si="1"/>
        <v>8807.0899999999929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25">
      <c r="A58" s="329" t="s">
        <v>289</v>
      </c>
      <c r="B58" s="330">
        <v>8</v>
      </c>
      <c r="C58" s="298">
        <v>46311</v>
      </c>
      <c r="D58" s="299" t="s">
        <v>455</v>
      </c>
      <c r="E58" s="522">
        <v>15</v>
      </c>
      <c r="F58" s="522"/>
      <c r="G58" s="333">
        <f t="shared" si="1"/>
        <v>8819.1899999999932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25">
      <c r="A59" s="329" t="s">
        <v>289</v>
      </c>
      <c r="B59" s="330">
        <v>6</v>
      </c>
      <c r="C59" s="298">
        <v>46311</v>
      </c>
      <c r="D59" s="299" t="s">
        <v>1106</v>
      </c>
      <c r="E59" s="522">
        <v>207.8</v>
      </c>
      <c r="F59" s="522"/>
      <c r="G59" s="333">
        <f t="shared" si="1"/>
        <v>8834.1899999999932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25">
      <c r="A60" s="329" t="s">
        <v>287</v>
      </c>
      <c r="B60" s="330" t="s">
        <v>287</v>
      </c>
      <c r="C60" s="298">
        <v>46311</v>
      </c>
      <c r="D60" s="299" t="s">
        <v>1105</v>
      </c>
      <c r="E60" s="522"/>
      <c r="F60" s="522">
        <v>200</v>
      </c>
      <c r="G60" s="333">
        <f t="shared" si="1"/>
        <v>9041.9899999999925</v>
      </c>
      <c r="H60" s="334" t="s">
        <v>298</v>
      </c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25">
      <c r="A61" s="329" t="s">
        <v>287</v>
      </c>
      <c r="B61" s="330" t="s">
        <v>287</v>
      </c>
      <c r="C61" s="298">
        <v>46311</v>
      </c>
      <c r="D61" s="299" t="s">
        <v>302</v>
      </c>
      <c r="E61" s="522">
        <v>200</v>
      </c>
      <c r="F61" s="522"/>
      <c r="G61" s="333">
        <f t="shared" si="1"/>
        <v>8841.9899999999925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25">
      <c r="A62" s="329" t="s">
        <v>289</v>
      </c>
      <c r="B62" s="330">
        <v>1</v>
      </c>
      <c r="C62" s="298">
        <v>46310</v>
      </c>
      <c r="D62" s="299" t="s">
        <v>311</v>
      </c>
      <c r="E62" s="522">
        <v>4.18</v>
      </c>
      <c r="F62" s="522"/>
      <c r="G62" s="333">
        <f t="shared" si="1"/>
        <v>9041.9899999999925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25">
      <c r="A63" s="329" t="s">
        <v>289</v>
      </c>
      <c r="B63" s="330">
        <v>2</v>
      </c>
      <c r="C63" s="298">
        <v>46310</v>
      </c>
      <c r="D63" s="299" t="s">
        <v>413</v>
      </c>
      <c r="E63" s="522">
        <v>21.73</v>
      </c>
      <c r="F63" s="522"/>
      <c r="G63" s="333">
        <f t="shared" si="1"/>
        <v>9046.1699999999928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25">
      <c r="A64" s="329" t="s">
        <v>289</v>
      </c>
      <c r="B64" s="330">
        <v>1</v>
      </c>
      <c r="C64" s="298">
        <v>46310</v>
      </c>
      <c r="D64" s="299" t="s">
        <v>329</v>
      </c>
      <c r="E64" s="522">
        <v>146.27000000000001</v>
      </c>
      <c r="F64" s="522"/>
      <c r="G64" s="333">
        <f t="shared" si="1"/>
        <v>9067.8999999999924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25">
      <c r="A65" s="329" t="s">
        <v>289</v>
      </c>
      <c r="B65" s="330">
        <v>4</v>
      </c>
      <c r="C65" s="298">
        <v>46310</v>
      </c>
      <c r="D65" s="299" t="s">
        <v>296</v>
      </c>
      <c r="E65" s="522">
        <v>43.46</v>
      </c>
      <c r="F65" s="522"/>
      <c r="G65" s="333">
        <f t="shared" si="1"/>
        <v>9214.1699999999928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25">
      <c r="A66" s="329" t="s">
        <v>289</v>
      </c>
      <c r="B66" s="330">
        <v>8</v>
      </c>
      <c r="C66" s="298">
        <v>46310</v>
      </c>
      <c r="D66" s="299" t="s">
        <v>296</v>
      </c>
      <c r="E66" s="522">
        <v>10.52</v>
      </c>
      <c r="F66" s="522"/>
      <c r="G66" s="333">
        <f t="shared" si="1"/>
        <v>9257.6299999999919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25">
      <c r="A67" s="329" t="s">
        <v>294</v>
      </c>
      <c r="B67" s="330">
        <v>24</v>
      </c>
      <c r="C67" s="298">
        <v>46310</v>
      </c>
      <c r="D67" s="299" t="s">
        <v>858</v>
      </c>
      <c r="E67" s="522">
        <v>95.42</v>
      </c>
      <c r="F67" s="522"/>
      <c r="G67" s="333">
        <f t="shared" si="1"/>
        <v>9268.1499999999924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25">
      <c r="A68" s="329" t="s">
        <v>294</v>
      </c>
      <c r="B68" s="330">
        <v>11</v>
      </c>
      <c r="C68" s="298">
        <v>46310</v>
      </c>
      <c r="D68" s="299" t="s">
        <v>178</v>
      </c>
      <c r="E68" s="522">
        <v>256.83999999999997</v>
      </c>
      <c r="F68" s="522"/>
      <c r="G68" s="333">
        <f t="shared" ref="G68:G115" si="2">G69-E68+F68</f>
        <v>9363.5699999999924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25">
      <c r="A69" s="329" t="s">
        <v>289</v>
      </c>
      <c r="B69" s="330">
        <v>2</v>
      </c>
      <c r="C69" s="298">
        <v>46310</v>
      </c>
      <c r="D69" s="299" t="s">
        <v>301</v>
      </c>
      <c r="E69" s="522">
        <v>30</v>
      </c>
      <c r="F69" s="522"/>
      <c r="G69" s="333">
        <f t="shared" si="2"/>
        <v>9620.4099999999926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25">
      <c r="A70" s="329" t="s">
        <v>289</v>
      </c>
      <c r="B70" s="330">
        <v>6</v>
      </c>
      <c r="C70" s="298">
        <v>46310</v>
      </c>
      <c r="D70" s="299" t="s">
        <v>1099</v>
      </c>
      <c r="E70" s="522">
        <v>32.36</v>
      </c>
      <c r="F70" s="522"/>
      <c r="G70" s="333">
        <f t="shared" si="2"/>
        <v>9650.4099999999926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25">
      <c r="A71" s="329" t="s">
        <v>289</v>
      </c>
      <c r="B71" s="330">
        <v>3</v>
      </c>
      <c r="C71" s="298">
        <v>46310</v>
      </c>
      <c r="D71" s="299" t="s">
        <v>1098</v>
      </c>
      <c r="E71" s="522">
        <v>10</v>
      </c>
      <c r="F71" s="522"/>
      <c r="G71" s="333">
        <f t="shared" si="2"/>
        <v>9682.7699999999932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25">
      <c r="A72" s="329" t="s">
        <v>291</v>
      </c>
      <c r="B72" s="330">
        <v>39</v>
      </c>
      <c r="C72" s="298">
        <v>46310</v>
      </c>
      <c r="D72" s="299" t="s">
        <v>292</v>
      </c>
      <c r="E72" s="522"/>
      <c r="F72" s="522">
        <v>3103.54</v>
      </c>
      <c r="G72" s="333">
        <f t="shared" si="2"/>
        <v>9692.7699999999932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25">
      <c r="A73" s="329" t="s">
        <v>291</v>
      </c>
      <c r="B73" s="330">
        <v>38</v>
      </c>
      <c r="C73" s="298">
        <v>46310</v>
      </c>
      <c r="D73" s="299" t="s">
        <v>293</v>
      </c>
      <c r="E73" s="522"/>
      <c r="F73" s="522">
        <v>4729.32</v>
      </c>
      <c r="G73" s="333">
        <f t="shared" si="2"/>
        <v>6589.2299999999923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25">
      <c r="A74" s="329" t="s">
        <v>289</v>
      </c>
      <c r="B74" s="330">
        <v>8</v>
      </c>
      <c r="C74" s="298">
        <v>46309</v>
      </c>
      <c r="D74" s="299" t="s">
        <v>319</v>
      </c>
      <c r="E74" s="522">
        <v>17.54</v>
      </c>
      <c r="F74" s="522"/>
      <c r="G74" s="333">
        <f t="shared" si="2"/>
        <v>1859.9099999999924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25">
      <c r="A75" s="329" t="s">
        <v>289</v>
      </c>
      <c r="B75" s="330">
        <v>4</v>
      </c>
      <c r="C75" s="298">
        <v>46309</v>
      </c>
      <c r="D75" s="299" t="s">
        <v>296</v>
      </c>
      <c r="E75" s="522">
        <v>84.26</v>
      </c>
      <c r="F75" s="522"/>
      <c r="G75" s="333">
        <f t="shared" si="2"/>
        <v>1877.4499999999923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25">
      <c r="A76" s="329" t="s">
        <v>289</v>
      </c>
      <c r="B76" s="330">
        <v>8</v>
      </c>
      <c r="C76" s="298">
        <v>46309</v>
      </c>
      <c r="D76" s="299" t="s">
        <v>1101</v>
      </c>
      <c r="E76" s="522">
        <v>27.88</v>
      </c>
      <c r="F76" s="522"/>
      <c r="G76" s="333">
        <f t="shared" si="2"/>
        <v>1961.7099999999923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25">
      <c r="A77" s="329" t="s">
        <v>289</v>
      </c>
      <c r="B77" s="330">
        <v>2</v>
      </c>
      <c r="C77" s="298">
        <v>46309</v>
      </c>
      <c r="D77" s="299" t="s">
        <v>1101</v>
      </c>
      <c r="E77" s="522">
        <v>24.17</v>
      </c>
      <c r="F77" s="522"/>
      <c r="G77" s="333">
        <f t="shared" si="2"/>
        <v>1989.5899999999924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25">
      <c r="A78" s="329" t="s">
        <v>294</v>
      </c>
      <c r="B78" s="330">
        <v>16</v>
      </c>
      <c r="C78" s="298">
        <v>46309</v>
      </c>
      <c r="D78" s="299" t="s">
        <v>1093</v>
      </c>
      <c r="E78" s="522">
        <v>85</v>
      </c>
      <c r="F78" s="522"/>
      <c r="G78" s="333">
        <f t="shared" si="2"/>
        <v>2013.7599999999925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25">
      <c r="A79" s="329" t="s">
        <v>294</v>
      </c>
      <c r="B79" s="330">
        <v>19</v>
      </c>
      <c r="C79" s="298">
        <v>46308</v>
      </c>
      <c r="D79" s="299" t="s">
        <v>191</v>
      </c>
      <c r="E79" s="522">
        <v>200</v>
      </c>
      <c r="F79" s="522"/>
      <c r="G79" s="333">
        <f t="shared" si="2"/>
        <v>2098.7599999999925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25">
      <c r="A80" s="329" t="s">
        <v>289</v>
      </c>
      <c r="B80" s="330">
        <v>2</v>
      </c>
      <c r="C80" s="298">
        <v>46308</v>
      </c>
      <c r="D80" s="299" t="s">
        <v>407</v>
      </c>
      <c r="E80" s="522">
        <v>14.36</v>
      </c>
      <c r="F80" s="522"/>
      <c r="G80" s="333">
        <f t="shared" si="2"/>
        <v>2298.7599999999925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25">
      <c r="A81" s="329" t="s">
        <v>289</v>
      </c>
      <c r="B81" s="330">
        <v>2</v>
      </c>
      <c r="C81" s="298">
        <v>46308</v>
      </c>
      <c r="D81" s="299" t="s">
        <v>301</v>
      </c>
      <c r="E81" s="522">
        <v>16.05</v>
      </c>
      <c r="F81" s="522"/>
      <c r="G81" s="333">
        <f t="shared" si="2"/>
        <v>2313.1199999999926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25">
      <c r="A82" s="329" t="s">
        <v>289</v>
      </c>
      <c r="B82" s="330">
        <v>6</v>
      </c>
      <c r="C82" s="298">
        <v>46308</v>
      </c>
      <c r="D82" s="299" t="s">
        <v>411</v>
      </c>
      <c r="E82" s="522">
        <v>-10</v>
      </c>
      <c r="F82" s="522"/>
      <c r="G82" s="333">
        <f t="shared" si="2"/>
        <v>2329.1699999999928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25">
      <c r="A83" s="329" t="s">
        <v>289</v>
      </c>
      <c r="B83" s="330">
        <v>5</v>
      </c>
      <c r="C83" s="298">
        <v>46308</v>
      </c>
      <c r="D83" s="299" t="s">
        <v>1103</v>
      </c>
      <c r="E83" s="522">
        <v>25</v>
      </c>
      <c r="F83" s="522"/>
      <c r="G83" s="333">
        <f t="shared" si="2"/>
        <v>2319.1699999999928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25">
      <c r="A84" s="329" t="s">
        <v>289</v>
      </c>
      <c r="B84" s="330">
        <v>2</v>
      </c>
      <c r="C84" s="298">
        <v>46308</v>
      </c>
      <c r="D84" s="299" t="s">
        <v>1102</v>
      </c>
      <c r="E84" s="522">
        <v>50</v>
      </c>
      <c r="F84" s="522"/>
      <c r="G84" s="333">
        <f t="shared" si="2"/>
        <v>2344.1699999999928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25">
      <c r="A85" s="329" t="s">
        <v>289</v>
      </c>
      <c r="B85" s="330">
        <v>6</v>
      </c>
      <c r="C85" s="298">
        <v>46308</v>
      </c>
      <c r="D85" s="299" t="s">
        <v>905</v>
      </c>
      <c r="E85" s="522">
        <v>-0.05</v>
      </c>
      <c r="F85" s="522"/>
      <c r="G85" s="333">
        <f t="shared" si="2"/>
        <v>2394.1699999999928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25">
      <c r="A86" s="329" t="s">
        <v>335</v>
      </c>
      <c r="B86" s="330" t="s">
        <v>335</v>
      </c>
      <c r="C86" s="298">
        <v>46308</v>
      </c>
      <c r="D86" s="299" t="s">
        <v>185</v>
      </c>
      <c r="E86" s="522">
        <v>63.68</v>
      </c>
      <c r="F86" s="522"/>
      <c r="G86" s="333">
        <f t="shared" si="2"/>
        <v>2394.1199999999926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25">
      <c r="A87" s="329" t="s">
        <v>294</v>
      </c>
      <c r="B87" s="330">
        <v>15</v>
      </c>
      <c r="C87" s="298">
        <v>46308</v>
      </c>
      <c r="D87" s="299" t="s">
        <v>185</v>
      </c>
      <c r="E87" s="522">
        <v>63.68</v>
      </c>
      <c r="F87" s="522"/>
      <c r="G87" s="333">
        <f t="shared" si="2"/>
        <v>2457.7999999999925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25">
      <c r="A88" s="329" t="s">
        <v>289</v>
      </c>
      <c r="B88" s="330">
        <v>6</v>
      </c>
      <c r="C88" s="298">
        <v>46307</v>
      </c>
      <c r="D88" s="299" t="s">
        <v>1100</v>
      </c>
      <c r="E88" s="522">
        <v>12.24</v>
      </c>
      <c r="F88" s="522"/>
      <c r="G88" s="333">
        <f t="shared" si="2"/>
        <v>2521.4799999999923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25">
      <c r="A89" s="329" t="s">
        <v>289</v>
      </c>
      <c r="B89" s="330">
        <v>1</v>
      </c>
      <c r="C89" s="298">
        <v>46306</v>
      </c>
      <c r="D89" s="299" t="s">
        <v>306</v>
      </c>
      <c r="E89" s="522">
        <v>102.88</v>
      </c>
      <c r="F89" s="522"/>
      <c r="G89" s="333">
        <f t="shared" si="2"/>
        <v>2533.7199999999921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25">
      <c r="A90" s="329" t="s">
        <v>294</v>
      </c>
      <c r="B90" s="330">
        <v>22</v>
      </c>
      <c r="C90" s="298">
        <v>46306</v>
      </c>
      <c r="D90" s="299" t="s">
        <v>351</v>
      </c>
      <c r="E90" s="522">
        <v>21.29</v>
      </c>
      <c r="F90" s="522"/>
      <c r="G90" s="333">
        <f t="shared" si="2"/>
        <v>2636.5999999999922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25">
      <c r="A91" s="329" t="s">
        <v>289</v>
      </c>
      <c r="B91" s="330">
        <v>8</v>
      </c>
      <c r="C91" s="298">
        <v>46306</v>
      </c>
      <c r="D91" s="299" t="s">
        <v>319</v>
      </c>
      <c r="E91" s="522">
        <v>25.43</v>
      </c>
      <c r="F91" s="522"/>
      <c r="G91" s="333">
        <f t="shared" si="2"/>
        <v>2657.8899999999921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25">
      <c r="A92" s="329" t="s">
        <v>289</v>
      </c>
      <c r="B92" s="330">
        <v>4</v>
      </c>
      <c r="C92" s="298">
        <v>46306</v>
      </c>
      <c r="D92" s="299" t="s">
        <v>430</v>
      </c>
      <c r="E92" s="522">
        <v>44.36</v>
      </c>
      <c r="F92" s="522"/>
      <c r="G92" s="333">
        <f t="shared" si="2"/>
        <v>2683.319999999992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25">
      <c r="A93" s="329" t="s">
        <v>289</v>
      </c>
      <c r="B93" s="330">
        <v>6</v>
      </c>
      <c r="C93" s="298">
        <v>46306</v>
      </c>
      <c r="D93" s="299" t="s">
        <v>1097</v>
      </c>
      <c r="E93" s="522">
        <v>53.86</v>
      </c>
      <c r="F93" s="522"/>
      <c r="G93" s="333">
        <f t="shared" si="2"/>
        <v>2727.6799999999921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25">
      <c r="A94" s="329" t="s">
        <v>289</v>
      </c>
      <c r="B94" s="330">
        <v>8</v>
      </c>
      <c r="C94" s="298">
        <v>46305</v>
      </c>
      <c r="D94" s="299" t="s">
        <v>310</v>
      </c>
      <c r="E94" s="522">
        <v>10.64</v>
      </c>
      <c r="F94" s="522"/>
      <c r="G94" s="333">
        <f t="shared" si="2"/>
        <v>2781.5399999999922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25">
      <c r="A95" s="329" t="s">
        <v>289</v>
      </c>
      <c r="B95" s="330">
        <v>1</v>
      </c>
      <c r="C95" s="298">
        <v>46305</v>
      </c>
      <c r="D95" s="299" t="s">
        <v>311</v>
      </c>
      <c r="E95" s="522">
        <v>158.04</v>
      </c>
      <c r="F95" s="522"/>
      <c r="G95" s="333">
        <f t="shared" si="2"/>
        <v>2792.1799999999921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25">
      <c r="A96" s="329" t="s">
        <v>289</v>
      </c>
      <c r="B96" s="330">
        <v>8</v>
      </c>
      <c r="C96" s="298">
        <v>46305</v>
      </c>
      <c r="D96" s="299" t="s">
        <v>1094</v>
      </c>
      <c r="E96" s="522">
        <v>21.75</v>
      </c>
      <c r="F96" s="522"/>
      <c r="G96" s="333">
        <f t="shared" si="2"/>
        <v>2950.2199999999921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25">
      <c r="A97" s="329" t="s">
        <v>289</v>
      </c>
      <c r="B97" s="330">
        <v>8</v>
      </c>
      <c r="C97" s="298">
        <v>46305</v>
      </c>
      <c r="D97" s="299" t="s">
        <v>304</v>
      </c>
      <c r="E97" s="522">
        <v>46.82</v>
      </c>
      <c r="F97" s="522"/>
      <c r="G97" s="333">
        <f t="shared" si="2"/>
        <v>2971.9699999999921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25">
      <c r="A98" s="329" t="s">
        <v>289</v>
      </c>
      <c r="B98" s="330">
        <v>2</v>
      </c>
      <c r="C98" s="298">
        <v>46305</v>
      </c>
      <c r="D98" s="299" t="s">
        <v>301</v>
      </c>
      <c r="E98" s="522">
        <v>25.4</v>
      </c>
      <c r="F98" s="522"/>
      <c r="G98" s="333">
        <f t="shared" si="2"/>
        <v>3018.7899999999922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25">
      <c r="A99" s="329" t="s">
        <v>289</v>
      </c>
      <c r="B99" s="330">
        <v>8</v>
      </c>
      <c r="C99" s="298">
        <v>46305</v>
      </c>
      <c r="D99" s="299" t="s">
        <v>1095</v>
      </c>
      <c r="E99" s="522">
        <v>19.95</v>
      </c>
      <c r="F99" s="522"/>
      <c r="G99" s="333">
        <f t="shared" si="2"/>
        <v>3044.1899999999923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25">
      <c r="A100" s="329" t="s">
        <v>289</v>
      </c>
      <c r="B100" s="330">
        <v>6</v>
      </c>
      <c r="C100" s="298">
        <v>46305</v>
      </c>
      <c r="D100" s="299" t="s">
        <v>1089</v>
      </c>
      <c r="E100" s="522">
        <v>65</v>
      </c>
      <c r="F100" s="522"/>
      <c r="G100" s="333">
        <f t="shared" si="2"/>
        <v>3064.1399999999921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25">
      <c r="A101" s="329" t="s">
        <v>289</v>
      </c>
      <c r="B101" s="330">
        <v>6</v>
      </c>
      <c r="C101" s="298">
        <v>46305</v>
      </c>
      <c r="D101" s="299" t="s">
        <v>1090</v>
      </c>
      <c r="E101" s="522">
        <v>50</v>
      </c>
      <c r="F101" s="522"/>
      <c r="G101" s="333">
        <f t="shared" si="2"/>
        <v>3129.1399999999921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25">
      <c r="A102" s="329" t="s">
        <v>289</v>
      </c>
      <c r="B102" s="330">
        <v>5</v>
      </c>
      <c r="C102" s="298">
        <v>46304</v>
      </c>
      <c r="D102" s="299" t="s">
        <v>852</v>
      </c>
      <c r="E102" s="522">
        <v>10.68</v>
      </c>
      <c r="F102" s="522"/>
      <c r="G102" s="333">
        <f t="shared" si="2"/>
        <v>3179.1399999999921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25">
      <c r="A103" s="329" t="s">
        <v>289</v>
      </c>
      <c r="B103" s="330">
        <v>2</v>
      </c>
      <c r="C103" s="298">
        <v>46304</v>
      </c>
      <c r="D103" s="299" t="s">
        <v>982</v>
      </c>
      <c r="E103" s="522">
        <v>55.4</v>
      </c>
      <c r="F103" s="522"/>
      <c r="G103" s="333">
        <f t="shared" si="2"/>
        <v>3189.819999999992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25">
      <c r="A104" s="329" t="s">
        <v>289</v>
      </c>
      <c r="B104" s="330">
        <v>2</v>
      </c>
      <c r="C104" s="298">
        <v>46304</v>
      </c>
      <c r="D104" s="299" t="s">
        <v>370</v>
      </c>
      <c r="E104" s="522">
        <v>25.07</v>
      </c>
      <c r="F104" s="522"/>
      <c r="G104" s="333">
        <f t="shared" si="2"/>
        <v>3245.2199999999921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25">
      <c r="A105" s="329" t="s">
        <v>289</v>
      </c>
      <c r="B105" s="330">
        <v>5</v>
      </c>
      <c r="C105" s="298">
        <v>46304</v>
      </c>
      <c r="D105" s="299" t="s">
        <v>1096</v>
      </c>
      <c r="E105" s="522">
        <v>22.66</v>
      </c>
      <c r="F105" s="522"/>
      <c r="G105" s="333">
        <f t="shared" si="2"/>
        <v>3270.2899999999922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25">
      <c r="A106" s="329" t="s">
        <v>289</v>
      </c>
      <c r="B106" s="330">
        <v>5</v>
      </c>
      <c r="C106" s="298">
        <v>46304</v>
      </c>
      <c r="D106" s="299" t="s">
        <v>1096</v>
      </c>
      <c r="E106" s="522">
        <v>11.36</v>
      </c>
      <c r="F106" s="522"/>
      <c r="G106" s="333">
        <f t="shared" si="2"/>
        <v>3292.9499999999921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25">
      <c r="A107" s="329" t="s">
        <v>294</v>
      </c>
      <c r="B107" s="330">
        <v>22</v>
      </c>
      <c r="C107" s="298">
        <v>46304</v>
      </c>
      <c r="D107" s="299" t="s">
        <v>906</v>
      </c>
      <c r="E107" s="522">
        <v>5.31</v>
      </c>
      <c r="F107" s="522"/>
      <c r="G107" s="333">
        <f t="shared" si="2"/>
        <v>3304.3099999999922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25">
      <c r="A108" s="329" t="s">
        <v>289</v>
      </c>
      <c r="B108" s="330">
        <v>3</v>
      </c>
      <c r="C108" s="298">
        <v>46304</v>
      </c>
      <c r="D108" s="299" t="s">
        <v>1001</v>
      </c>
      <c r="E108" s="522">
        <v>10</v>
      </c>
      <c r="F108" s="522"/>
      <c r="G108" s="333">
        <f t="shared" si="2"/>
        <v>3309.6199999999922</v>
      </c>
      <c r="H108" s="334" t="s">
        <v>298</v>
      </c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25">
      <c r="A109" s="329" t="s">
        <v>289</v>
      </c>
      <c r="B109" s="330">
        <v>2</v>
      </c>
      <c r="C109" s="298">
        <v>46304</v>
      </c>
      <c r="D109" s="299" t="s">
        <v>1001</v>
      </c>
      <c r="E109" s="522">
        <v>10</v>
      </c>
      <c r="F109" s="522"/>
      <c r="G109" s="333">
        <f t="shared" si="2"/>
        <v>3319.6199999999922</v>
      </c>
      <c r="H109" s="334" t="s">
        <v>298</v>
      </c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25">
      <c r="A110" s="329" t="s">
        <v>289</v>
      </c>
      <c r="B110" s="330">
        <v>4</v>
      </c>
      <c r="C110" s="298">
        <v>46303</v>
      </c>
      <c r="D110" s="299" t="s">
        <v>296</v>
      </c>
      <c r="E110" s="522">
        <v>40.69</v>
      </c>
      <c r="F110" s="522"/>
      <c r="G110" s="333">
        <f t="shared" si="2"/>
        <v>3329.6199999999922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25">
      <c r="A111" s="329" t="s">
        <v>289</v>
      </c>
      <c r="B111" s="330">
        <v>2</v>
      </c>
      <c r="C111" s="298">
        <v>46303</v>
      </c>
      <c r="D111" s="299" t="s">
        <v>357</v>
      </c>
      <c r="E111" s="522">
        <v>14.1</v>
      </c>
      <c r="F111" s="522"/>
      <c r="G111" s="333">
        <f t="shared" si="2"/>
        <v>3370.3099999999922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25">
      <c r="A112" s="329" t="s">
        <v>289</v>
      </c>
      <c r="B112" s="330">
        <v>6</v>
      </c>
      <c r="C112" s="298">
        <v>46303</v>
      </c>
      <c r="D112" s="299" t="s">
        <v>300</v>
      </c>
      <c r="E112" s="522">
        <v>53.07</v>
      </c>
      <c r="F112" s="522"/>
      <c r="G112" s="333">
        <f t="shared" si="2"/>
        <v>3384.4099999999921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25">
      <c r="A113" s="329" t="s">
        <v>289</v>
      </c>
      <c r="B113" s="330">
        <v>2</v>
      </c>
      <c r="C113" s="298">
        <v>46303</v>
      </c>
      <c r="D113" s="299" t="s">
        <v>357</v>
      </c>
      <c r="E113" s="522">
        <v>21.79</v>
      </c>
      <c r="F113" s="522"/>
      <c r="G113" s="333">
        <f t="shared" si="2"/>
        <v>3437.4799999999923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25">
      <c r="A114" s="329" t="s">
        <v>335</v>
      </c>
      <c r="B114" s="330" t="s">
        <v>335</v>
      </c>
      <c r="C114" s="298">
        <v>46303</v>
      </c>
      <c r="D114" s="299" t="s">
        <v>182</v>
      </c>
      <c r="E114" s="522">
        <v>79.209999999999994</v>
      </c>
      <c r="F114" s="522"/>
      <c r="G114" s="333">
        <f t="shared" si="2"/>
        <v>3459.2699999999923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25">
      <c r="A115" s="329" t="s">
        <v>289</v>
      </c>
      <c r="B115" s="330">
        <v>2</v>
      </c>
      <c r="C115" s="298">
        <v>46302</v>
      </c>
      <c r="D115" s="299" t="s">
        <v>301</v>
      </c>
      <c r="E115" s="522">
        <v>16.05</v>
      </c>
      <c r="F115" s="522"/>
      <c r="G115" s="333">
        <f t="shared" si="2"/>
        <v>3538.4799999999923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25">
      <c r="A116" s="329" t="s">
        <v>294</v>
      </c>
      <c r="B116" s="330">
        <v>13</v>
      </c>
      <c r="C116" s="298">
        <v>46302</v>
      </c>
      <c r="D116" s="299" t="s">
        <v>182</v>
      </c>
      <c r="E116" s="522">
        <v>360.28</v>
      </c>
      <c r="F116" s="522"/>
      <c r="G116" s="333">
        <f t="shared" ref="G116:G185" si="3">G117-E116+F116</f>
        <v>3554.5299999999925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25">
      <c r="A117" s="329" t="s">
        <v>294</v>
      </c>
      <c r="B117" s="330">
        <v>9</v>
      </c>
      <c r="C117" s="298">
        <v>46302</v>
      </c>
      <c r="D117" s="299" t="s">
        <v>58</v>
      </c>
      <c r="E117" s="522">
        <v>1231.68</v>
      </c>
      <c r="F117" s="522"/>
      <c r="G117" s="333">
        <f t="shared" si="3"/>
        <v>3914.8099999999922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25">
      <c r="A118" s="329" t="s">
        <v>289</v>
      </c>
      <c r="B118" s="330">
        <v>5</v>
      </c>
      <c r="C118" s="298">
        <v>46302</v>
      </c>
      <c r="D118" s="299" t="s">
        <v>1088</v>
      </c>
      <c r="E118" s="522">
        <v>102.95</v>
      </c>
      <c r="F118" s="522"/>
      <c r="G118" s="333">
        <f t="shared" si="3"/>
        <v>5146.4899999999925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25">
      <c r="A119" s="329" t="s">
        <v>289</v>
      </c>
      <c r="B119" s="330">
        <v>4</v>
      </c>
      <c r="C119" s="298">
        <v>46301</v>
      </c>
      <c r="D119" s="299" t="s">
        <v>310</v>
      </c>
      <c r="E119" s="522">
        <v>38.58</v>
      </c>
      <c r="F119" s="522"/>
      <c r="G119" s="333">
        <f t="shared" si="3"/>
        <v>5249.4399999999923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25">
      <c r="A120" s="329" t="s">
        <v>294</v>
      </c>
      <c r="B120" s="330">
        <v>16</v>
      </c>
      <c r="C120" s="298">
        <v>46301</v>
      </c>
      <c r="D120" s="299" t="s">
        <v>1093</v>
      </c>
      <c r="E120" s="522">
        <v>85</v>
      </c>
      <c r="F120" s="522"/>
      <c r="G120" s="333">
        <f t="shared" si="3"/>
        <v>5288.0199999999923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25">
      <c r="A121" s="329" t="s">
        <v>289</v>
      </c>
      <c r="B121" s="330">
        <v>6</v>
      </c>
      <c r="C121" s="298">
        <v>46301</v>
      </c>
      <c r="D121" s="299" t="s">
        <v>300</v>
      </c>
      <c r="E121" s="522">
        <v>28.73</v>
      </c>
      <c r="F121" s="522"/>
      <c r="G121" s="333">
        <f t="shared" si="3"/>
        <v>5373.0199999999923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25">
      <c r="A122" s="329" t="s">
        <v>294</v>
      </c>
      <c r="B122" s="330">
        <v>14</v>
      </c>
      <c r="C122" s="298">
        <v>46301</v>
      </c>
      <c r="D122" s="299" t="s">
        <v>365</v>
      </c>
      <c r="E122" s="522">
        <v>66.67</v>
      </c>
      <c r="F122" s="522"/>
      <c r="G122" s="333">
        <f t="shared" si="3"/>
        <v>5401.7499999999918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25">
      <c r="A123" s="329" t="s">
        <v>289</v>
      </c>
      <c r="B123" s="330">
        <v>2</v>
      </c>
      <c r="C123" s="298">
        <v>46301</v>
      </c>
      <c r="D123" s="299" t="s">
        <v>301</v>
      </c>
      <c r="E123" s="522">
        <v>16.05</v>
      </c>
      <c r="F123" s="522"/>
      <c r="G123" s="333">
        <f t="shared" si="3"/>
        <v>5468.4199999999919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25">
      <c r="A124" s="329" t="s">
        <v>289</v>
      </c>
      <c r="B124" s="330">
        <v>6</v>
      </c>
      <c r="C124" s="298">
        <v>46301</v>
      </c>
      <c r="D124" s="299" t="s">
        <v>396</v>
      </c>
      <c r="E124" s="522">
        <v>6.79</v>
      </c>
      <c r="F124" s="522"/>
      <c r="G124" s="333">
        <f t="shared" si="3"/>
        <v>5484.4699999999921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25">
      <c r="A125" s="329" t="s">
        <v>289</v>
      </c>
      <c r="B125" s="330">
        <v>1</v>
      </c>
      <c r="C125" s="298">
        <v>46300</v>
      </c>
      <c r="D125" s="299" t="s">
        <v>306</v>
      </c>
      <c r="E125" s="522">
        <v>160.1</v>
      </c>
      <c r="F125" s="522"/>
      <c r="G125" s="333">
        <f t="shared" si="3"/>
        <v>5491.259999999992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25">
      <c r="A126" s="329" t="s">
        <v>289</v>
      </c>
      <c r="B126" s="330">
        <v>4</v>
      </c>
      <c r="C126" s="298">
        <v>46300</v>
      </c>
      <c r="D126" s="299" t="s">
        <v>296</v>
      </c>
      <c r="E126" s="522">
        <v>77.569999999999993</v>
      </c>
      <c r="F126" s="522"/>
      <c r="G126" s="333">
        <f t="shared" si="3"/>
        <v>5651.3599999999924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25">
      <c r="A127" s="329" t="s">
        <v>294</v>
      </c>
      <c r="B127" s="330">
        <v>14</v>
      </c>
      <c r="C127" s="298">
        <v>46300</v>
      </c>
      <c r="D127" s="299" t="s">
        <v>366</v>
      </c>
      <c r="E127" s="522">
        <v>72.38</v>
      </c>
      <c r="F127" s="522"/>
      <c r="G127" s="333">
        <f t="shared" si="3"/>
        <v>5728.9299999999921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25">
      <c r="A128" s="329" t="s">
        <v>289</v>
      </c>
      <c r="B128" s="330">
        <v>6</v>
      </c>
      <c r="C128" s="298">
        <v>46300</v>
      </c>
      <c r="D128" s="299" t="s">
        <v>1091</v>
      </c>
      <c r="E128" s="522">
        <v>78.64</v>
      </c>
      <c r="F128" s="522"/>
      <c r="G128" s="333">
        <f t="shared" si="3"/>
        <v>5801.3099999999922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25">
      <c r="A129" s="329" t="s">
        <v>289</v>
      </c>
      <c r="B129" s="330">
        <v>5</v>
      </c>
      <c r="C129" s="298">
        <v>46300</v>
      </c>
      <c r="D129" s="299" t="s">
        <v>1086</v>
      </c>
      <c r="E129" s="522">
        <v>60</v>
      </c>
      <c r="F129" s="522"/>
      <c r="G129" s="333">
        <f t="shared" si="3"/>
        <v>5879.9499999999925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25">
      <c r="A130" s="329" t="s">
        <v>289</v>
      </c>
      <c r="B130" s="330">
        <v>6</v>
      </c>
      <c r="C130" s="298">
        <v>46300</v>
      </c>
      <c r="D130" s="299" t="s">
        <v>1081</v>
      </c>
      <c r="E130" s="522">
        <v>138.43</v>
      </c>
      <c r="F130" s="522"/>
      <c r="G130" s="333">
        <f t="shared" si="3"/>
        <v>5939.9499999999925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25">
      <c r="A131" s="329" t="s">
        <v>289</v>
      </c>
      <c r="B131" s="330">
        <v>5</v>
      </c>
      <c r="C131" s="298">
        <v>46300</v>
      </c>
      <c r="D131" s="299" t="s">
        <v>1033</v>
      </c>
      <c r="E131" s="522">
        <v>265</v>
      </c>
      <c r="F131" s="522"/>
      <c r="G131" s="333">
        <f t="shared" si="3"/>
        <v>6078.3799999999928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25">
      <c r="A132" s="329" t="s">
        <v>289</v>
      </c>
      <c r="B132" s="330">
        <v>6</v>
      </c>
      <c r="C132" s="298">
        <v>46300</v>
      </c>
      <c r="D132" s="299" t="s">
        <v>300</v>
      </c>
      <c r="E132" s="522">
        <v>29.78</v>
      </c>
      <c r="F132" s="522"/>
      <c r="G132" s="333">
        <f t="shared" si="3"/>
        <v>6343.3799999999928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25">
      <c r="A133" s="329" t="s">
        <v>287</v>
      </c>
      <c r="B133" s="330" t="s">
        <v>287</v>
      </c>
      <c r="C133" s="298">
        <v>46299</v>
      </c>
      <c r="D133" s="299" t="s">
        <v>843</v>
      </c>
      <c r="E133" s="522">
        <v>80.89</v>
      </c>
      <c r="F133" s="522">
        <v>80.89</v>
      </c>
      <c r="G133" s="333">
        <f t="shared" si="3"/>
        <v>6373.1599999999926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25">
      <c r="A134" s="329" t="s">
        <v>289</v>
      </c>
      <c r="B134" s="330">
        <v>5</v>
      </c>
      <c r="C134" s="298">
        <v>46299</v>
      </c>
      <c r="D134" s="299" t="s">
        <v>1082</v>
      </c>
      <c r="E134" s="522">
        <v>167.68</v>
      </c>
      <c r="F134" s="522"/>
      <c r="G134" s="333">
        <f t="shared" si="3"/>
        <v>6373.1599999999926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25">
      <c r="A135" s="329" t="s">
        <v>294</v>
      </c>
      <c r="B135" s="330">
        <v>17</v>
      </c>
      <c r="C135" s="298">
        <v>46299</v>
      </c>
      <c r="D135" s="299" t="s">
        <v>369</v>
      </c>
      <c r="E135" s="522">
        <v>99</v>
      </c>
      <c r="F135" s="522"/>
      <c r="G135" s="333">
        <f t="shared" si="3"/>
        <v>6540.8399999999929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25">
      <c r="A136" s="329" t="s">
        <v>289</v>
      </c>
      <c r="B136" s="330">
        <v>8</v>
      </c>
      <c r="C136" s="298">
        <v>46298</v>
      </c>
      <c r="D136" s="299" t="s">
        <v>1087</v>
      </c>
      <c r="E136" s="522">
        <v>83.15</v>
      </c>
      <c r="F136" s="522"/>
      <c r="G136" s="333">
        <f t="shared" si="3"/>
        <v>6639.8399999999929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25">
      <c r="A137" s="329" t="s">
        <v>289</v>
      </c>
      <c r="B137" s="330">
        <v>6</v>
      </c>
      <c r="C137" s="298">
        <v>46298</v>
      </c>
      <c r="D137" s="299" t="s">
        <v>339</v>
      </c>
      <c r="E137" s="522">
        <v>106.5</v>
      </c>
      <c r="F137" s="522"/>
      <c r="G137" s="333">
        <f t="shared" si="3"/>
        <v>6722.9899999999925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25">
      <c r="A138" s="329" t="s">
        <v>289</v>
      </c>
      <c r="B138" s="330">
        <v>4</v>
      </c>
      <c r="C138" s="298">
        <v>46298</v>
      </c>
      <c r="D138" s="299" t="s">
        <v>310</v>
      </c>
      <c r="E138" s="522">
        <v>33.82</v>
      </c>
      <c r="F138" s="522"/>
      <c r="G138" s="333">
        <f t="shared" si="3"/>
        <v>6829.4899999999925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25">
      <c r="A139" s="329" t="s">
        <v>289</v>
      </c>
      <c r="B139" s="330">
        <v>3</v>
      </c>
      <c r="C139" s="298">
        <v>46298</v>
      </c>
      <c r="D139" s="299" t="s">
        <v>310</v>
      </c>
      <c r="E139" s="522">
        <v>13.65</v>
      </c>
      <c r="F139" s="522"/>
      <c r="G139" s="333">
        <f t="shared" si="3"/>
        <v>6863.3099999999922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25">
      <c r="A140" s="329" t="s">
        <v>294</v>
      </c>
      <c r="B140" s="330">
        <v>22</v>
      </c>
      <c r="C140" s="298">
        <v>46298</v>
      </c>
      <c r="D140" s="299" t="s">
        <v>951</v>
      </c>
      <c r="E140" s="522">
        <v>12.77</v>
      </c>
      <c r="F140" s="522"/>
      <c r="G140" s="333">
        <f t="shared" si="3"/>
        <v>6876.9599999999919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25">
      <c r="A141" s="329" t="s">
        <v>289</v>
      </c>
      <c r="B141" s="330">
        <v>8</v>
      </c>
      <c r="C141" s="298">
        <v>46298</v>
      </c>
      <c r="D141" s="299" t="s">
        <v>1083</v>
      </c>
      <c r="E141" s="522">
        <v>114.82</v>
      </c>
      <c r="F141" s="522"/>
      <c r="G141" s="333">
        <f t="shared" si="3"/>
        <v>6889.7299999999923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25">
      <c r="A142" s="329" t="s">
        <v>289</v>
      </c>
      <c r="B142" s="330">
        <v>2</v>
      </c>
      <c r="C142" s="298">
        <v>46298</v>
      </c>
      <c r="D142" s="299" t="s">
        <v>385</v>
      </c>
      <c r="E142" s="522">
        <v>8.59</v>
      </c>
      <c r="F142" s="522"/>
      <c r="G142" s="333">
        <f t="shared" si="3"/>
        <v>7004.549999999992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25">
      <c r="A143" s="329" t="s">
        <v>289</v>
      </c>
      <c r="B143" s="330">
        <v>5</v>
      </c>
      <c r="C143" s="298">
        <v>46297</v>
      </c>
      <c r="D143" s="299" t="s">
        <v>1084</v>
      </c>
      <c r="E143" s="522">
        <v>14</v>
      </c>
      <c r="F143" s="522"/>
      <c r="G143" s="333">
        <f t="shared" si="3"/>
        <v>7013.1399999999921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25">
      <c r="A144" s="329" t="s">
        <v>289</v>
      </c>
      <c r="B144" s="330">
        <v>2</v>
      </c>
      <c r="C144" s="298">
        <v>46297</v>
      </c>
      <c r="D144" s="299" t="s">
        <v>324</v>
      </c>
      <c r="E144" s="522">
        <v>11.7</v>
      </c>
      <c r="F144" s="522"/>
      <c r="G144" s="333">
        <f t="shared" si="3"/>
        <v>7027.1399999999921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25">
      <c r="A145" s="329" t="s">
        <v>287</v>
      </c>
      <c r="B145" s="330" t="s">
        <v>287</v>
      </c>
      <c r="C145" s="298">
        <v>46297</v>
      </c>
      <c r="D145" s="299" t="s">
        <v>1085</v>
      </c>
      <c r="E145" s="522">
        <v>112.25</v>
      </c>
      <c r="F145" s="522">
        <v>112.25</v>
      </c>
      <c r="G145" s="333">
        <f t="shared" si="3"/>
        <v>7038.839999999992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25">
      <c r="A146" s="329" t="s">
        <v>289</v>
      </c>
      <c r="B146" s="330">
        <v>3</v>
      </c>
      <c r="C146" s="298">
        <v>46297</v>
      </c>
      <c r="D146" s="299" t="s">
        <v>350</v>
      </c>
      <c r="E146" s="522">
        <v>25</v>
      </c>
      <c r="F146" s="522"/>
      <c r="G146" s="333">
        <f t="shared" si="3"/>
        <v>7038.839999999992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25">
      <c r="A147" s="329" t="s">
        <v>289</v>
      </c>
      <c r="B147" s="330">
        <v>2</v>
      </c>
      <c r="C147" s="298">
        <v>46297</v>
      </c>
      <c r="D147" s="299" t="s">
        <v>1078</v>
      </c>
      <c r="E147" s="522">
        <v>30</v>
      </c>
      <c r="F147" s="522"/>
      <c r="G147" s="333">
        <f t="shared" si="3"/>
        <v>7063.839999999992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25">
      <c r="A148" s="329" t="s">
        <v>284</v>
      </c>
      <c r="B148" s="330">
        <v>37</v>
      </c>
      <c r="C148" s="298">
        <v>46297</v>
      </c>
      <c r="D148" s="299" t="s">
        <v>373</v>
      </c>
      <c r="E148" s="522">
        <v>50</v>
      </c>
      <c r="F148" s="522"/>
      <c r="G148" s="333">
        <f t="shared" si="3"/>
        <v>7093.839999999992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25">
      <c r="A149" s="329" t="s">
        <v>294</v>
      </c>
      <c r="B149" s="330">
        <v>22</v>
      </c>
      <c r="C149" s="298">
        <v>46297</v>
      </c>
      <c r="D149" s="299" t="s">
        <v>374</v>
      </c>
      <c r="E149" s="522">
        <v>6.37</v>
      </c>
      <c r="F149" s="522"/>
      <c r="G149" s="333">
        <f t="shared" si="3"/>
        <v>7143.839999999992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25">
      <c r="A150" s="329" t="s">
        <v>289</v>
      </c>
      <c r="B150" s="330">
        <v>2</v>
      </c>
      <c r="C150" s="298">
        <v>46296</v>
      </c>
      <c r="D150" s="299" t="s">
        <v>296</v>
      </c>
      <c r="E150" s="522">
        <v>17.84</v>
      </c>
      <c r="F150" s="522"/>
      <c r="G150" s="333">
        <f t="shared" si="3"/>
        <v>7150.2099999999919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25">
      <c r="A151" s="329" t="s">
        <v>289</v>
      </c>
      <c r="B151" s="330">
        <v>6</v>
      </c>
      <c r="C151" s="298">
        <v>46296</v>
      </c>
      <c r="D151" s="299" t="s">
        <v>359</v>
      </c>
      <c r="E151" s="522">
        <v>35</v>
      </c>
      <c r="F151" s="522"/>
      <c r="G151" s="333">
        <f t="shared" si="3"/>
        <v>7168.049999999992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25">
      <c r="A152" s="329" t="s">
        <v>335</v>
      </c>
      <c r="B152" s="330" t="s">
        <v>335</v>
      </c>
      <c r="C152" s="298">
        <v>46296</v>
      </c>
      <c r="D152" s="299" t="s">
        <v>458</v>
      </c>
      <c r="E152" s="522"/>
      <c r="F152" s="522">
        <v>200</v>
      </c>
      <c r="G152" s="333">
        <f t="shared" si="3"/>
        <v>7203.049999999992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25">
      <c r="A153" s="329" t="s">
        <v>291</v>
      </c>
      <c r="B153" s="330">
        <v>41</v>
      </c>
      <c r="C153" s="298">
        <v>46296</v>
      </c>
      <c r="D153" s="299" t="s">
        <v>1076</v>
      </c>
      <c r="E153" s="522"/>
      <c r="F153" s="522">
        <v>800</v>
      </c>
      <c r="G153" s="333">
        <f t="shared" si="3"/>
        <v>7003.049999999992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25">
      <c r="A154" s="329" t="s">
        <v>291</v>
      </c>
      <c r="B154" s="330">
        <v>39</v>
      </c>
      <c r="C154" s="298">
        <v>46296</v>
      </c>
      <c r="D154" s="299" t="s">
        <v>292</v>
      </c>
      <c r="E154" s="522"/>
      <c r="F154" s="522">
        <v>2765.54</v>
      </c>
      <c r="G154" s="333">
        <f t="shared" si="3"/>
        <v>6203.049999999992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25">
      <c r="A155" s="329" t="s">
        <v>291</v>
      </c>
      <c r="B155" s="330">
        <v>40</v>
      </c>
      <c r="C155" s="298">
        <v>46296</v>
      </c>
      <c r="D155" s="299" t="s">
        <v>316</v>
      </c>
      <c r="E155" s="522"/>
      <c r="F155" s="522">
        <v>837.18</v>
      </c>
      <c r="G155" s="333">
        <f t="shared" si="3"/>
        <v>3437.5099999999916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25">
      <c r="A156" s="329" t="s">
        <v>284</v>
      </c>
      <c r="B156" s="330">
        <v>37</v>
      </c>
      <c r="C156" s="298">
        <v>46295</v>
      </c>
      <c r="D156" s="299" t="s">
        <v>1080</v>
      </c>
      <c r="E156" s="522">
        <v>2768.7</v>
      </c>
      <c r="F156" s="522"/>
      <c r="G156" s="333">
        <f t="shared" si="3"/>
        <v>2600.3299999999917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25">
      <c r="A157" s="329" t="s">
        <v>286</v>
      </c>
      <c r="B157" s="330">
        <v>25</v>
      </c>
      <c r="C157" s="298">
        <v>46295</v>
      </c>
      <c r="D157" s="298" t="s">
        <v>204</v>
      </c>
      <c r="E157" s="331">
        <v>350</v>
      </c>
      <c r="F157" s="522"/>
      <c r="G157" s="333">
        <f t="shared" si="3"/>
        <v>5369.0299999999916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25">
      <c r="A158" s="329" t="s">
        <v>286</v>
      </c>
      <c r="B158" s="330">
        <v>26</v>
      </c>
      <c r="C158" s="298">
        <v>46295</v>
      </c>
      <c r="D158" s="298" t="s">
        <v>205</v>
      </c>
      <c r="E158" s="331">
        <v>320</v>
      </c>
      <c r="F158" s="522"/>
      <c r="G158" s="333">
        <f t="shared" si="3"/>
        <v>5719.0299999999916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25">
      <c r="A159" s="329" t="s">
        <v>286</v>
      </c>
      <c r="B159" s="330">
        <v>27</v>
      </c>
      <c r="C159" s="298">
        <v>46295</v>
      </c>
      <c r="D159" s="298" t="s">
        <v>206</v>
      </c>
      <c r="E159" s="331">
        <v>25</v>
      </c>
      <c r="F159" s="522"/>
      <c r="G159" s="333">
        <f t="shared" si="3"/>
        <v>6039.0299999999916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25">
      <c r="A160" s="329" t="s">
        <v>286</v>
      </c>
      <c r="B160" s="330">
        <v>28</v>
      </c>
      <c r="C160" s="298">
        <v>46295</v>
      </c>
      <c r="D160" s="298" t="s">
        <v>207</v>
      </c>
      <c r="E160" s="331">
        <v>25</v>
      </c>
      <c r="F160" s="522"/>
      <c r="G160" s="333">
        <f t="shared" si="3"/>
        <v>6064.0299999999916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25">
      <c r="A161" s="329" t="s">
        <v>286</v>
      </c>
      <c r="B161" s="330">
        <v>29</v>
      </c>
      <c r="C161" s="298">
        <v>46295</v>
      </c>
      <c r="D161" s="298" t="s">
        <v>208</v>
      </c>
      <c r="E161" s="331">
        <v>45</v>
      </c>
      <c r="F161" s="522"/>
      <c r="G161" s="333">
        <f t="shared" si="3"/>
        <v>6089.0299999999916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25">
      <c r="A162" s="329" t="s">
        <v>286</v>
      </c>
      <c r="B162" s="330">
        <v>30</v>
      </c>
      <c r="C162" s="298">
        <v>46295</v>
      </c>
      <c r="D162" s="298" t="s">
        <v>209</v>
      </c>
      <c r="E162" s="331">
        <v>400</v>
      </c>
      <c r="F162" s="522"/>
      <c r="G162" s="333">
        <f t="shared" si="3"/>
        <v>6134.0299999999916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25">
      <c r="A163" s="329" t="s">
        <v>286</v>
      </c>
      <c r="B163" s="330">
        <v>31</v>
      </c>
      <c r="C163" s="298">
        <v>46295</v>
      </c>
      <c r="D163" s="298" t="s">
        <v>210</v>
      </c>
      <c r="E163" s="331">
        <v>375</v>
      </c>
      <c r="F163" s="522"/>
      <c r="G163" s="333">
        <f t="shared" si="3"/>
        <v>6534.0299999999916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25">
      <c r="A164" s="329" t="s">
        <v>286</v>
      </c>
      <c r="B164" s="330">
        <v>32</v>
      </c>
      <c r="C164" s="298">
        <v>46295</v>
      </c>
      <c r="D164" s="298" t="s">
        <v>211</v>
      </c>
      <c r="E164" s="331">
        <v>100</v>
      </c>
      <c r="F164" s="522"/>
      <c r="G164" s="333">
        <f t="shared" si="3"/>
        <v>6909.0299999999916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25">
      <c r="A165" s="329" t="s">
        <v>286</v>
      </c>
      <c r="B165" s="330">
        <v>33</v>
      </c>
      <c r="C165" s="298">
        <v>46295</v>
      </c>
      <c r="D165" s="298" t="s">
        <v>212</v>
      </c>
      <c r="E165" s="331">
        <v>85</v>
      </c>
      <c r="F165" s="522"/>
      <c r="G165" s="333">
        <f t="shared" si="3"/>
        <v>7009.0299999999916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25">
      <c r="A166" s="329" t="s">
        <v>286</v>
      </c>
      <c r="B166" s="330">
        <v>34</v>
      </c>
      <c r="C166" s="298">
        <v>46295</v>
      </c>
      <c r="D166" s="298" t="s">
        <v>213</v>
      </c>
      <c r="E166" s="331">
        <v>230</v>
      </c>
      <c r="F166" s="522"/>
      <c r="G166" s="333">
        <f t="shared" si="3"/>
        <v>7094.0299999999916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25">
      <c r="A167" s="329" t="s">
        <v>286</v>
      </c>
      <c r="B167" s="330">
        <v>35</v>
      </c>
      <c r="C167" s="298">
        <v>46295</v>
      </c>
      <c r="D167" s="298" t="s">
        <v>214</v>
      </c>
      <c r="E167" s="331">
        <v>45</v>
      </c>
      <c r="F167" s="522"/>
      <c r="G167" s="333">
        <f t="shared" si="3"/>
        <v>7324.0299999999916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25">
      <c r="A168" s="329" t="s">
        <v>289</v>
      </c>
      <c r="B168" s="330">
        <v>2</v>
      </c>
      <c r="C168" s="298">
        <v>46295</v>
      </c>
      <c r="D168" s="298" t="s">
        <v>1079</v>
      </c>
      <c r="E168" s="522">
        <v>19.57</v>
      </c>
      <c r="F168" s="522"/>
      <c r="G168" s="333">
        <f t="shared" si="3"/>
        <v>7369.0299999999916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25">
      <c r="A169" s="329" t="s">
        <v>289</v>
      </c>
      <c r="B169" s="330">
        <v>5</v>
      </c>
      <c r="C169" s="298">
        <v>46295</v>
      </c>
      <c r="D169" s="298" t="s">
        <v>1077</v>
      </c>
      <c r="E169" s="522">
        <v>32.99</v>
      </c>
      <c r="F169" s="522"/>
      <c r="G169" s="333">
        <f t="shared" si="3"/>
        <v>7388.5999999999913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25">
      <c r="A170" s="329" t="s">
        <v>294</v>
      </c>
      <c r="B170" s="330">
        <v>10</v>
      </c>
      <c r="C170" s="298">
        <v>46295</v>
      </c>
      <c r="D170" s="298" t="s">
        <v>176</v>
      </c>
      <c r="E170" s="522">
        <v>17.899999999999999</v>
      </c>
      <c r="F170" s="522"/>
      <c r="G170" s="333">
        <f t="shared" si="3"/>
        <v>7421.5899999999911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25">
      <c r="A171" s="329" t="s">
        <v>289</v>
      </c>
      <c r="B171" s="330">
        <v>2</v>
      </c>
      <c r="C171" s="298">
        <v>46294</v>
      </c>
      <c r="D171" s="298" t="s">
        <v>334</v>
      </c>
      <c r="E171" s="522">
        <v>14.28</v>
      </c>
      <c r="F171" s="522"/>
      <c r="G171" s="333">
        <f t="shared" si="3"/>
        <v>7439.4899999999907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25">
      <c r="A172" s="329" t="s">
        <v>289</v>
      </c>
      <c r="B172" s="330">
        <v>6</v>
      </c>
      <c r="C172" s="298">
        <v>46294</v>
      </c>
      <c r="D172" s="298" t="s">
        <v>300</v>
      </c>
      <c r="E172" s="522">
        <v>34.49</v>
      </c>
      <c r="F172" s="522"/>
      <c r="G172" s="333">
        <f t="shared" si="3"/>
        <v>7453.7699999999904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25">
      <c r="A173" s="329" t="s">
        <v>291</v>
      </c>
      <c r="B173" s="330">
        <v>38</v>
      </c>
      <c r="C173" s="298">
        <v>46294</v>
      </c>
      <c r="D173" s="299" t="s">
        <v>293</v>
      </c>
      <c r="E173" s="522"/>
      <c r="F173" s="522">
        <v>4719.97</v>
      </c>
      <c r="G173" s="333">
        <f t="shared" si="3"/>
        <v>7488.2599999999902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25">
      <c r="A174" s="329" t="s">
        <v>294</v>
      </c>
      <c r="B174" s="330">
        <v>20</v>
      </c>
      <c r="C174" s="298">
        <v>46294</v>
      </c>
      <c r="D174" s="299" t="s">
        <v>193</v>
      </c>
      <c r="E174" s="522">
        <v>600</v>
      </c>
      <c r="F174" s="522"/>
      <c r="G174" s="333">
        <f t="shared" si="3"/>
        <v>2768.28999999999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25">
      <c r="A175" s="329" t="s">
        <v>289</v>
      </c>
      <c r="B175" s="330">
        <v>5</v>
      </c>
      <c r="C175" s="298">
        <v>46293</v>
      </c>
      <c r="D175" s="299" t="s">
        <v>1073</v>
      </c>
      <c r="E175" s="522">
        <v>785</v>
      </c>
      <c r="F175" s="522"/>
      <c r="G175" s="333">
        <f t="shared" si="3"/>
        <v>3368.28999999999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25">
      <c r="A176" s="329" t="s">
        <v>289</v>
      </c>
      <c r="B176" s="330">
        <v>4</v>
      </c>
      <c r="C176" s="298">
        <v>46293</v>
      </c>
      <c r="D176" s="299" t="s">
        <v>310</v>
      </c>
      <c r="E176" s="522">
        <v>47.75</v>
      </c>
      <c r="F176" s="522"/>
      <c r="G176" s="333">
        <f t="shared" si="3"/>
        <v>4153.28999999999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25">
      <c r="A177" s="329" t="s">
        <v>289</v>
      </c>
      <c r="B177" s="330">
        <v>4</v>
      </c>
      <c r="C177" s="298">
        <v>46293</v>
      </c>
      <c r="D177" s="299" t="s">
        <v>296</v>
      </c>
      <c r="E177" s="522">
        <v>91.28</v>
      </c>
      <c r="F177" s="522"/>
      <c r="G177" s="333">
        <f t="shared" si="3"/>
        <v>4201.03999999999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25">
      <c r="A178" s="329" t="s">
        <v>289</v>
      </c>
      <c r="B178" s="330">
        <v>3</v>
      </c>
      <c r="C178" s="298">
        <v>46293</v>
      </c>
      <c r="D178" s="299" t="s">
        <v>296</v>
      </c>
      <c r="E178" s="522">
        <v>3.49</v>
      </c>
      <c r="F178" s="522"/>
      <c r="G178" s="333">
        <f t="shared" si="3"/>
        <v>4292.3199999999897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25">
      <c r="A179" s="329" t="s">
        <v>289</v>
      </c>
      <c r="B179" s="330">
        <v>6</v>
      </c>
      <c r="C179" s="298">
        <v>46293</v>
      </c>
      <c r="D179" s="299" t="s">
        <v>1075</v>
      </c>
      <c r="E179" s="522">
        <v>260.32</v>
      </c>
      <c r="F179" s="522"/>
      <c r="G179" s="333">
        <f t="shared" si="3"/>
        <v>4295.8099999999895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25">
      <c r="A180" s="329" t="s">
        <v>289</v>
      </c>
      <c r="B180" s="330">
        <v>3</v>
      </c>
      <c r="C180" s="298">
        <v>46292</v>
      </c>
      <c r="D180" s="299" t="s">
        <v>981</v>
      </c>
      <c r="E180" s="522">
        <v>9.35</v>
      </c>
      <c r="F180" s="522"/>
      <c r="G180" s="333">
        <f t="shared" si="3"/>
        <v>4556.1299999999892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25">
      <c r="A181" s="329" t="s">
        <v>289</v>
      </c>
      <c r="B181" s="330">
        <v>8</v>
      </c>
      <c r="C181" s="298">
        <v>46291</v>
      </c>
      <c r="D181" s="299" t="s">
        <v>1072</v>
      </c>
      <c r="E181" s="522">
        <v>46.73</v>
      </c>
      <c r="F181" s="522"/>
      <c r="G181" s="333">
        <f t="shared" si="3"/>
        <v>4565.4799999999896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25">
      <c r="A182" s="329" t="s">
        <v>289</v>
      </c>
      <c r="B182" s="330">
        <v>5</v>
      </c>
      <c r="C182" s="298">
        <v>46291</v>
      </c>
      <c r="D182" s="299" t="s">
        <v>428</v>
      </c>
      <c r="E182" s="522">
        <v>102.95</v>
      </c>
      <c r="F182" s="522"/>
      <c r="G182" s="333">
        <f t="shared" si="3"/>
        <v>4612.2099999999891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25">
      <c r="A183" s="329" t="s">
        <v>289</v>
      </c>
      <c r="B183" s="330">
        <v>8</v>
      </c>
      <c r="C183" s="298">
        <v>46291</v>
      </c>
      <c r="D183" s="299" t="s">
        <v>319</v>
      </c>
      <c r="E183" s="522">
        <v>53.4</v>
      </c>
      <c r="F183" s="522"/>
      <c r="G183" s="333">
        <f t="shared" si="3"/>
        <v>4715.1599999999889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25">
      <c r="A184" s="329" t="s">
        <v>289</v>
      </c>
      <c r="B184" s="330">
        <v>2</v>
      </c>
      <c r="C184" s="298">
        <v>46290</v>
      </c>
      <c r="D184" s="299" t="s">
        <v>326</v>
      </c>
      <c r="E184" s="522">
        <v>17.72</v>
      </c>
      <c r="F184" s="522"/>
      <c r="G184" s="333">
        <f t="shared" si="3"/>
        <v>4768.5599999999886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25">
      <c r="A185" s="329" t="s">
        <v>289</v>
      </c>
      <c r="B185" s="330">
        <v>4</v>
      </c>
      <c r="C185" s="298">
        <v>46290</v>
      </c>
      <c r="D185" s="299" t="s">
        <v>296</v>
      </c>
      <c r="E185" s="522">
        <v>42.12</v>
      </c>
      <c r="F185" s="522"/>
      <c r="G185" s="333">
        <f t="shared" si="3"/>
        <v>4786.2799999999888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25">
      <c r="A186" s="329" t="s">
        <v>289</v>
      </c>
      <c r="B186" s="330">
        <v>2</v>
      </c>
      <c r="C186" s="298">
        <v>46290</v>
      </c>
      <c r="D186" s="299" t="s">
        <v>296</v>
      </c>
      <c r="E186" s="522">
        <v>17.84</v>
      </c>
      <c r="F186" s="522"/>
      <c r="G186" s="333">
        <f t="shared" ref="G186:G230" si="4">G187-E186+F186</f>
        <v>4828.3999999999887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25">
      <c r="A187" s="329" t="s">
        <v>294</v>
      </c>
      <c r="B187" s="330">
        <v>12</v>
      </c>
      <c r="C187" s="298">
        <v>46290</v>
      </c>
      <c r="D187" s="299" t="s">
        <v>314</v>
      </c>
      <c r="E187" s="522">
        <v>204.48</v>
      </c>
      <c r="F187" s="522"/>
      <c r="G187" s="333">
        <f t="shared" si="4"/>
        <v>4846.2399999999889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25">
      <c r="A188" s="329" t="s">
        <v>289</v>
      </c>
      <c r="B188" s="330">
        <v>3</v>
      </c>
      <c r="C188" s="298">
        <v>46290</v>
      </c>
      <c r="D188" s="299" t="s">
        <v>1038</v>
      </c>
      <c r="E188" s="522">
        <v>6</v>
      </c>
      <c r="F188" s="522"/>
      <c r="G188" s="333">
        <f t="shared" si="4"/>
        <v>5050.7199999999884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25">
      <c r="A189" s="329" t="s">
        <v>289</v>
      </c>
      <c r="B189" s="330">
        <v>2</v>
      </c>
      <c r="C189" s="298">
        <v>46290</v>
      </c>
      <c r="D189" s="299" t="s">
        <v>370</v>
      </c>
      <c r="E189" s="522">
        <v>18.16</v>
      </c>
      <c r="F189" s="522"/>
      <c r="G189" s="333">
        <f t="shared" si="4"/>
        <v>5056.7199999999884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25">
      <c r="A190" s="329" t="s">
        <v>289</v>
      </c>
      <c r="B190" s="330">
        <v>5</v>
      </c>
      <c r="C190" s="298">
        <v>46290</v>
      </c>
      <c r="D190" s="299" t="s">
        <v>1038</v>
      </c>
      <c r="E190" s="522">
        <v>28.83</v>
      </c>
      <c r="F190" s="522"/>
      <c r="G190" s="333">
        <f t="shared" si="4"/>
        <v>5074.8799999999883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25">
      <c r="A191" s="329" t="s">
        <v>289</v>
      </c>
      <c r="B191" s="330">
        <v>3</v>
      </c>
      <c r="C191" s="298">
        <v>46289</v>
      </c>
      <c r="D191" s="299" t="s">
        <v>1066</v>
      </c>
      <c r="E191" s="522">
        <v>-33.75</v>
      </c>
      <c r="F191" s="522"/>
      <c r="G191" s="333">
        <f t="shared" si="4"/>
        <v>5103.7099999999882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25">
      <c r="A192" s="329" t="s">
        <v>289</v>
      </c>
      <c r="B192" s="330">
        <v>2</v>
      </c>
      <c r="C192" s="298">
        <v>46289</v>
      </c>
      <c r="D192" s="299" t="s">
        <v>357</v>
      </c>
      <c r="E192" s="522">
        <v>18.760000000000002</v>
      </c>
      <c r="F192" s="522"/>
      <c r="G192" s="333">
        <f t="shared" si="4"/>
        <v>5069.9599999999882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25">
      <c r="A193" s="329" t="s">
        <v>289</v>
      </c>
      <c r="B193" s="330">
        <v>6</v>
      </c>
      <c r="C193" s="298">
        <v>46289</v>
      </c>
      <c r="D193" s="299" t="s">
        <v>1069</v>
      </c>
      <c r="E193" s="522">
        <v>40.450000000000003</v>
      </c>
      <c r="F193" s="522"/>
      <c r="G193" s="333">
        <f t="shared" si="4"/>
        <v>5088.7199999999884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25">
      <c r="A194" s="329" t="s">
        <v>289</v>
      </c>
      <c r="B194" s="330">
        <v>6</v>
      </c>
      <c r="C194" s="298">
        <v>46288</v>
      </c>
      <c r="D194" s="299" t="s">
        <v>1067</v>
      </c>
      <c r="E194" s="522">
        <v>25</v>
      </c>
      <c r="F194" s="522"/>
      <c r="G194" s="333">
        <f t="shared" si="4"/>
        <v>5129.1699999999882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25">
      <c r="A195" s="329" t="s">
        <v>289</v>
      </c>
      <c r="B195" s="330">
        <v>2</v>
      </c>
      <c r="C195" s="298">
        <v>46288</v>
      </c>
      <c r="D195" s="299" t="s">
        <v>363</v>
      </c>
      <c r="E195" s="522">
        <v>28.46</v>
      </c>
      <c r="F195" s="522"/>
      <c r="G195" s="333">
        <f t="shared" si="4"/>
        <v>5154.1699999999882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25">
      <c r="A196" s="329" t="s">
        <v>294</v>
      </c>
      <c r="B196" s="330">
        <v>42</v>
      </c>
      <c r="C196" s="298">
        <v>46288</v>
      </c>
      <c r="D196" s="299" t="s">
        <v>200</v>
      </c>
      <c r="E196" s="522">
        <v>59</v>
      </c>
      <c r="F196" s="522"/>
      <c r="G196" s="333">
        <f t="shared" si="4"/>
        <v>5182.6299999999883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25">
      <c r="A197" s="329" t="s">
        <v>294</v>
      </c>
      <c r="B197" s="330">
        <v>43</v>
      </c>
      <c r="C197" s="298">
        <v>46288</v>
      </c>
      <c r="D197" s="299" t="s">
        <v>201</v>
      </c>
      <c r="E197" s="522">
        <v>42.84</v>
      </c>
      <c r="F197" s="522"/>
      <c r="G197" s="333">
        <f t="shared" si="4"/>
        <v>5241.6299999999883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25">
      <c r="A198" s="329" t="s">
        <v>289</v>
      </c>
      <c r="B198" s="330">
        <v>8</v>
      </c>
      <c r="C198" s="298">
        <v>46288</v>
      </c>
      <c r="D198" s="299" t="s">
        <v>1070</v>
      </c>
      <c r="E198" s="522">
        <v>38.25</v>
      </c>
      <c r="F198" s="522"/>
      <c r="G198" s="333">
        <f t="shared" si="4"/>
        <v>5284.4699999999884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25">
      <c r="A199" s="329" t="s">
        <v>289</v>
      </c>
      <c r="B199" s="330">
        <v>2</v>
      </c>
      <c r="C199" s="298">
        <v>46288</v>
      </c>
      <c r="D199" s="299" t="s">
        <v>308</v>
      </c>
      <c r="E199" s="522">
        <v>117.74</v>
      </c>
      <c r="F199" s="522"/>
      <c r="G199" s="333">
        <f t="shared" si="4"/>
        <v>5322.7199999999884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25">
      <c r="A200" s="329" t="s">
        <v>289</v>
      </c>
      <c r="B200" s="330">
        <v>3</v>
      </c>
      <c r="C200" s="298">
        <v>46287</v>
      </c>
      <c r="D200" s="299" t="s">
        <v>1068</v>
      </c>
      <c r="E200" s="522">
        <v>58</v>
      </c>
      <c r="F200" s="522"/>
      <c r="G200" s="333">
        <f t="shared" si="4"/>
        <v>5440.4599999999882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25">
      <c r="A201" s="329" t="s">
        <v>289</v>
      </c>
      <c r="B201" s="330">
        <v>6</v>
      </c>
      <c r="C201" s="298">
        <v>46287</v>
      </c>
      <c r="D201" s="299" t="s">
        <v>1071</v>
      </c>
      <c r="E201" s="522">
        <v>50</v>
      </c>
      <c r="F201" s="522"/>
      <c r="G201" s="333">
        <f t="shared" si="4"/>
        <v>5498.4599999999882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25">
      <c r="A202" s="329" t="s">
        <v>289</v>
      </c>
      <c r="B202" s="330">
        <v>2</v>
      </c>
      <c r="C202" s="298">
        <v>46287</v>
      </c>
      <c r="D202" s="299" t="s">
        <v>426</v>
      </c>
      <c r="E202" s="522">
        <v>-12</v>
      </c>
      <c r="F202" s="522"/>
      <c r="G202" s="333">
        <f t="shared" si="4"/>
        <v>5548.4599999999882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25">
      <c r="A203" s="329" t="s">
        <v>289</v>
      </c>
      <c r="B203" s="330">
        <v>1</v>
      </c>
      <c r="C203" s="298">
        <v>46287</v>
      </c>
      <c r="D203" s="299" t="s">
        <v>306</v>
      </c>
      <c r="E203" s="522">
        <v>58.63</v>
      </c>
      <c r="F203" s="522"/>
      <c r="G203" s="333">
        <f t="shared" si="4"/>
        <v>5536.4599999999882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25">
      <c r="A204" s="329" t="s">
        <v>294</v>
      </c>
      <c r="B204" s="330">
        <v>24</v>
      </c>
      <c r="C204" s="298">
        <v>46287</v>
      </c>
      <c r="D204" s="299" t="s">
        <v>858</v>
      </c>
      <c r="E204" s="522">
        <v>88.17</v>
      </c>
      <c r="F204" s="522"/>
      <c r="G204" s="333">
        <f t="shared" si="4"/>
        <v>5595.0899999999883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25">
      <c r="A205" s="329" t="s">
        <v>289</v>
      </c>
      <c r="B205" s="330">
        <v>2</v>
      </c>
      <c r="C205" s="298">
        <v>46287</v>
      </c>
      <c r="D205" s="299" t="s">
        <v>296</v>
      </c>
      <c r="E205" s="522">
        <v>11.71</v>
      </c>
      <c r="F205" s="522"/>
      <c r="G205" s="333">
        <f t="shared" si="4"/>
        <v>5683.2599999999884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25">
      <c r="A206" s="329" t="s">
        <v>289</v>
      </c>
      <c r="B206" s="330">
        <v>4</v>
      </c>
      <c r="C206" s="298">
        <v>46287</v>
      </c>
      <c r="D206" s="299" t="s">
        <v>296</v>
      </c>
      <c r="E206" s="522">
        <v>46.45</v>
      </c>
      <c r="F206" s="522"/>
      <c r="G206" s="333">
        <f t="shared" si="4"/>
        <v>5694.9699999999884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25">
      <c r="A207" s="329" t="s">
        <v>289</v>
      </c>
      <c r="B207" s="330">
        <v>7</v>
      </c>
      <c r="C207" s="298">
        <v>46287</v>
      </c>
      <c r="D207" s="299" t="s">
        <v>320</v>
      </c>
      <c r="E207" s="522">
        <v>20.75</v>
      </c>
      <c r="F207" s="522"/>
      <c r="G207" s="333">
        <f t="shared" si="4"/>
        <v>5741.4199999999882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25">
      <c r="A208" s="329" t="s">
        <v>289</v>
      </c>
      <c r="B208" s="330">
        <v>8</v>
      </c>
      <c r="C208" s="298">
        <v>46287</v>
      </c>
      <c r="D208" s="299" t="s">
        <v>308</v>
      </c>
      <c r="E208" s="522">
        <v>71.75</v>
      </c>
      <c r="F208" s="522"/>
      <c r="G208" s="333">
        <f t="shared" si="4"/>
        <v>5762.1699999999882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25">
      <c r="A209" s="329" t="s">
        <v>289</v>
      </c>
      <c r="B209" s="330">
        <v>6</v>
      </c>
      <c r="C209" s="298">
        <v>46286</v>
      </c>
      <c r="D209" s="299" t="s">
        <v>300</v>
      </c>
      <c r="E209" s="522">
        <v>16.14</v>
      </c>
      <c r="F209" s="522"/>
      <c r="G209" s="333">
        <f t="shared" si="4"/>
        <v>5833.9199999999882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25">
      <c r="A210" s="329" t="s">
        <v>289</v>
      </c>
      <c r="B210" s="330">
        <v>6</v>
      </c>
      <c r="C210" s="298">
        <v>46286</v>
      </c>
      <c r="D210" s="299" t="s">
        <v>300</v>
      </c>
      <c r="E210" s="522">
        <v>32.97</v>
      </c>
      <c r="F210" s="522"/>
      <c r="G210" s="333">
        <f t="shared" si="4"/>
        <v>5850.0599999999886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25">
      <c r="A211" s="329" t="s">
        <v>294</v>
      </c>
      <c r="B211" s="330">
        <v>22</v>
      </c>
      <c r="C211" s="298">
        <v>46286</v>
      </c>
      <c r="D211" s="299" t="s">
        <v>323</v>
      </c>
      <c r="E211" s="522">
        <v>23.42</v>
      </c>
      <c r="F211" s="522"/>
      <c r="G211" s="333">
        <f t="shared" si="4"/>
        <v>5883.0299999999888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25">
      <c r="A212" s="329" t="s">
        <v>289</v>
      </c>
      <c r="B212" s="330">
        <v>3</v>
      </c>
      <c r="C212" s="298">
        <v>46286</v>
      </c>
      <c r="D212" s="299" t="s">
        <v>310</v>
      </c>
      <c r="E212" s="522">
        <v>5.86</v>
      </c>
      <c r="F212" s="522"/>
      <c r="G212" s="333">
        <f t="shared" si="4"/>
        <v>5906.4499999999889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25">
      <c r="A213" s="329" t="s">
        <v>289</v>
      </c>
      <c r="B213" s="330">
        <v>4</v>
      </c>
      <c r="C213" s="298">
        <v>46286</v>
      </c>
      <c r="D213" s="299" t="s">
        <v>310</v>
      </c>
      <c r="E213" s="522">
        <v>51.5</v>
      </c>
      <c r="F213" s="522"/>
      <c r="G213" s="333">
        <f t="shared" si="4"/>
        <v>5912.3099999999886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25">
      <c r="A214" s="329" t="s">
        <v>289</v>
      </c>
      <c r="B214" s="330">
        <v>6</v>
      </c>
      <c r="C214" s="298">
        <v>46286</v>
      </c>
      <c r="D214" s="299" t="s">
        <v>829</v>
      </c>
      <c r="E214" s="522">
        <v>25</v>
      </c>
      <c r="F214" s="522"/>
      <c r="G214" s="333">
        <f t="shared" si="4"/>
        <v>5963.8099999999886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25">
      <c r="A215" s="329" t="s">
        <v>289</v>
      </c>
      <c r="B215" s="330">
        <v>1</v>
      </c>
      <c r="C215" s="298">
        <v>46285</v>
      </c>
      <c r="D215" s="299" t="s">
        <v>311</v>
      </c>
      <c r="E215" s="522">
        <v>187.63</v>
      </c>
      <c r="F215" s="522"/>
      <c r="G215" s="333">
        <f t="shared" si="4"/>
        <v>5988.8099999999886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25">
      <c r="A216" s="329" t="s">
        <v>289</v>
      </c>
      <c r="B216" s="330">
        <v>2</v>
      </c>
      <c r="C216" s="298">
        <v>46285</v>
      </c>
      <c r="D216" s="299" t="s">
        <v>334</v>
      </c>
      <c r="E216" s="522">
        <v>20.38</v>
      </c>
      <c r="F216" s="522"/>
      <c r="G216" s="333">
        <f t="shared" si="4"/>
        <v>6176.4399999999887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25">
      <c r="A217" s="329" t="s">
        <v>289</v>
      </c>
      <c r="B217" s="330">
        <v>2</v>
      </c>
      <c r="C217" s="298">
        <v>46285</v>
      </c>
      <c r="D217" s="299" t="s">
        <v>357</v>
      </c>
      <c r="E217" s="522">
        <v>10.050000000000001</v>
      </c>
      <c r="F217" s="522"/>
      <c r="G217" s="333">
        <f t="shared" si="4"/>
        <v>6196.8199999999888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25">
      <c r="A218" s="329" t="s">
        <v>289</v>
      </c>
      <c r="B218" s="330">
        <v>6</v>
      </c>
      <c r="C218" s="298">
        <v>46285</v>
      </c>
      <c r="D218" s="299" t="s">
        <v>300</v>
      </c>
      <c r="E218" s="522">
        <v>10.64</v>
      </c>
      <c r="F218" s="522"/>
      <c r="G218" s="333">
        <f t="shared" si="4"/>
        <v>6206.869999999989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25">
      <c r="A219" s="329" t="s">
        <v>289</v>
      </c>
      <c r="B219" s="330">
        <v>2</v>
      </c>
      <c r="C219" s="298">
        <v>46284</v>
      </c>
      <c r="D219" s="299" t="s">
        <v>982</v>
      </c>
      <c r="E219" s="522">
        <v>64.599999999999994</v>
      </c>
      <c r="F219" s="522"/>
      <c r="G219" s="333">
        <f t="shared" si="4"/>
        <v>6217.5099999999893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25">
      <c r="A220" s="329" t="s">
        <v>289</v>
      </c>
      <c r="B220" s="330">
        <v>3</v>
      </c>
      <c r="C220" s="298">
        <v>46284</v>
      </c>
      <c r="D220" s="299" t="s">
        <v>334</v>
      </c>
      <c r="E220" s="522">
        <v>9.1300000000000008</v>
      </c>
      <c r="F220" s="522"/>
      <c r="G220" s="333">
        <f t="shared" si="4"/>
        <v>6282.1099999999897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25">
      <c r="A221" s="329" t="s">
        <v>289</v>
      </c>
      <c r="B221" s="330">
        <v>4</v>
      </c>
      <c r="C221" s="298">
        <v>46284</v>
      </c>
      <c r="D221" s="299" t="s">
        <v>334</v>
      </c>
      <c r="E221" s="522">
        <v>93.73</v>
      </c>
      <c r="F221" s="522"/>
      <c r="G221" s="333">
        <f t="shared" si="4"/>
        <v>6291.2399999999898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25">
      <c r="A222" s="329" t="s">
        <v>294</v>
      </c>
      <c r="B222" s="330">
        <v>22</v>
      </c>
      <c r="C222" s="298">
        <v>46284</v>
      </c>
      <c r="D222" s="299" t="s">
        <v>328</v>
      </c>
      <c r="E222" s="522">
        <v>7.46</v>
      </c>
      <c r="F222" s="522"/>
      <c r="G222" s="333">
        <f t="shared" si="4"/>
        <v>6384.9699999999893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25">
      <c r="A223" s="329" t="s">
        <v>289</v>
      </c>
      <c r="B223" s="330">
        <v>5</v>
      </c>
      <c r="C223" s="298">
        <v>46283</v>
      </c>
      <c r="D223" s="299" t="s">
        <v>1065</v>
      </c>
      <c r="E223" s="522">
        <v>22.66</v>
      </c>
      <c r="F223" s="522"/>
      <c r="G223" s="333">
        <f t="shared" si="4"/>
        <v>6392.4299999999894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25">
      <c r="A224" s="329" t="s">
        <v>289</v>
      </c>
      <c r="B224" s="330">
        <v>6</v>
      </c>
      <c r="C224" s="298">
        <v>46283</v>
      </c>
      <c r="D224" s="299" t="s">
        <v>1064</v>
      </c>
      <c r="E224" s="522">
        <v>20</v>
      </c>
      <c r="F224" s="522"/>
      <c r="G224" s="333">
        <f t="shared" si="4"/>
        <v>6415.0899999999892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25">
      <c r="A225" s="329" t="s">
        <v>289</v>
      </c>
      <c r="B225" s="330">
        <v>8</v>
      </c>
      <c r="C225" s="298">
        <v>46283</v>
      </c>
      <c r="D225" s="299" t="s">
        <v>319</v>
      </c>
      <c r="E225" s="522">
        <v>7.33</v>
      </c>
      <c r="F225" s="522"/>
      <c r="G225" s="333">
        <f t="shared" si="4"/>
        <v>6435.0899999999892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25">
      <c r="A226" s="329" t="s">
        <v>294</v>
      </c>
      <c r="B226" s="330">
        <v>22</v>
      </c>
      <c r="C226" s="298">
        <v>46283</v>
      </c>
      <c r="D226" s="299" t="s">
        <v>928</v>
      </c>
      <c r="E226" s="522">
        <v>13.84</v>
      </c>
      <c r="F226" s="522"/>
      <c r="G226" s="333">
        <f t="shared" si="4"/>
        <v>6442.4199999999892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25">
      <c r="A227" s="329" t="s">
        <v>289</v>
      </c>
      <c r="B227" s="330">
        <v>6</v>
      </c>
      <c r="C227" s="298">
        <v>46283</v>
      </c>
      <c r="D227" s="299" t="s">
        <v>1062</v>
      </c>
      <c r="E227" s="522">
        <v>9</v>
      </c>
      <c r="F227" s="522"/>
      <c r="G227" s="333">
        <f t="shared" si="4"/>
        <v>6456.2599999999893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25">
      <c r="A228" s="329" t="s">
        <v>294</v>
      </c>
      <c r="B228" s="330">
        <v>22</v>
      </c>
      <c r="C228" s="298">
        <v>46283</v>
      </c>
      <c r="D228" s="299" t="s">
        <v>833</v>
      </c>
      <c r="E228" s="522">
        <v>10.64</v>
      </c>
      <c r="F228" s="522"/>
      <c r="G228" s="333">
        <f t="shared" si="4"/>
        <v>6465.2599999999893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25">
      <c r="A229" s="329" t="s">
        <v>289</v>
      </c>
      <c r="B229" s="330">
        <v>5</v>
      </c>
      <c r="C229" s="298">
        <v>46283</v>
      </c>
      <c r="D229" s="299" t="s">
        <v>1063</v>
      </c>
      <c r="E229" s="522">
        <v>37.99</v>
      </c>
      <c r="F229" s="522"/>
      <c r="G229" s="333">
        <f t="shared" si="4"/>
        <v>6475.8999999999896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25">
      <c r="A230" s="329" t="s">
        <v>294</v>
      </c>
      <c r="B230" s="330">
        <v>21</v>
      </c>
      <c r="C230" s="298">
        <v>46282</v>
      </c>
      <c r="D230" s="299" t="s">
        <v>194</v>
      </c>
      <c r="E230" s="522">
        <v>81</v>
      </c>
      <c r="F230" s="522"/>
      <c r="G230" s="333">
        <f t="shared" si="4"/>
        <v>6513.8899999999894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25">
      <c r="A231" s="329" t="s">
        <v>294</v>
      </c>
      <c r="B231" s="330">
        <v>17</v>
      </c>
      <c r="C231" s="298">
        <v>46282</v>
      </c>
      <c r="D231" s="299" t="s">
        <v>188</v>
      </c>
      <c r="E231" s="522">
        <v>42.65</v>
      </c>
      <c r="F231" s="522"/>
      <c r="G231" s="333">
        <f t="shared" ref="G231:G244" si="5">G232-E231+F231</f>
        <v>6594.8899999999894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25">
      <c r="A232" s="329" t="s">
        <v>294</v>
      </c>
      <c r="B232" s="330">
        <v>23</v>
      </c>
      <c r="C232" s="298">
        <v>46282</v>
      </c>
      <c r="D232" s="299" t="s">
        <v>63</v>
      </c>
      <c r="E232" s="522">
        <v>529.46</v>
      </c>
      <c r="F232" s="522"/>
      <c r="G232" s="333">
        <f t="shared" si="5"/>
        <v>6637.539999999989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25">
      <c r="A233" s="329" t="s">
        <v>294</v>
      </c>
      <c r="B233" s="330">
        <v>43</v>
      </c>
      <c r="C233" s="298">
        <v>46282</v>
      </c>
      <c r="D233" s="299" t="s">
        <v>333</v>
      </c>
      <c r="E233" s="522">
        <v>22.35</v>
      </c>
      <c r="F233" s="522"/>
      <c r="G233" s="333">
        <f t="shared" si="5"/>
        <v>7166.9999999999891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25">
      <c r="A234" s="329" t="s">
        <v>294</v>
      </c>
      <c r="B234" s="330">
        <v>42</v>
      </c>
      <c r="C234" s="298">
        <v>46282</v>
      </c>
      <c r="D234" s="299" t="s">
        <v>333</v>
      </c>
      <c r="E234" s="522">
        <v>52.15</v>
      </c>
      <c r="F234" s="522"/>
      <c r="G234" s="333">
        <f t="shared" si="5"/>
        <v>7189.3499999999894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25">
      <c r="A235" s="329" t="s">
        <v>289</v>
      </c>
      <c r="B235" s="330">
        <v>3</v>
      </c>
      <c r="C235" s="298">
        <v>46282</v>
      </c>
      <c r="D235" s="299" t="s">
        <v>334</v>
      </c>
      <c r="E235" s="522">
        <v>5.33</v>
      </c>
      <c r="F235" s="522"/>
      <c r="G235" s="333">
        <f t="shared" si="5"/>
        <v>7241.4999999999891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25">
      <c r="A236" s="329" t="s">
        <v>289</v>
      </c>
      <c r="B236" s="330">
        <v>2</v>
      </c>
      <c r="C236" s="298">
        <v>46282</v>
      </c>
      <c r="D236" s="299" t="s">
        <v>357</v>
      </c>
      <c r="E236" s="522">
        <v>18.03</v>
      </c>
      <c r="F236" s="522"/>
      <c r="G236" s="333">
        <f t="shared" si="5"/>
        <v>7246.829999999989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25">
      <c r="A237" s="329" t="s">
        <v>291</v>
      </c>
      <c r="B237" s="330">
        <v>39</v>
      </c>
      <c r="C237" s="298">
        <v>46281</v>
      </c>
      <c r="D237" s="299" t="s">
        <v>292</v>
      </c>
      <c r="E237" s="522"/>
      <c r="F237" s="522">
        <v>2765.54</v>
      </c>
      <c r="G237" s="333">
        <f t="shared" si="5"/>
        <v>7264.8599999999888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25">
      <c r="A238" s="329" t="s">
        <v>294</v>
      </c>
      <c r="B238" s="330">
        <v>11</v>
      </c>
      <c r="C238" s="298">
        <v>46281</v>
      </c>
      <c r="D238" s="299" t="s">
        <v>178</v>
      </c>
      <c r="E238" s="522">
        <v>256.83999999999997</v>
      </c>
      <c r="F238" s="522"/>
      <c r="G238" s="333">
        <f t="shared" si="5"/>
        <v>4499.3199999999888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25">
      <c r="A239" s="329" t="s">
        <v>289</v>
      </c>
      <c r="B239" s="330">
        <v>5</v>
      </c>
      <c r="C239" s="298">
        <v>46281</v>
      </c>
      <c r="D239" s="299" t="s">
        <v>428</v>
      </c>
      <c r="E239" s="522">
        <v>102.95</v>
      </c>
      <c r="F239" s="522"/>
      <c r="G239" s="333">
        <f t="shared" si="5"/>
        <v>4756.1599999999889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25">
      <c r="A240" s="329" t="s">
        <v>291</v>
      </c>
      <c r="B240" s="330">
        <v>38</v>
      </c>
      <c r="C240" s="298">
        <v>46280</v>
      </c>
      <c r="D240" s="299" t="s">
        <v>293</v>
      </c>
      <c r="E240" s="522"/>
      <c r="F240" s="522">
        <v>4729.34</v>
      </c>
      <c r="G240" s="333">
        <f t="shared" si="5"/>
        <v>4859.1099999999888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25">
      <c r="A241" s="329" t="s">
        <v>294</v>
      </c>
      <c r="B241" s="330">
        <v>22</v>
      </c>
      <c r="C241" s="298">
        <v>46280</v>
      </c>
      <c r="D241" s="299" t="s">
        <v>996</v>
      </c>
      <c r="E241" s="522">
        <v>10.64</v>
      </c>
      <c r="F241" s="522"/>
      <c r="G241" s="333">
        <f t="shared" si="5"/>
        <v>129.76999999998878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25">
      <c r="A242" s="329" t="s">
        <v>289</v>
      </c>
      <c r="B242" s="330">
        <v>8</v>
      </c>
      <c r="C242" s="298">
        <v>46280</v>
      </c>
      <c r="D242" s="299" t="s">
        <v>319</v>
      </c>
      <c r="E242" s="522">
        <v>3.18</v>
      </c>
      <c r="F242" s="522"/>
      <c r="G242" s="333">
        <f t="shared" si="5"/>
        <v>140.4099999999888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25">
      <c r="A243" s="329" t="s">
        <v>294</v>
      </c>
      <c r="B243" s="330">
        <v>22</v>
      </c>
      <c r="C243" s="298">
        <v>46280</v>
      </c>
      <c r="D243" s="299" t="s">
        <v>1061</v>
      </c>
      <c r="E243" s="522">
        <v>12.78</v>
      </c>
      <c r="F243" s="522"/>
      <c r="G243" s="333">
        <f t="shared" si="5"/>
        <v>143.58999999998881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25">
      <c r="A244" s="329" t="s">
        <v>289</v>
      </c>
      <c r="B244" s="330">
        <v>4</v>
      </c>
      <c r="C244" s="298">
        <v>46279</v>
      </c>
      <c r="D244" s="299" t="s">
        <v>295</v>
      </c>
      <c r="E244" s="522">
        <v>39.200000000000003</v>
      </c>
      <c r="F244" s="522"/>
      <c r="G244" s="333">
        <f t="shared" si="5"/>
        <v>156.36999999998881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25">
      <c r="A245" s="329" t="s">
        <v>289</v>
      </c>
      <c r="B245" s="330">
        <v>2</v>
      </c>
      <c r="C245" s="298">
        <v>46279</v>
      </c>
      <c r="D245" s="299" t="s">
        <v>301</v>
      </c>
      <c r="E245" s="522">
        <v>18.850000000000001</v>
      </c>
      <c r="F245" s="522"/>
      <c r="G245" s="333">
        <f t="shared" ref="G245:G273" si="6">G246-E245+F245</f>
        <v>195.56999999998882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25">
      <c r="A246" s="329" t="s">
        <v>294</v>
      </c>
      <c r="B246" s="330">
        <v>19</v>
      </c>
      <c r="C246" s="298">
        <v>46279</v>
      </c>
      <c r="D246" s="299" t="s">
        <v>191</v>
      </c>
      <c r="E246" s="522">
        <v>200</v>
      </c>
      <c r="F246" s="522"/>
      <c r="G246" s="333">
        <f t="shared" si="6"/>
        <v>214.41999999998882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25">
      <c r="A247" s="329" t="s">
        <v>289</v>
      </c>
      <c r="B247" s="330">
        <v>2</v>
      </c>
      <c r="C247" s="298">
        <v>46278</v>
      </c>
      <c r="D247" s="299" t="s">
        <v>352</v>
      </c>
      <c r="E247" s="522">
        <v>20.98</v>
      </c>
      <c r="F247" s="522"/>
      <c r="G247" s="333">
        <f t="shared" si="6"/>
        <v>414.41999999998882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25">
      <c r="A248" s="329" t="s">
        <v>294</v>
      </c>
      <c r="B248" s="330">
        <v>22</v>
      </c>
      <c r="C248" s="298">
        <v>46278</v>
      </c>
      <c r="D248" s="299" t="s">
        <v>1059</v>
      </c>
      <c r="E248" s="522">
        <v>19.14</v>
      </c>
      <c r="F248" s="522"/>
      <c r="G248" s="333">
        <f t="shared" si="6"/>
        <v>435.39999999998884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25">
      <c r="A249" s="329" t="s">
        <v>289</v>
      </c>
      <c r="B249" s="330">
        <v>2</v>
      </c>
      <c r="C249" s="298">
        <v>46278</v>
      </c>
      <c r="D249" s="299" t="s">
        <v>1060</v>
      </c>
      <c r="E249" s="522">
        <v>142.21</v>
      </c>
      <c r="F249" s="522"/>
      <c r="G249" s="333">
        <f t="shared" si="6"/>
        <v>454.53999999998882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25">
      <c r="A250" s="329" t="s">
        <v>289</v>
      </c>
      <c r="B250" s="330">
        <v>3</v>
      </c>
      <c r="C250" s="298">
        <v>46277</v>
      </c>
      <c r="D250" s="299" t="s">
        <v>1056</v>
      </c>
      <c r="E250" s="522">
        <v>10.44</v>
      </c>
      <c r="F250" s="522"/>
      <c r="G250" s="333">
        <f t="shared" si="6"/>
        <v>596.74999999998886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25">
      <c r="A251" s="329" t="s">
        <v>289</v>
      </c>
      <c r="B251" s="330">
        <v>8</v>
      </c>
      <c r="C251" s="298">
        <v>46277</v>
      </c>
      <c r="D251" s="299" t="s">
        <v>1057</v>
      </c>
      <c r="E251" s="522">
        <v>23.4</v>
      </c>
      <c r="F251" s="522"/>
      <c r="G251" s="333">
        <f t="shared" si="6"/>
        <v>607.18999999998891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25">
      <c r="A252" s="329" t="s">
        <v>289</v>
      </c>
      <c r="B252" s="330">
        <v>3</v>
      </c>
      <c r="C252" s="298">
        <v>46277</v>
      </c>
      <c r="D252" s="299" t="s">
        <v>981</v>
      </c>
      <c r="E252" s="522">
        <v>3.82</v>
      </c>
      <c r="F252" s="522"/>
      <c r="G252" s="333">
        <f t="shared" si="6"/>
        <v>630.58999999998889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25">
      <c r="A253" s="329" t="s">
        <v>289</v>
      </c>
      <c r="B253" s="330">
        <v>5</v>
      </c>
      <c r="C253" s="298">
        <v>46276</v>
      </c>
      <c r="D253" s="299" t="s">
        <v>482</v>
      </c>
      <c r="E253" s="522">
        <v>59.07</v>
      </c>
      <c r="F253" s="522"/>
      <c r="G253" s="333">
        <f t="shared" si="6"/>
        <v>634.40999999998894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25">
      <c r="A254" s="329" t="s">
        <v>289</v>
      </c>
      <c r="B254" s="330">
        <v>8</v>
      </c>
      <c r="C254" s="298">
        <v>46276</v>
      </c>
      <c r="D254" s="299" t="s">
        <v>1058</v>
      </c>
      <c r="E254" s="522">
        <v>63.86</v>
      </c>
      <c r="F254" s="522"/>
      <c r="G254" s="333">
        <f t="shared" si="6"/>
        <v>693.47999999998899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25">
      <c r="A255" s="329" t="s">
        <v>289</v>
      </c>
      <c r="B255" s="330">
        <v>2</v>
      </c>
      <c r="C255" s="298">
        <v>46276</v>
      </c>
      <c r="D255" s="299" t="s">
        <v>459</v>
      </c>
      <c r="E255" s="522">
        <v>19.98</v>
      </c>
      <c r="F255" s="522"/>
      <c r="G255" s="333">
        <f t="shared" si="6"/>
        <v>757.339999999989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25">
      <c r="A256" s="329" t="s">
        <v>294</v>
      </c>
      <c r="B256" s="330">
        <v>22</v>
      </c>
      <c r="C256" s="298">
        <v>46276</v>
      </c>
      <c r="D256" s="299" t="s">
        <v>351</v>
      </c>
      <c r="E256" s="522">
        <v>21.29</v>
      </c>
      <c r="F256" s="522"/>
      <c r="G256" s="333">
        <f t="shared" si="6"/>
        <v>777.31999999998902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25">
      <c r="A257" s="329" t="s">
        <v>289</v>
      </c>
      <c r="B257" s="330">
        <v>2</v>
      </c>
      <c r="C257" s="298">
        <v>46276</v>
      </c>
      <c r="D257" s="299" t="s">
        <v>357</v>
      </c>
      <c r="E257" s="522">
        <v>16.98</v>
      </c>
      <c r="F257" s="522"/>
      <c r="G257" s="333">
        <f t="shared" si="6"/>
        <v>798.60999999998899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25">
      <c r="A258" s="329" t="s">
        <v>289</v>
      </c>
      <c r="B258" s="330">
        <v>1</v>
      </c>
      <c r="C258" s="298">
        <v>46276</v>
      </c>
      <c r="D258" s="299" t="s">
        <v>306</v>
      </c>
      <c r="E258" s="522">
        <v>14.99</v>
      </c>
      <c r="F258" s="522"/>
      <c r="G258" s="333">
        <f t="shared" si="6"/>
        <v>815.589999999989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25">
      <c r="A259" s="329" t="s">
        <v>289</v>
      </c>
      <c r="B259" s="330">
        <v>1</v>
      </c>
      <c r="C259" s="298">
        <v>46276</v>
      </c>
      <c r="D259" s="299" t="s">
        <v>306</v>
      </c>
      <c r="E259" s="522">
        <v>140.31</v>
      </c>
      <c r="F259" s="522"/>
      <c r="G259" s="333">
        <f t="shared" si="6"/>
        <v>830.57999999998901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25">
      <c r="A260" s="329" t="s">
        <v>289</v>
      </c>
      <c r="B260" s="330">
        <v>6</v>
      </c>
      <c r="C260" s="298">
        <v>46276</v>
      </c>
      <c r="D260" s="299" t="s">
        <v>411</v>
      </c>
      <c r="E260" s="522">
        <v>-3.4</v>
      </c>
      <c r="F260" s="522"/>
      <c r="G260" s="333">
        <f t="shared" si="6"/>
        <v>970.88999999998896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25">
      <c r="A261" s="329" t="s">
        <v>289</v>
      </c>
      <c r="B261" s="330">
        <v>6</v>
      </c>
      <c r="C261" s="298">
        <v>46276</v>
      </c>
      <c r="D261" s="299" t="s">
        <v>905</v>
      </c>
      <c r="E261" s="522">
        <v>-0.06</v>
      </c>
      <c r="F261" s="522"/>
      <c r="G261" s="333">
        <f t="shared" si="6"/>
        <v>967.48999999998898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25">
      <c r="A262" s="329" t="s">
        <v>289</v>
      </c>
      <c r="B262" s="330">
        <v>2</v>
      </c>
      <c r="C262" s="298">
        <v>46276</v>
      </c>
      <c r="D262" s="299" t="s">
        <v>1028</v>
      </c>
      <c r="E262" s="522">
        <v>25</v>
      </c>
      <c r="F262" s="522"/>
      <c r="G262" s="333">
        <f t="shared" si="6"/>
        <v>967.42999999998904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25">
      <c r="A263" s="329" t="s">
        <v>335</v>
      </c>
      <c r="B263" s="330" t="s">
        <v>335</v>
      </c>
      <c r="C263" s="298">
        <v>46276</v>
      </c>
      <c r="D263" s="299" t="s">
        <v>185</v>
      </c>
      <c r="E263" s="522">
        <v>62.37</v>
      </c>
      <c r="F263" s="522"/>
      <c r="G263" s="333">
        <f t="shared" si="6"/>
        <v>992.42999999998904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25">
      <c r="A264" s="329" t="s">
        <v>294</v>
      </c>
      <c r="B264" s="330">
        <v>15</v>
      </c>
      <c r="C264" s="298">
        <v>46276</v>
      </c>
      <c r="D264" s="299" t="s">
        <v>185</v>
      </c>
      <c r="E264" s="522">
        <v>63.69</v>
      </c>
      <c r="F264" s="522"/>
      <c r="G264" s="333">
        <f t="shared" si="6"/>
        <v>1054.799999999989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25">
      <c r="A265" s="329" t="s">
        <v>289</v>
      </c>
      <c r="B265" s="330">
        <v>2</v>
      </c>
      <c r="C265" s="298">
        <v>46275</v>
      </c>
      <c r="D265" s="299" t="s">
        <v>357</v>
      </c>
      <c r="E265" s="522">
        <v>6.28</v>
      </c>
      <c r="F265" s="522"/>
      <c r="G265" s="333">
        <f t="shared" si="6"/>
        <v>1118.4899999999891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25">
      <c r="A266" s="329" t="s">
        <v>289</v>
      </c>
      <c r="B266" s="330">
        <v>2</v>
      </c>
      <c r="C266" s="298">
        <v>46275</v>
      </c>
      <c r="D266" s="299" t="s">
        <v>385</v>
      </c>
      <c r="E266" s="522">
        <v>15.75</v>
      </c>
      <c r="F266" s="522"/>
      <c r="G266" s="333">
        <f t="shared" si="6"/>
        <v>1124.7699999999891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25">
      <c r="A267" s="329" t="s">
        <v>289</v>
      </c>
      <c r="B267" s="330">
        <v>2</v>
      </c>
      <c r="C267" s="298">
        <v>46275</v>
      </c>
      <c r="D267" s="299" t="s">
        <v>318</v>
      </c>
      <c r="E267" s="522">
        <v>20.440000000000001</v>
      </c>
      <c r="F267" s="522"/>
      <c r="G267" s="333">
        <f t="shared" si="6"/>
        <v>1140.5199999999891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25">
      <c r="A268" s="329" t="s">
        <v>289</v>
      </c>
      <c r="B268" s="330">
        <v>4</v>
      </c>
      <c r="C268" s="298">
        <v>46275</v>
      </c>
      <c r="D268" s="299" t="s">
        <v>329</v>
      </c>
      <c r="E268" s="522">
        <v>28.67</v>
      </c>
      <c r="F268" s="522"/>
      <c r="G268" s="333">
        <f t="shared" si="6"/>
        <v>1160.9599999999891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25">
      <c r="A269" s="329" t="s">
        <v>289</v>
      </c>
      <c r="B269" s="330">
        <v>5</v>
      </c>
      <c r="C269" s="298">
        <v>46275</v>
      </c>
      <c r="D269" s="299" t="s">
        <v>1046</v>
      </c>
      <c r="E269" s="522">
        <v>100</v>
      </c>
      <c r="F269" s="522"/>
      <c r="G269" s="333">
        <f t="shared" si="6"/>
        <v>1189.6299999999892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25">
      <c r="A270" s="329" t="s">
        <v>289</v>
      </c>
      <c r="B270" s="330">
        <v>6</v>
      </c>
      <c r="C270" s="298">
        <v>46275</v>
      </c>
      <c r="D270" s="299" t="s">
        <v>1046</v>
      </c>
      <c r="E270" s="522">
        <v>100</v>
      </c>
      <c r="F270" s="522"/>
      <c r="G270" s="333">
        <f t="shared" si="6"/>
        <v>1289.6299999999892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25">
      <c r="A271" s="329" t="s">
        <v>289</v>
      </c>
      <c r="B271" s="330">
        <v>6</v>
      </c>
      <c r="C271" s="298">
        <v>46275</v>
      </c>
      <c r="D271" s="299" t="s">
        <v>428</v>
      </c>
      <c r="E271" s="522">
        <v>103.4</v>
      </c>
      <c r="F271" s="522"/>
      <c r="G271" s="333">
        <f t="shared" si="6"/>
        <v>1389.6299999999892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25">
      <c r="A272" s="329" t="s">
        <v>289</v>
      </c>
      <c r="B272" s="330">
        <v>6</v>
      </c>
      <c r="C272" s="298">
        <v>46274</v>
      </c>
      <c r="D272" s="299" t="s">
        <v>1047</v>
      </c>
      <c r="E272" s="522">
        <v>50</v>
      </c>
      <c r="F272" s="522"/>
      <c r="G272" s="333">
        <f t="shared" si="6"/>
        <v>1493.0299999999893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25">
      <c r="A273" s="329" t="s">
        <v>289</v>
      </c>
      <c r="B273" s="330">
        <v>5</v>
      </c>
      <c r="C273" s="298">
        <v>46274</v>
      </c>
      <c r="D273" s="299" t="s">
        <v>852</v>
      </c>
      <c r="E273" s="522">
        <v>10.68</v>
      </c>
      <c r="F273" s="522"/>
      <c r="G273" s="333">
        <f t="shared" si="6"/>
        <v>1543.0299999999893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25">
      <c r="A274" s="329" t="s">
        <v>289</v>
      </c>
      <c r="B274" s="330">
        <v>5</v>
      </c>
      <c r="C274" s="298">
        <v>46274</v>
      </c>
      <c r="D274" s="299" t="s">
        <v>1048</v>
      </c>
      <c r="E274" s="522">
        <v>31.5</v>
      </c>
      <c r="F274" s="522"/>
      <c r="G274" s="333">
        <f t="shared" ref="G274:G276" si="7">G275-E274+F274</f>
        <v>1553.7099999999893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25">
      <c r="A275" s="329" t="s">
        <v>294</v>
      </c>
      <c r="B275" s="330">
        <v>22</v>
      </c>
      <c r="C275" s="298">
        <v>46274</v>
      </c>
      <c r="D275" s="299" t="s">
        <v>977</v>
      </c>
      <c r="E275" s="522">
        <v>5.31</v>
      </c>
      <c r="F275" s="522"/>
      <c r="G275" s="333">
        <f t="shared" si="7"/>
        <v>1585.2099999999893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25">
      <c r="A276" s="329" t="s">
        <v>289</v>
      </c>
      <c r="B276" s="330">
        <v>6</v>
      </c>
      <c r="C276" s="298">
        <v>46273</v>
      </c>
      <c r="D276" s="299" t="s">
        <v>1053</v>
      </c>
      <c r="E276" s="522">
        <v>10</v>
      </c>
      <c r="F276" s="522"/>
      <c r="G276" s="333">
        <f t="shared" si="7"/>
        <v>1590.5199999999893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25">
      <c r="A277" s="329" t="s">
        <v>335</v>
      </c>
      <c r="B277" s="330" t="s">
        <v>335</v>
      </c>
      <c r="C277" s="298">
        <v>46273</v>
      </c>
      <c r="D277" s="299" t="s">
        <v>182</v>
      </c>
      <c r="E277" s="522">
        <v>77.400000000000006</v>
      </c>
      <c r="F277" s="522"/>
      <c r="G277" s="333">
        <f t="shared" ref="G277:G298" si="8">G278-E277+F277</f>
        <v>1600.5199999999893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25">
      <c r="A278" s="329" t="s">
        <v>294</v>
      </c>
      <c r="B278" s="330">
        <v>9</v>
      </c>
      <c r="C278" s="298">
        <v>46273</v>
      </c>
      <c r="D278" s="299" t="s">
        <v>58</v>
      </c>
      <c r="E278" s="522">
        <v>1231.68</v>
      </c>
      <c r="F278" s="522"/>
      <c r="G278" s="333">
        <f t="shared" si="8"/>
        <v>1677.9199999999894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25">
      <c r="A279" s="329" t="s">
        <v>289</v>
      </c>
      <c r="B279" s="330">
        <v>8</v>
      </c>
      <c r="C279" s="298">
        <v>46273</v>
      </c>
      <c r="D279" s="299" t="s">
        <v>319</v>
      </c>
      <c r="E279" s="522">
        <v>9.5</v>
      </c>
      <c r="F279" s="522"/>
      <c r="G279" s="333">
        <f t="shared" si="8"/>
        <v>2909.5999999999894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25">
      <c r="A280" s="329" t="s">
        <v>289</v>
      </c>
      <c r="B280" s="330">
        <v>2</v>
      </c>
      <c r="C280" s="298">
        <v>46273</v>
      </c>
      <c r="D280" s="299" t="s">
        <v>1049</v>
      </c>
      <c r="E280" s="522">
        <v>19.16</v>
      </c>
      <c r="F280" s="522"/>
      <c r="G280" s="333">
        <f t="shared" si="8"/>
        <v>2919.0999999999894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25">
      <c r="A281" s="329" t="s">
        <v>289</v>
      </c>
      <c r="B281" s="330">
        <v>8</v>
      </c>
      <c r="C281" s="298">
        <v>46273</v>
      </c>
      <c r="D281" s="299" t="s">
        <v>1049</v>
      </c>
      <c r="E281" s="522">
        <v>10</v>
      </c>
      <c r="F281" s="522"/>
      <c r="G281" s="333">
        <f t="shared" si="8"/>
        <v>2938.2599999999893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25">
      <c r="A282" s="329" t="s">
        <v>289</v>
      </c>
      <c r="B282" s="330">
        <v>6</v>
      </c>
      <c r="C282" s="298">
        <v>46273</v>
      </c>
      <c r="D282" s="299" t="s">
        <v>300</v>
      </c>
      <c r="E282" s="522">
        <v>31.94</v>
      </c>
      <c r="F282" s="522"/>
      <c r="G282" s="333">
        <f t="shared" si="8"/>
        <v>2948.2599999999893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25">
      <c r="A283" s="329" t="s">
        <v>289</v>
      </c>
      <c r="B283" s="330">
        <v>6</v>
      </c>
      <c r="C283" s="298">
        <v>46273</v>
      </c>
      <c r="D283" s="299" t="s">
        <v>1001</v>
      </c>
      <c r="E283" s="522">
        <v>50</v>
      </c>
      <c r="F283" s="522"/>
      <c r="G283" s="333">
        <f t="shared" si="8"/>
        <v>2980.1999999999894</v>
      </c>
      <c r="H283" s="334" t="s">
        <v>298</v>
      </c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25">
      <c r="A284" s="329" t="s">
        <v>289</v>
      </c>
      <c r="B284" s="330">
        <v>5</v>
      </c>
      <c r="C284" s="298">
        <v>46273</v>
      </c>
      <c r="D284" s="299" t="s">
        <v>1037</v>
      </c>
      <c r="E284" s="522">
        <v>110</v>
      </c>
      <c r="F284" s="522"/>
      <c r="G284" s="333">
        <f t="shared" si="8"/>
        <v>3030.1999999999894</v>
      </c>
      <c r="H284" s="334" t="s">
        <v>298</v>
      </c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25">
      <c r="A285" s="329" t="s">
        <v>287</v>
      </c>
      <c r="B285" s="330" t="s">
        <v>287</v>
      </c>
      <c r="C285" s="298">
        <v>46272</v>
      </c>
      <c r="D285" s="299" t="s">
        <v>527</v>
      </c>
      <c r="E285" s="522"/>
      <c r="F285" s="522">
        <v>600</v>
      </c>
      <c r="G285" s="333">
        <f t="shared" si="8"/>
        <v>3140.1999999999894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25">
      <c r="A286" s="329" t="s">
        <v>287</v>
      </c>
      <c r="B286" s="330" t="s">
        <v>287</v>
      </c>
      <c r="C286" s="298">
        <v>46272</v>
      </c>
      <c r="D286" s="299" t="s">
        <v>527</v>
      </c>
      <c r="E286" s="522">
        <v>600</v>
      </c>
      <c r="F286" s="522"/>
      <c r="G286" s="333">
        <f t="shared" si="8"/>
        <v>2540.1999999999894</v>
      </c>
      <c r="H286" s="334" t="s">
        <v>298</v>
      </c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25">
      <c r="A287" s="329" t="s">
        <v>289</v>
      </c>
      <c r="B287" s="330">
        <v>2</v>
      </c>
      <c r="C287" s="298">
        <v>46272</v>
      </c>
      <c r="D287" s="299" t="s">
        <v>1051</v>
      </c>
      <c r="E287" s="522">
        <v>109.55</v>
      </c>
      <c r="F287" s="522"/>
      <c r="G287" s="333">
        <f t="shared" si="8"/>
        <v>3140.1999999999894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25">
      <c r="A288" s="329" t="s">
        <v>289</v>
      </c>
      <c r="B288" s="330">
        <v>5</v>
      </c>
      <c r="C288" s="298">
        <v>46272</v>
      </c>
      <c r="D288" s="299" t="s">
        <v>1052</v>
      </c>
      <c r="E288" s="522">
        <v>22.36</v>
      </c>
      <c r="F288" s="522"/>
      <c r="G288" s="333">
        <f t="shared" si="8"/>
        <v>3249.7499999999895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25">
      <c r="A289" s="329" t="s">
        <v>289</v>
      </c>
      <c r="B289" s="330">
        <v>6</v>
      </c>
      <c r="C289" s="298">
        <v>46272</v>
      </c>
      <c r="D289" s="299" t="s">
        <v>1050</v>
      </c>
      <c r="E289" s="522">
        <v>143.72</v>
      </c>
      <c r="F289" s="522"/>
      <c r="G289" s="333">
        <f t="shared" si="8"/>
        <v>3272.1099999999897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25">
      <c r="A290" s="329" t="s">
        <v>289</v>
      </c>
      <c r="B290" s="330">
        <v>4</v>
      </c>
      <c r="C290" s="298">
        <v>46272</v>
      </c>
      <c r="D290" s="299" t="s">
        <v>295</v>
      </c>
      <c r="E290" s="522">
        <v>291.70999999999998</v>
      </c>
      <c r="F290" s="522"/>
      <c r="G290" s="333">
        <f t="shared" si="8"/>
        <v>3415.8299999999895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25">
      <c r="A291" s="329" t="s">
        <v>289</v>
      </c>
      <c r="B291" s="330">
        <v>8</v>
      </c>
      <c r="C291" s="298">
        <v>46272</v>
      </c>
      <c r="D291" s="299" t="s">
        <v>295</v>
      </c>
      <c r="E291" s="522">
        <v>6.36</v>
      </c>
      <c r="F291" s="522"/>
      <c r="G291" s="333">
        <f t="shared" si="8"/>
        <v>3707.5399999999895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25">
      <c r="A292" s="329" t="s">
        <v>289</v>
      </c>
      <c r="B292" s="330">
        <v>1</v>
      </c>
      <c r="C292" s="298">
        <v>46272</v>
      </c>
      <c r="D292" s="299" t="s">
        <v>367</v>
      </c>
      <c r="E292" s="522">
        <v>25.54</v>
      </c>
      <c r="F292" s="522"/>
      <c r="G292" s="333">
        <f t="shared" si="8"/>
        <v>3713.8999999999896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25">
      <c r="A293" s="329" t="s">
        <v>294</v>
      </c>
      <c r="B293" s="330">
        <v>14</v>
      </c>
      <c r="C293" s="298">
        <v>46271</v>
      </c>
      <c r="D293" s="299" t="s">
        <v>956</v>
      </c>
      <c r="E293" s="522">
        <v>66.67</v>
      </c>
      <c r="F293" s="522"/>
      <c r="G293" s="333">
        <f t="shared" si="8"/>
        <v>3739.4399999999896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25">
      <c r="A294" s="329" t="s">
        <v>294</v>
      </c>
      <c r="B294" s="330">
        <v>22</v>
      </c>
      <c r="C294" s="298">
        <v>46271</v>
      </c>
      <c r="D294" s="299" t="s">
        <v>996</v>
      </c>
      <c r="E294" s="522">
        <v>10.64</v>
      </c>
      <c r="F294" s="522"/>
      <c r="G294" s="333">
        <f t="shared" si="8"/>
        <v>3806.1099999999897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25">
      <c r="A295" s="329" t="s">
        <v>289</v>
      </c>
      <c r="B295" s="330">
        <v>7</v>
      </c>
      <c r="C295" s="298">
        <v>46271</v>
      </c>
      <c r="D295" s="299" t="s">
        <v>480</v>
      </c>
      <c r="E295" s="522">
        <v>160.91999999999999</v>
      </c>
      <c r="F295" s="522"/>
      <c r="G295" s="333">
        <f t="shared" si="8"/>
        <v>3816.7499999999895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25">
      <c r="A296" s="329" t="s">
        <v>289</v>
      </c>
      <c r="B296" s="330">
        <v>5</v>
      </c>
      <c r="C296" s="298">
        <v>46270</v>
      </c>
      <c r="D296" s="299" t="s">
        <v>1041</v>
      </c>
      <c r="E296" s="522">
        <v>210.86</v>
      </c>
      <c r="F296" s="522"/>
      <c r="G296" s="333">
        <f t="shared" si="8"/>
        <v>3977.6699999999896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25">
      <c r="A297" s="329" t="s">
        <v>289</v>
      </c>
      <c r="B297" s="330">
        <v>8</v>
      </c>
      <c r="C297" s="298">
        <v>46270</v>
      </c>
      <c r="D297" s="299" t="s">
        <v>319</v>
      </c>
      <c r="E297" s="522">
        <v>23.41</v>
      </c>
      <c r="F297" s="522"/>
      <c r="G297" s="333">
        <f t="shared" si="8"/>
        <v>4188.5299999999897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25">
      <c r="A298" s="329" t="s">
        <v>289</v>
      </c>
      <c r="B298" s="330">
        <v>1</v>
      </c>
      <c r="C298" s="298">
        <v>46270</v>
      </c>
      <c r="D298" s="299" t="s">
        <v>878</v>
      </c>
      <c r="E298" s="522">
        <v>24.47</v>
      </c>
      <c r="F298" s="522"/>
      <c r="G298" s="333">
        <f t="shared" si="8"/>
        <v>4211.9399999999896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25">
      <c r="A299" s="329" t="s">
        <v>289</v>
      </c>
      <c r="B299" s="330">
        <v>3</v>
      </c>
      <c r="C299" s="298">
        <v>46270</v>
      </c>
      <c r="D299" s="299" t="s">
        <v>981</v>
      </c>
      <c r="E299" s="522">
        <v>25</v>
      </c>
      <c r="F299" s="522"/>
      <c r="G299" s="333">
        <f t="shared" ref="G299:G322" si="9">G300-E299+F299</f>
        <v>4236.4099999999899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25">
      <c r="A300" s="329" t="s">
        <v>294</v>
      </c>
      <c r="B300" s="330">
        <v>17</v>
      </c>
      <c r="C300" s="298">
        <v>46269</v>
      </c>
      <c r="D300" s="299" t="s">
        <v>369</v>
      </c>
      <c r="E300" s="522">
        <v>99</v>
      </c>
      <c r="F300" s="522"/>
      <c r="G300" s="333">
        <f t="shared" si="9"/>
        <v>4261.4099999999899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25">
      <c r="A301" s="329" t="s">
        <v>289</v>
      </c>
      <c r="B301" s="330">
        <v>2</v>
      </c>
      <c r="C301" s="298">
        <v>46269</v>
      </c>
      <c r="D301" s="299" t="s">
        <v>1042</v>
      </c>
      <c r="E301" s="522">
        <v>28.18</v>
      </c>
      <c r="F301" s="522"/>
      <c r="G301" s="333">
        <f t="shared" si="9"/>
        <v>4360.4099999999899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25">
      <c r="A302" s="329" t="s">
        <v>289</v>
      </c>
      <c r="B302" s="330">
        <v>2</v>
      </c>
      <c r="C302" s="298">
        <v>46269</v>
      </c>
      <c r="D302" s="299" t="s">
        <v>357</v>
      </c>
      <c r="E302" s="522">
        <v>10.95</v>
      </c>
      <c r="F302" s="522"/>
      <c r="G302" s="333">
        <f t="shared" si="9"/>
        <v>4388.5899999999901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25">
      <c r="A303" s="329" t="s">
        <v>294</v>
      </c>
      <c r="B303" s="330">
        <v>14</v>
      </c>
      <c r="C303" s="298">
        <v>46269</v>
      </c>
      <c r="D303" s="299" t="s">
        <v>366</v>
      </c>
      <c r="E303" s="522">
        <v>70.25</v>
      </c>
      <c r="F303" s="522"/>
      <c r="G303" s="333">
        <f t="shared" si="9"/>
        <v>4399.53999999999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25">
      <c r="A304" s="329" t="s">
        <v>289</v>
      </c>
      <c r="B304" s="330">
        <v>5</v>
      </c>
      <c r="C304" s="298">
        <v>46269</v>
      </c>
      <c r="D304" s="299" t="s">
        <v>1054</v>
      </c>
      <c r="E304" s="522">
        <v>150</v>
      </c>
      <c r="F304" s="522"/>
      <c r="G304" s="333">
        <f t="shared" si="9"/>
        <v>4469.78999999999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25">
      <c r="A305" s="329" t="s">
        <v>294</v>
      </c>
      <c r="B305" s="330">
        <v>13</v>
      </c>
      <c r="C305" s="298">
        <v>46269</v>
      </c>
      <c r="D305" s="299" t="s">
        <v>182</v>
      </c>
      <c r="E305" s="522">
        <v>344.23</v>
      </c>
      <c r="F305" s="522"/>
      <c r="G305" s="333">
        <f t="shared" si="9"/>
        <v>4619.78999999999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25">
      <c r="A306" s="329" t="s">
        <v>289</v>
      </c>
      <c r="B306" s="330">
        <v>2</v>
      </c>
      <c r="C306" s="298">
        <v>46268</v>
      </c>
      <c r="D306" s="299" t="s">
        <v>1043</v>
      </c>
      <c r="E306" s="522">
        <v>52.63</v>
      </c>
      <c r="F306" s="522"/>
      <c r="G306" s="333">
        <f t="shared" si="9"/>
        <v>4964.0199999999895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25">
      <c r="A307" s="329" t="s">
        <v>289</v>
      </c>
      <c r="B307" s="330">
        <v>8</v>
      </c>
      <c r="C307" s="298">
        <v>46268</v>
      </c>
      <c r="D307" s="299" t="s">
        <v>1043</v>
      </c>
      <c r="E307" s="522">
        <v>16.88</v>
      </c>
      <c r="F307" s="522"/>
      <c r="G307" s="333">
        <f t="shared" si="9"/>
        <v>5016.6499999999896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25">
      <c r="A308" s="329" t="s">
        <v>289</v>
      </c>
      <c r="B308" s="330">
        <v>7</v>
      </c>
      <c r="C308" s="298">
        <v>46268</v>
      </c>
      <c r="D308" s="299" t="s">
        <v>1044</v>
      </c>
      <c r="E308" s="522">
        <v>70.41</v>
      </c>
      <c r="F308" s="522"/>
      <c r="G308" s="333">
        <f t="shared" si="9"/>
        <v>5033.5299999999897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25">
      <c r="A309" s="329" t="s">
        <v>289</v>
      </c>
      <c r="B309" s="330">
        <v>2</v>
      </c>
      <c r="C309" s="298">
        <v>46268</v>
      </c>
      <c r="D309" s="299" t="s">
        <v>1045</v>
      </c>
      <c r="E309" s="522">
        <v>5</v>
      </c>
      <c r="F309" s="522"/>
      <c r="G309" s="333">
        <f t="shared" si="9"/>
        <v>5103.9399999999896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25">
      <c r="A310" s="329" t="s">
        <v>289</v>
      </c>
      <c r="B310" s="330">
        <v>4</v>
      </c>
      <c r="C310" s="298">
        <v>46268</v>
      </c>
      <c r="D310" s="299" t="s">
        <v>310</v>
      </c>
      <c r="E310" s="522">
        <v>37.92</v>
      </c>
      <c r="F310" s="522"/>
      <c r="G310" s="333">
        <f t="shared" si="9"/>
        <v>5108.9399999999896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25">
      <c r="A311" s="329" t="s">
        <v>289</v>
      </c>
      <c r="B311" s="330">
        <v>3</v>
      </c>
      <c r="C311" s="298">
        <v>46268</v>
      </c>
      <c r="D311" s="299" t="s">
        <v>310</v>
      </c>
      <c r="E311" s="522">
        <v>7.57</v>
      </c>
      <c r="F311" s="522"/>
      <c r="G311" s="333">
        <f t="shared" si="9"/>
        <v>5146.8599999999897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25">
      <c r="A312" s="329" t="s">
        <v>289</v>
      </c>
      <c r="B312" s="330">
        <v>2</v>
      </c>
      <c r="C312" s="298">
        <v>46268</v>
      </c>
      <c r="D312" s="299" t="s">
        <v>403</v>
      </c>
      <c r="E312" s="522">
        <v>24.85</v>
      </c>
      <c r="F312" s="522"/>
      <c r="G312" s="333">
        <f t="shared" si="9"/>
        <v>5154.4299999999894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25">
      <c r="A313" s="329" t="s">
        <v>289</v>
      </c>
      <c r="B313" s="330">
        <v>5</v>
      </c>
      <c r="C313" s="298">
        <v>46268</v>
      </c>
      <c r="D313" s="299" t="s">
        <v>339</v>
      </c>
      <c r="E313" s="522">
        <v>97.55</v>
      </c>
      <c r="F313" s="522"/>
      <c r="G313" s="333">
        <f t="shared" si="9"/>
        <v>5179.2799999999897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25">
      <c r="A314" s="329" t="s">
        <v>294</v>
      </c>
      <c r="B314" s="330">
        <v>22</v>
      </c>
      <c r="C314" s="298">
        <v>46268</v>
      </c>
      <c r="D314" s="299" t="s">
        <v>951</v>
      </c>
      <c r="E314" s="522">
        <v>12.77</v>
      </c>
      <c r="F314" s="522"/>
      <c r="G314" s="333">
        <f t="shared" si="9"/>
        <v>5276.8299999999899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25">
      <c r="A315" s="329" t="s">
        <v>289</v>
      </c>
      <c r="B315" s="330">
        <v>8</v>
      </c>
      <c r="C315" s="298">
        <v>46267</v>
      </c>
      <c r="D315" s="299" t="s">
        <v>319</v>
      </c>
      <c r="E315" s="522">
        <v>8.86</v>
      </c>
      <c r="F315" s="522"/>
      <c r="G315" s="333">
        <f t="shared" si="9"/>
        <v>5289.5999999999904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25">
      <c r="A316" s="329" t="s">
        <v>289</v>
      </c>
      <c r="B316" s="330">
        <v>2</v>
      </c>
      <c r="C316" s="298">
        <v>46267</v>
      </c>
      <c r="D316" s="299" t="s">
        <v>332</v>
      </c>
      <c r="E316" s="522">
        <v>20.98</v>
      </c>
      <c r="F316" s="522"/>
      <c r="G316" s="333">
        <f t="shared" si="9"/>
        <v>5298.45999999999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25">
      <c r="A317" s="329" t="s">
        <v>289</v>
      </c>
      <c r="B317" s="330">
        <v>5</v>
      </c>
      <c r="C317" s="298">
        <v>46267</v>
      </c>
      <c r="D317" s="299" t="s">
        <v>1040</v>
      </c>
      <c r="E317" s="522">
        <v>-300</v>
      </c>
      <c r="F317" s="522"/>
      <c r="G317" s="333">
        <f t="shared" si="9"/>
        <v>5319.4399999999896</v>
      </c>
      <c r="H317" s="334" t="s">
        <v>298</v>
      </c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25">
      <c r="A318" s="329" t="s">
        <v>289</v>
      </c>
      <c r="B318" s="330">
        <v>5</v>
      </c>
      <c r="C318" s="298">
        <v>46267</v>
      </c>
      <c r="D318" s="299" t="s">
        <v>1036</v>
      </c>
      <c r="E318" s="522">
        <v>50</v>
      </c>
      <c r="F318" s="522"/>
      <c r="G318" s="333">
        <f t="shared" si="9"/>
        <v>5019.4399999999896</v>
      </c>
      <c r="H318" s="334" t="s">
        <v>298</v>
      </c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25">
      <c r="A319" s="329" t="s">
        <v>289</v>
      </c>
      <c r="B319" s="330">
        <v>8</v>
      </c>
      <c r="C319" s="298">
        <v>46267</v>
      </c>
      <c r="D319" s="299" t="s">
        <v>1039</v>
      </c>
      <c r="E319" s="522">
        <v>25</v>
      </c>
      <c r="F319" s="522"/>
      <c r="G319" s="333">
        <f t="shared" si="9"/>
        <v>5069.4399999999896</v>
      </c>
      <c r="H319" s="334" t="s">
        <v>298</v>
      </c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25">
      <c r="A320" s="329" t="s">
        <v>289</v>
      </c>
      <c r="B320" s="330">
        <v>5</v>
      </c>
      <c r="C320" s="298">
        <v>46267</v>
      </c>
      <c r="D320" s="299" t="s">
        <v>1037</v>
      </c>
      <c r="E320" s="522">
        <v>30</v>
      </c>
      <c r="F320" s="522"/>
      <c r="G320" s="333">
        <f t="shared" si="9"/>
        <v>5094.4399999999896</v>
      </c>
      <c r="H320" s="334" t="s">
        <v>298</v>
      </c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25">
      <c r="A321" s="329" t="s">
        <v>289</v>
      </c>
      <c r="B321" s="330">
        <v>2</v>
      </c>
      <c r="C321" s="298">
        <v>46267</v>
      </c>
      <c r="D321" s="299" t="s">
        <v>385</v>
      </c>
      <c r="E321" s="522">
        <v>15</v>
      </c>
      <c r="F321" s="522"/>
      <c r="G321" s="333">
        <f t="shared" si="9"/>
        <v>5124.4399999999896</v>
      </c>
      <c r="H321" s="334" t="s">
        <v>298</v>
      </c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25">
      <c r="A322" s="329" t="s">
        <v>289</v>
      </c>
      <c r="B322" s="330">
        <v>6</v>
      </c>
      <c r="C322" s="298">
        <v>46267</v>
      </c>
      <c r="D322" s="299" t="s">
        <v>1038</v>
      </c>
      <c r="E322" s="522">
        <v>15</v>
      </c>
      <c r="F322" s="522"/>
      <c r="G322" s="333">
        <f t="shared" si="9"/>
        <v>5139.4399999999896</v>
      </c>
      <c r="H322" s="334" t="s">
        <v>298</v>
      </c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25">
      <c r="A323" s="329" t="s">
        <v>291</v>
      </c>
      <c r="B323" s="330">
        <v>39</v>
      </c>
      <c r="C323" s="298">
        <v>46267</v>
      </c>
      <c r="D323" s="299" t="s">
        <v>292</v>
      </c>
      <c r="E323" s="522"/>
      <c r="F323" s="522">
        <v>2763.79</v>
      </c>
      <c r="G323" s="333">
        <f t="shared" ref="G323:G364" si="10">G324-E323+F323</f>
        <v>5154.4399999999896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25">
      <c r="A324" s="329" t="s">
        <v>284</v>
      </c>
      <c r="B324" s="330">
        <v>36</v>
      </c>
      <c r="C324" s="298">
        <v>46267</v>
      </c>
      <c r="D324" s="299" t="s">
        <v>373</v>
      </c>
      <c r="E324" s="522">
        <v>50</v>
      </c>
      <c r="F324" s="522"/>
      <c r="G324" s="333">
        <f t="shared" si="10"/>
        <v>2390.6499999999901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25">
      <c r="A325" s="329" t="s">
        <v>294</v>
      </c>
      <c r="B325" s="330">
        <v>22</v>
      </c>
      <c r="C325" s="298">
        <v>46267</v>
      </c>
      <c r="D325" s="299" t="s">
        <v>374</v>
      </c>
      <c r="E325" s="522">
        <v>6.37</v>
      </c>
      <c r="F325" s="522"/>
      <c r="G325" s="333">
        <f t="shared" si="10"/>
        <v>2440.6499999999901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25">
      <c r="A326" s="329" t="s">
        <v>289</v>
      </c>
      <c r="B326" s="330">
        <v>8</v>
      </c>
      <c r="C326" s="298">
        <v>46266</v>
      </c>
      <c r="D326" s="299" t="s">
        <v>304</v>
      </c>
      <c r="E326" s="522">
        <v>56.8</v>
      </c>
      <c r="F326" s="522"/>
      <c r="G326" s="333">
        <f t="shared" si="10"/>
        <v>2447.01999999999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25">
      <c r="A327" s="329" t="s">
        <v>289</v>
      </c>
      <c r="B327" s="330">
        <v>5</v>
      </c>
      <c r="C327" s="298">
        <v>46266</v>
      </c>
      <c r="D327" s="299" t="s">
        <v>1033</v>
      </c>
      <c r="E327" s="522">
        <v>236.28</v>
      </c>
      <c r="F327" s="522"/>
      <c r="G327" s="333">
        <f t="shared" si="10"/>
        <v>2503.8199999999902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25">
      <c r="A328" s="329" t="s">
        <v>284</v>
      </c>
      <c r="B328" s="330">
        <v>37</v>
      </c>
      <c r="C328" s="298">
        <v>46265</v>
      </c>
      <c r="D328" s="299" t="s">
        <v>1035</v>
      </c>
      <c r="E328" s="522">
        <v>6794.38</v>
      </c>
      <c r="F328" s="522"/>
      <c r="G328" s="333">
        <f t="shared" si="10"/>
        <v>2740.0999999999904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25">
      <c r="A329" s="329" t="s">
        <v>286</v>
      </c>
      <c r="B329" s="330">
        <v>25</v>
      </c>
      <c r="C329" s="298">
        <v>46265</v>
      </c>
      <c r="D329" s="298" t="s">
        <v>204</v>
      </c>
      <c r="E329" s="331">
        <v>350</v>
      </c>
      <c r="F329" s="522"/>
      <c r="G329" s="333">
        <f t="shared" si="10"/>
        <v>9534.4799999999905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25">
      <c r="A330" s="329" t="s">
        <v>286</v>
      </c>
      <c r="B330" s="330">
        <v>26</v>
      </c>
      <c r="C330" s="298">
        <v>46265</v>
      </c>
      <c r="D330" s="298" t="s">
        <v>205</v>
      </c>
      <c r="E330" s="331">
        <v>320</v>
      </c>
      <c r="F330" s="522"/>
      <c r="G330" s="333">
        <f t="shared" si="10"/>
        <v>9884.4799999999905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25">
      <c r="A331" s="329" t="s">
        <v>286</v>
      </c>
      <c r="B331" s="330">
        <v>27</v>
      </c>
      <c r="C331" s="298">
        <v>46265</v>
      </c>
      <c r="D331" s="298" t="s">
        <v>206</v>
      </c>
      <c r="E331" s="331">
        <v>25</v>
      </c>
      <c r="F331" s="522"/>
      <c r="G331" s="333">
        <f t="shared" si="10"/>
        <v>10204.47999999999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25">
      <c r="A332" s="329" t="s">
        <v>286</v>
      </c>
      <c r="B332" s="330">
        <v>28</v>
      </c>
      <c r="C332" s="298">
        <v>46265</v>
      </c>
      <c r="D332" s="298" t="s">
        <v>207</v>
      </c>
      <c r="E332" s="331">
        <v>25</v>
      </c>
      <c r="F332" s="522"/>
      <c r="G332" s="333">
        <f t="shared" si="10"/>
        <v>10229.47999999999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25">
      <c r="A333" s="329" t="s">
        <v>286</v>
      </c>
      <c r="B333" s="330">
        <v>29</v>
      </c>
      <c r="C333" s="298">
        <v>46265</v>
      </c>
      <c r="D333" s="298" t="s">
        <v>208</v>
      </c>
      <c r="E333" s="331">
        <v>45</v>
      </c>
      <c r="F333" s="522"/>
      <c r="G333" s="333">
        <f t="shared" si="10"/>
        <v>10254.47999999999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25">
      <c r="A334" s="329" t="s">
        <v>286</v>
      </c>
      <c r="B334" s="330">
        <v>30</v>
      </c>
      <c r="C334" s="298">
        <v>46265</v>
      </c>
      <c r="D334" s="298" t="s">
        <v>209</v>
      </c>
      <c r="E334" s="331">
        <v>400</v>
      </c>
      <c r="F334" s="522"/>
      <c r="G334" s="333">
        <f t="shared" si="10"/>
        <v>10299.47999999999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25">
      <c r="A335" s="329" t="s">
        <v>286</v>
      </c>
      <c r="B335" s="330">
        <v>31</v>
      </c>
      <c r="C335" s="298">
        <v>46265</v>
      </c>
      <c r="D335" s="298" t="s">
        <v>210</v>
      </c>
      <c r="E335" s="331">
        <v>375</v>
      </c>
      <c r="F335" s="522"/>
      <c r="G335" s="333">
        <f t="shared" si="10"/>
        <v>10699.47999999999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25">
      <c r="A336" s="329" t="s">
        <v>286</v>
      </c>
      <c r="B336" s="330">
        <v>32</v>
      </c>
      <c r="C336" s="298">
        <v>46265</v>
      </c>
      <c r="D336" s="298" t="s">
        <v>211</v>
      </c>
      <c r="E336" s="331">
        <v>100</v>
      </c>
      <c r="F336" s="522"/>
      <c r="G336" s="333">
        <f t="shared" si="10"/>
        <v>11074.47999999999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25">
      <c r="A337" s="329" t="s">
        <v>286</v>
      </c>
      <c r="B337" s="330">
        <v>33</v>
      </c>
      <c r="C337" s="298">
        <v>46265</v>
      </c>
      <c r="D337" s="298" t="s">
        <v>212</v>
      </c>
      <c r="E337" s="331">
        <v>85</v>
      </c>
      <c r="F337" s="522"/>
      <c r="G337" s="333">
        <f t="shared" si="10"/>
        <v>11174.47999999999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25">
      <c r="A338" s="329" t="s">
        <v>286</v>
      </c>
      <c r="B338" s="330">
        <v>34</v>
      </c>
      <c r="C338" s="298">
        <v>46265</v>
      </c>
      <c r="D338" s="298" t="s">
        <v>213</v>
      </c>
      <c r="E338" s="331">
        <v>230</v>
      </c>
      <c r="F338" s="522"/>
      <c r="G338" s="333">
        <f t="shared" si="10"/>
        <v>11259.47999999999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25">
      <c r="A339" s="329" t="s">
        <v>286</v>
      </c>
      <c r="B339" s="330">
        <v>35</v>
      </c>
      <c r="C339" s="298">
        <v>46265</v>
      </c>
      <c r="D339" s="298" t="s">
        <v>214</v>
      </c>
      <c r="E339" s="331">
        <v>45</v>
      </c>
      <c r="F339" s="522"/>
      <c r="G339" s="333">
        <f t="shared" si="10"/>
        <v>11489.47999999999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25">
      <c r="A340" s="329" t="s">
        <v>294</v>
      </c>
      <c r="B340" s="330">
        <v>20</v>
      </c>
      <c r="C340" s="298">
        <v>46265</v>
      </c>
      <c r="D340" s="299" t="s">
        <v>193</v>
      </c>
      <c r="E340" s="522">
        <v>600</v>
      </c>
      <c r="F340" s="522"/>
      <c r="G340" s="333">
        <f t="shared" si="10"/>
        <v>11534.47999999999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25">
      <c r="A341" s="329" t="s">
        <v>289</v>
      </c>
      <c r="B341" s="330">
        <v>6</v>
      </c>
      <c r="C341" s="298">
        <v>46265</v>
      </c>
      <c r="D341" s="299" t="s">
        <v>1034</v>
      </c>
      <c r="E341" s="522">
        <v>-133.51</v>
      </c>
      <c r="F341" s="522"/>
      <c r="G341" s="333">
        <f t="shared" si="10"/>
        <v>12134.47999999999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25">
      <c r="A342" s="329" t="s">
        <v>294</v>
      </c>
      <c r="B342" s="330">
        <v>10</v>
      </c>
      <c r="C342" s="298">
        <v>46265</v>
      </c>
      <c r="D342" s="299" t="s">
        <v>176</v>
      </c>
      <c r="E342" s="522">
        <v>17.899999999999999</v>
      </c>
      <c r="F342" s="522"/>
      <c r="G342" s="333">
        <f t="shared" si="10"/>
        <v>12000.96999999999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25">
      <c r="A343" s="329" t="s">
        <v>289</v>
      </c>
      <c r="B343" s="330">
        <v>2</v>
      </c>
      <c r="C343" s="298">
        <v>46265</v>
      </c>
      <c r="D343" s="299" t="s">
        <v>355</v>
      </c>
      <c r="E343" s="522">
        <v>46.56</v>
      </c>
      <c r="F343" s="522"/>
      <c r="G343" s="333">
        <f t="shared" si="10"/>
        <v>12018.86999999999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25">
      <c r="A344" s="329" t="s">
        <v>294</v>
      </c>
      <c r="B344" s="330">
        <v>24</v>
      </c>
      <c r="C344" s="298">
        <v>46265</v>
      </c>
      <c r="D344" s="299" t="s">
        <v>858</v>
      </c>
      <c r="E344" s="522">
        <v>83.5</v>
      </c>
      <c r="F344" s="522"/>
      <c r="G344" s="333">
        <f t="shared" si="10"/>
        <v>12065.429999999989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25">
      <c r="A345" s="329" t="s">
        <v>287</v>
      </c>
      <c r="B345" s="330" t="s">
        <v>287</v>
      </c>
      <c r="C345" s="298">
        <v>46265</v>
      </c>
      <c r="D345" s="299" t="s">
        <v>422</v>
      </c>
      <c r="E345" s="522">
        <v>191.64</v>
      </c>
      <c r="F345" s="522">
        <v>191.64</v>
      </c>
      <c r="G345" s="333">
        <f t="shared" si="10"/>
        <v>12148.929999999989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25">
      <c r="A346" s="329" t="s">
        <v>289</v>
      </c>
      <c r="B346" s="330">
        <v>6</v>
      </c>
      <c r="C346" s="298">
        <v>46264</v>
      </c>
      <c r="D346" s="299" t="s">
        <v>1019</v>
      </c>
      <c r="E346" s="522">
        <v>58.54</v>
      </c>
      <c r="F346" s="522"/>
      <c r="G346" s="333">
        <f t="shared" si="10"/>
        <v>12148.929999999989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25">
      <c r="A347" s="329" t="s">
        <v>289</v>
      </c>
      <c r="B347" s="330">
        <v>6</v>
      </c>
      <c r="C347" s="298">
        <v>46264</v>
      </c>
      <c r="D347" s="299" t="s">
        <v>1019</v>
      </c>
      <c r="E347" s="522">
        <v>51.97</v>
      </c>
      <c r="F347" s="522"/>
      <c r="G347" s="333">
        <f t="shared" si="10"/>
        <v>12207.46999999999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25">
      <c r="A348" s="329" t="s">
        <v>289</v>
      </c>
      <c r="B348" s="330">
        <v>4</v>
      </c>
      <c r="C348" s="298">
        <v>46264</v>
      </c>
      <c r="D348" s="299" t="s">
        <v>430</v>
      </c>
      <c r="E348" s="522">
        <v>39.86</v>
      </c>
      <c r="F348" s="522"/>
      <c r="G348" s="333">
        <f t="shared" si="10"/>
        <v>12259.43999999999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25">
      <c r="A349" s="329" t="s">
        <v>289</v>
      </c>
      <c r="B349" s="330">
        <v>8</v>
      </c>
      <c r="C349" s="298">
        <v>46264</v>
      </c>
      <c r="D349" s="299" t="s">
        <v>829</v>
      </c>
      <c r="E349" s="522">
        <v>11.7</v>
      </c>
      <c r="F349" s="522"/>
      <c r="G349" s="333">
        <f t="shared" si="10"/>
        <v>12299.29999999999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25">
      <c r="A350" s="329" t="s">
        <v>289</v>
      </c>
      <c r="B350" s="330">
        <v>2</v>
      </c>
      <c r="C350" s="298">
        <v>46264</v>
      </c>
      <c r="D350" s="299" t="s">
        <v>476</v>
      </c>
      <c r="E350" s="522">
        <v>48.97</v>
      </c>
      <c r="F350" s="522"/>
      <c r="G350" s="333">
        <f t="shared" si="10"/>
        <v>12310.999999999991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25">
      <c r="A351" s="329" t="s">
        <v>289</v>
      </c>
      <c r="B351" s="330">
        <v>2</v>
      </c>
      <c r="C351" s="298">
        <v>46263</v>
      </c>
      <c r="D351" s="299" t="s">
        <v>352</v>
      </c>
      <c r="E351" s="522">
        <v>19.98</v>
      </c>
      <c r="F351" s="522"/>
      <c r="G351" s="333">
        <f t="shared" si="10"/>
        <v>12359.96999999999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25">
      <c r="A352" s="329" t="s">
        <v>289</v>
      </c>
      <c r="B352" s="330">
        <v>6</v>
      </c>
      <c r="C352" s="298">
        <v>46263</v>
      </c>
      <c r="D352" s="299" t="s">
        <v>312</v>
      </c>
      <c r="E352" s="522">
        <v>66.95</v>
      </c>
      <c r="F352" s="522"/>
      <c r="G352" s="333">
        <f t="shared" si="10"/>
        <v>12379.94999999999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25">
      <c r="A353" s="329" t="s">
        <v>289</v>
      </c>
      <c r="B353" s="330">
        <v>8</v>
      </c>
      <c r="C353" s="298">
        <v>46263</v>
      </c>
      <c r="D353" s="299" t="s">
        <v>295</v>
      </c>
      <c r="E353" s="522">
        <v>9.15</v>
      </c>
      <c r="F353" s="522"/>
      <c r="G353" s="333">
        <f t="shared" si="10"/>
        <v>12446.899999999991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25">
      <c r="A354" s="329" t="s">
        <v>289</v>
      </c>
      <c r="B354" s="330">
        <v>2</v>
      </c>
      <c r="C354" s="298">
        <v>46263</v>
      </c>
      <c r="D354" s="299" t="s">
        <v>357</v>
      </c>
      <c r="E354" s="522">
        <v>10.85</v>
      </c>
      <c r="F354" s="522"/>
      <c r="G354" s="333">
        <f t="shared" si="10"/>
        <v>12456.04999999999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25">
      <c r="A355" s="329" t="s">
        <v>291</v>
      </c>
      <c r="B355" s="330">
        <v>38</v>
      </c>
      <c r="C355" s="298">
        <v>46263</v>
      </c>
      <c r="D355" s="299" t="s">
        <v>293</v>
      </c>
      <c r="E355" s="522"/>
      <c r="F355" s="522">
        <v>4729.34</v>
      </c>
      <c r="G355" s="333">
        <f t="shared" si="10"/>
        <v>12466.899999999991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25">
      <c r="A356" s="329" t="s">
        <v>289</v>
      </c>
      <c r="B356" s="330">
        <v>2</v>
      </c>
      <c r="C356" s="298">
        <v>46262</v>
      </c>
      <c r="D356" s="299" t="s">
        <v>334</v>
      </c>
      <c r="E356" s="522">
        <v>26.1</v>
      </c>
      <c r="F356" s="522"/>
      <c r="G356" s="333">
        <f t="shared" si="10"/>
        <v>7737.5599999999913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25">
      <c r="A357" s="329" t="s">
        <v>289</v>
      </c>
      <c r="B357" s="330">
        <v>2</v>
      </c>
      <c r="C357" s="298">
        <v>46262</v>
      </c>
      <c r="D357" s="299" t="s">
        <v>471</v>
      </c>
      <c r="E357" s="522">
        <v>109.42</v>
      </c>
      <c r="F357" s="522"/>
      <c r="G357" s="333">
        <f t="shared" si="10"/>
        <v>7763.6599999999917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25">
      <c r="A358" s="329" t="s">
        <v>289</v>
      </c>
      <c r="B358" s="330">
        <v>1</v>
      </c>
      <c r="C358" s="298">
        <v>46261</v>
      </c>
      <c r="D358" s="299" t="s">
        <v>311</v>
      </c>
      <c r="E358" s="522">
        <v>150.69999999999999</v>
      </c>
      <c r="F358" s="522"/>
      <c r="G358" s="333">
        <f t="shared" si="10"/>
        <v>7873.0799999999917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25">
      <c r="A359" s="329" t="s">
        <v>289</v>
      </c>
      <c r="B359" s="330">
        <v>1</v>
      </c>
      <c r="C359" s="298">
        <v>46261</v>
      </c>
      <c r="D359" s="299" t="s">
        <v>427</v>
      </c>
      <c r="E359" s="522">
        <v>36.18</v>
      </c>
      <c r="F359" s="522"/>
      <c r="G359" s="333">
        <f t="shared" si="10"/>
        <v>8023.7799999999916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25">
      <c r="A360" s="329" t="s">
        <v>289</v>
      </c>
      <c r="B360" s="330">
        <v>3</v>
      </c>
      <c r="C360" s="298">
        <v>46261</v>
      </c>
      <c r="D360" s="299" t="s">
        <v>981</v>
      </c>
      <c r="E360" s="522">
        <v>9.23</v>
      </c>
      <c r="F360" s="522"/>
      <c r="G360" s="333">
        <f t="shared" si="10"/>
        <v>8059.9599999999919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25">
      <c r="A361" s="329" t="s">
        <v>289</v>
      </c>
      <c r="B361" s="330">
        <v>4</v>
      </c>
      <c r="C361" s="298">
        <v>46261</v>
      </c>
      <c r="D361" s="299" t="s">
        <v>310</v>
      </c>
      <c r="E361" s="522">
        <v>47.99</v>
      </c>
      <c r="F361" s="522"/>
      <c r="G361" s="333">
        <f t="shared" si="10"/>
        <v>8069.1899999999914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25">
      <c r="A362" s="329" t="s">
        <v>289</v>
      </c>
      <c r="B362" s="330">
        <v>6</v>
      </c>
      <c r="C362" s="298">
        <v>46261</v>
      </c>
      <c r="D362" s="299" t="s">
        <v>300</v>
      </c>
      <c r="E362" s="522">
        <v>53.12</v>
      </c>
      <c r="F362" s="522"/>
      <c r="G362" s="333">
        <f t="shared" si="10"/>
        <v>8117.1799999999912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25">
      <c r="A363" s="329" t="s">
        <v>289</v>
      </c>
      <c r="B363" s="330">
        <v>2</v>
      </c>
      <c r="C363" s="298">
        <v>46261</v>
      </c>
      <c r="D363" s="299" t="s">
        <v>1028</v>
      </c>
      <c r="E363" s="522">
        <v>20</v>
      </c>
      <c r="F363" s="522"/>
      <c r="G363" s="333">
        <f t="shared" si="10"/>
        <v>8170.2999999999911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25">
      <c r="A364" s="329" t="s">
        <v>289</v>
      </c>
      <c r="B364" s="330">
        <v>2</v>
      </c>
      <c r="C364" s="298">
        <v>46260</v>
      </c>
      <c r="D364" s="299" t="s">
        <v>1029</v>
      </c>
      <c r="E364" s="522">
        <v>11.38</v>
      </c>
      <c r="F364" s="522"/>
      <c r="G364" s="333">
        <f t="shared" si="10"/>
        <v>8190.2999999999911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25">
      <c r="A365" s="329" t="s">
        <v>289</v>
      </c>
      <c r="B365" s="330">
        <v>2</v>
      </c>
      <c r="C365" s="298">
        <v>46260</v>
      </c>
      <c r="D365" s="299" t="s">
        <v>1030</v>
      </c>
      <c r="E365" s="522">
        <v>74.91</v>
      </c>
      <c r="F365" s="522"/>
      <c r="G365" s="333">
        <f t="shared" ref="G365:G382" si="11">G366-E365+F365</f>
        <v>8201.6799999999912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25">
      <c r="A366" s="329" t="s">
        <v>294</v>
      </c>
      <c r="B366" s="330">
        <v>42</v>
      </c>
      <c r="C366" s="298">
        <v>46260</v>
      </c>
      <c r="D366" s="299" t="s">
        <v>200</v>
      </c>
      <c r="E366" s="522">
        <v>59</v>
      </c>
      <c r="F366" s="522"/>
      <c r="G366" s="333">
        <f t="shared" si="11"/>
        <v>8276.5899999999911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25">
      <c r="A367" s="329" t="s">
        <v>294</v>
      </c>
      <c r="B367" s="330">
        <v>43</v>
      </c>
      <c r="C367" s="298">
        <v>46260</v>
      </c>
      <c r="D367" s="299" t="s">
        <v>201</v>
      </c>
      <c r="E367" s="522">
        <v>42.84</v>
      </c>
      <c r="F367" s="522"/>
      <c r="G367" s="333">
        <f t="shared" si="11"/>
        <v>8335.5899999999911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25">
      <c r="A368" s="329" t="s">
        <v>291</v>
      </c>
      <c r="B368" s="330">
        <v>40</v>
      </c>
      <c r="C368" s="298">
        <v>46260</v>
      </c>
      <c r="D368" s="299" t="s">
        <v>316</v>
      </c>
      <c r="E368" s="522"/>
      <c r="F368" s="522">
        <v>59.74</v>
      </c>
      <c r="G368" s="333">
        <f t="shared" si="11"/>
        <v>8378.4299999999912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25">
      <c r="A369" s="329" t="s">
        <v>289</v>
      </c>
      <c r="B369" s="330">
        <v>4</v>
      </c>
      <c r="C369" s="298">
        <v>46260</v>
      </c>
      <c r="D369" s="299" t="s">
        <v>296</v>
      </c>
      <c r="E369" s="522">
        <v>78.510000000000005</v>
      </c>
      <c r="F369" s="522"/>
      <c r="G369" s="333">
        <f t="shared" si="11"/>
        <v>8318.6899999999914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25">
      <c r="A370" s="329" t="s">
        <v>289</v>
      </c>
      <c r="B370" s="330">
        <v>6</v>
      </c>
      <c r="C370" s="298">
        <v>46259</v>
      </c>
      <c r="D370" s="299" t="s">
        <v>312</v>
      </c>
      <c r="E370" s="522">
        <v>54.95</v>
      </c>
      <c r="F370" s="522"/>
      <c r="G370" s="333">
        <f t="shared" si="11"/>
        <v>8397.1999999999916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25">
      <c r="A371" s="329" t="s">
        <v>289</v>
      </c>
      <c r="B371" s="330">
        <v>2</v>
      </c>
      <c r="C371" s="298">
        <v>46259</v>
      </c>
      <c r="D371" s="299" t="s">
        <v>357</v>
      </c>
      <c r="E371" s="522">
        <v>5.28</v>
      </c>
      <c r="F371" s="522"/>
      <c r="G371" s="333">
        <f t="shared" si="11"/>
        <v>8452.1499999999924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25">
      <c r="A372" s="329" t="s">
        <v>289</v>
      </c>
      <c r="B372" s="330">
        <v>8</v>
      </c>
      <c r="C372" s="298">
        <v>46259</v>
      </c>
      <c r="D372" s="299" t="s">
        <v>308</v>
      </c>
      <c r="E372" s="522">
        <v>71.75</v>
      </c>
      <c r="F372" s="522"/>
      <c r="G372" s="333">
        <f t="shared" si="11"/>
        <v>8457.429999999993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25">
      <c r="A373" s="329" t="s">
        <v>289</v>
      </c>
      <c r="B373" s="330">
        <v>5</v>
      </c>
      <c r="C373" s="298">
        <v>46259</v>
      </c>
      <c r="D373" s="299" t="s">
        <v>1027</v>
      </c>
      <c r="E373" s="522">
        <v>30</v>
      </c>
      <c r="F373" s="522"/>
      <c r="G373" s="333">
        <f t="shared" si="11"/>
        <v>8529.179999999993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25">
      <c r="A374" s="329" t="s">
        <v>289</v>
      </c>
      <c r="B374" s="330">
        <v>2</v>
      </c>
      <c r="C374" s="298">
        <v>46259</v>
      </c>
      <c r="D374" s="299" t="s">
        <v>334</v>
      </c>
      <c r="E374" s="522">
        <v>18.18</v>
      </c>
      <c r="F374" s="522"/>
      <c r="G374" s="333">
        <f t="shared" si="11"/>
        <v>8559.179999999993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25">
      <c r="A375" s="329" t="s">
        <v>294</v>
      </c>
      <c r="B375" s="330">
        <v>12</v>
      </c>
      <c r="C375" s="298">
        <v>46259</v>
      </c>
      <c r="D375" s="299" t="s">
        <v>314</v>
      </c>
      <c r="E375" s="522">
        <v>225</v>
      </c>
      <c r="F375" s="522"/>
      <c r="G375" s="333">
        <f t="shared" si="11"/>
        <v>8577.3599999999933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25">
      <c r="A376" s="329" t="s">
        <v>289</v>
      </c>
      <c r="B376" s="330">
        <v>5</v>
      </c>
      <c r="C376" s="298">
        <v>46259</v>
      </c>
      <c r="D376" s="299" t="s">
        <v>1025</v>
      </c>
      <c r="E376" s="522">
        <v>-125</v>
      </c>
      <c r="F376" s="522"/>
      <c r="G376" s="333">
        <f t="shared" si="11"/>
        <v>8802.3599999999933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25">
      <c r="A377" s="329" t="s">
        <v>289</v>
      </c>
      <c r="B377" s="330">
        <v>5</v>
      </c>
      <c r="C377" s="298">
        <v>46259</v>
      </c>
      <c r="D377" s="299" t="s">
        <v>1024</v>
      </c>
      <c r="E377" s="522">
        <v>-125</v>
      </c>
      <c r="F377" s="522"/>
      <c r="G377" s="333">
        <f t="shared" si="11"/>
        <v>8677.3599999999933</v>
      </c>
      <c r="H377" s="334" t="s">
        <v>298</v>
      </c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25">
      <c r="A378" s="329" t="s">
        <v>287</v>
      </c>
      <c r="B378" s="330" t="s">
        <v>287</v>
      </c>
      <c r="C378" s="298">
        <v>46259</v>
      </c>
      <c r="D378" s="299" t="s">
        <v>1026</v>
      </c>
      <c r="E378" s="522"/>
      <c r="F378" s="522">
        <v>430</v>
      </c>
      <c r="G378" s="333">
        <f t="shared" si="11"/>
        <v>8552.3599999999933</v>
      </c>
      <c r="H378" s="334" t="s">
        <v>298</v>
      </c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25">
      <c r="A379" s="329" t="s">
        <v>287</v>
      </c>
      <c r="B379" s="330" t="s">
        <v>287</v>
      </c>
      <c r="C379" s="298">
        <v>46259</v>
      </c>
      <c r="D379" s="299" t="s">
        <v>1026</v>
      </c>
      <c r="E379" s="522">
        <v>430</v>
      </c>
      <c r="F379" s="522"/>
      <c r="G379" s="333">
        <f t="shared" si="11"/>
        <v>8122.3599999999933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25">
      <c r="A380" s="329" t="s">
        <v>289</v>
      </c>
      <c r="B380" s="330">
        <v>2</v>
      </c>
      <c r="C380" s="298">
        <v>46259</v>
      </c>
      <c r="D380" s="299" t="s">
        <v>357</v>
      </c>
      <c r="E380" s="522">
        <v>37.71</v>
      </c>
      <c r="F380" s="522"/>
      <c r="G380" s="333">
        <f t="shared" si="11"/>
        <v>8552.3599999999933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25">
      <c r="A381" s="329" t="s">
        <v>291</v>
      </c>
      <c r="B381" s="330">
        <v>41</v>
      </c>
      <c r="C381" s="298">
        <v>46258</v>
      </c>
      <c r="D381" s="299" t="s">
        <v>1021</v>
      </c>
      <c r="E381" s="522"/>
      <c r="F381" s="522">
        <v>800</v>
      </c>
      <c r="G381" s="333">
        <f t="shared" si="11"/>
        <v>8590.0699999999924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25">
      <c r="A382" s="329" t="s">
        <v>289</v>
      </c>
      <c r="B382" s="330">
        <v>6</v>
      </c>
      <c r="C382" s="298">
        <v>46258</v>
      </c>
      <c r="D382" s="299" t="s">
        <v>300</v>
      </c>
      <c r="E382" s="522">
        <v>63.98</v>
      </c>
      <c r="F382" s="522"/>
      <c r="G382" s="333">
        <f t="shared" si="11"/>
        <v>7790.0699999999924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25">
      <c r="A383" s="329" t="s">
        <v>289</v>
      </c>
      <c r="B383" s="330">
        <v>8</v>
      </c>
      <c r="C383" s="298">
        <v>46258</v>
      </c>
      <c r="D383" s="299" t="s">
        <v>296</v>
      </c>
      <c r="E383" s="522">
        <v>15.3</v>
      </c>
      <c r="F383" s="522"/>
      <c r="G383" s="333">
        <f t="shared" ref="G383:G396" si="12">G384-E383+F383</f>
        <v>7854.049999999992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25">
      <c r="A384" s="329" t="s">
        <v>289</v>
      </c>
      <c r="B384" s="330">
        <v>4</v>
      </c>
      <c r="C384" s="298">
        <v>46258</v>
      </c>
      <c r="D384" s="299" t="s">
        <v>296</v>
      </c>
      <c r="E384" s="522">
        <v>41.09</v>
      </c>
      <c r="F384" s="522"/>
      <c r="G384" s="333">
        <f t="shared" si="12"/>
        <v>7869.3499999999922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25">
      <c r="A385" s="329" t="s">
        <v>289</v>
      </c>
      <c r="B385" s="330">
        <v>6</v>
      </c>
      <c r="C385" s="298">
        <v>46258</v>
      </c>
      <c r="D385" s="299" t="s">
        <v>300</v>
      </c>
      <c r="E385" s="522">
        <v>51.08</v>
      </c>
      <c r="F385" s="522"/>
      <c r="G385" s="333">
        <f t="shared" si="12"/>
        <v>7910.4399999999923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25">
      <c r="A386" s="329" t="s">
        <v>289</v>
      </c>
      <c r="B386" s="330">
        <v>6</v>
      </c>
      <c r="C386" s="298">
        <v>46258</v>
      </c>
      <c r="D386" s="299" t="s">
        <v>300</v>
      </c>
      <c r="E386" s="522">
        <v>66.010000000000005</v>
      </c>
      <c r="F386" s="522"/>
      <c r="G386" s="333">
        <f t="shared" si="12"/>
        <v>7961.5199999999923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25">
      <c r="A387" s="329" t="s">
        <v>289</v>
      </c>
      <c r="B387" s="330">
        <v>5</v>
      </c>
      <c r="C387" s="298">
        <v>46256</v>
      </c>
      <c r="D387" s="299" t="s">
        <v>1022</v>
      </c>
      <c r="E387" s="522">
        <v>134.19</v>
      </c>
      <c r="F387" s="522"/>
      <c r="G387" s="333">
        <f t="shared" si="12"/>
        <v>8027.5299999999925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25">
      <c r="A388" s="329" t="s">
        <v>289</v>
      </c>
      <c r="B388" s="330">
        <v>5</v>
      </c>
      <c r="C388" s="298">
        <v>46256</v>
      </c>
      <c r="D388" s="299" t="s">
        <v>1017</v>
      </c>
      <c r="E388" s="522">
        <v>50</v>
      </c>
      <c r="F388" s="522"/>
      <c r="G388" s="333">
        <f t="shared" si="12"/>
        <v>8161.7199999999921</v>
      </c>
      <c r="H388" s="334" t="s">
        <v>298</v>
      </c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25">
      <c r="A389" s="329" t="s">
        <v>289</v>
      </c>
      <c r="B389" s="330">
        <v>8</v>
      </c>
      <c r="C389" s="298">
        <v>46255</v>
      </c>
      <c r="D389" s="299" t="s">
        <v>319</v>
      </c>
      <c r="E389" s="522">
        <v>39.270000000000003</v>
      </c>
      <c r="F389" s="522"/>
      <c r="G389" s="333">
        <f t="shared" si="12"/>
        <v>8211.7199999999921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25">
      <c r="A390" s="329" t="s">
        <v>289</v>
      </c>
      <c r="B390" s="330">
        <v>8</v>
      </c>
      <c r="C390" s="298">
        <v>46255</v>
      </c>
      <c r="D390" s="299" t="s">
        <v>319</v>
      </c>
      <c r="E390" s="522">
        <v>8.48</v>
      </c>
      <c r="F390" s="522"/>
      <c r="G390" s="333">
        <f t="shared" si="12"/>
        <v>8250.9899999999925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25">
      <c r="A391" s="329" t="s">
        <v>289</v>
      </c>
      <c r="B391" s="330">
        <v>6</v>
      </c>
      <c r="C391" s="298">
        <v>46255</v>
      </c>
      <c r="D391" s="299" t="s">
        <v>396</v>
      </c>
      <c r="E391" s="522">
        <v>157.32</v>
      </c>
      <c r="F391" s="522"/>
      <c r="G391" s="333">
        <f t="shared" si="12"/>
        <v>8259.4699999999921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25">
      <c r="A392" s="329" t="s">
        <v>289</v>
      </c>
      <c r="B392" s="330">
        <v>7</v>
      </c>
      <c r="C392" s="298">
        <v>46254</v>
      </c>
      <c r="D392" s="299" t="s">
        <v>1023</v>
      </c>
      <c r="E392" s="522">
        <v>100</v>
      </c>
      <c r="F392" s="522"/>
      <c r="G392" s="333">
        <f t="shared" si="12"/>
        <v>8416.7899999999918</v>
      </c>
      <c r="H392" s="334" t="s">
        <v>298</v>
      </c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25">
      <c r="A393" s="329" t="s">
        <v>289</v>
      </c>
      <c r="B393" s="330">
        <v>8</v>
      </c>
      <c r="C393" s="298">
        <v>46254</v>
      </c>
      <c r="D393" s="299" t="s">
        <v>319</v>
      </c>
      <c r="E393" s="522">
        <v>119.58</v>
      </c>
      <c r="F393" s="522"/>
      <c r="G393" s="333">
        <f t="shared" si="12"/>
        <v>8516.7899999999918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25">
      <c r="A394" s="329" t="s">
        <v>291</v>
      </c>
      <c r="B394" s="330">
        <v>39</v>
      </c>
      <c r="C394" s="298">
        <v>46254</v>
      </c>
      <c r="D394" s="299" t="s">
        <v>292</v>
      </c>
      <c r="E394" s="522"/>
      <c r="F394" s="522">
        <v>2763.78</v>
      </c>
      <c r="G394" s="333">
        <f t="shared" si="12"/>
        <v>8636.3699999999917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25">
      <c r="A395" s="329" t="s">
        <v>287</v>
      </c>
      <c r="B395" s="330" t="s">
        <v>287</v>
      </c>
      <c r="C395" s="298">
        <v>46253</v>
      </c>
      <c r="D395" s="299" t="s">
        <v>889</v>
      </c>
      <c r="E395" s="522">
        <v>219.38</v>
      </c>
      <c r="F395" s="522">
        <v>219.38</v>
      </c>
      <c r="G395" s="333">
        <f t="shared" si="12"/>
        <v>5872.5899999999911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25">
      <c r="A396" s="329" t="s">
        <v>294</v>
      </c>
      <c r="B396" s="330">
        <v>22</v>
      </c>
      <c r="C396" s="298">
        <v>46253</v>
      </c>
      <c r="D396" s="299" t="s">
        <v>921</v>
      </c>
      <c r="E396" s="522">
        <v>7.46</v>
      </c>
      <c r="F396" s="522"/>
      <c r="G396" s="333">
        <f t="shared" si="12"/>
        <v>5872.5899999999911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25">
      <c r="A397" s="329" t="s">
        <v>294</v>
      </c>
      <c r="B397" s="330">
        <v>22</v>
      </c>
      <c r="C397" s="298">
        <v>46253</v>
      </c>
      <c r="D397" s="299" t="s">
        <v>323</v>
      </c>
      <c r="E397" s="522">
        <v>23.42</v>
      </c>
      <c r="F397" s="522"/>
      <c r="G397" s="333">
        <f t="shared" ref="G397:G399" si="13">G398-E397+F397</f>
        <v>5880.0499999999911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25">
      <c r="A398" s="329" t="s">
        <v>289</v>
      </c>
      <c r="B398" s="330">
        <v>8</v>
      </c>
      <c r="C398" s="298">
        <v>46252</v>
      </c>
      <c r="D398" s="299" t="s">
        <v>319</v>
      </c>
      <c r="E398" s="522">
        <v>13</v>
      </c>
      <c r="F398" s="522"/>
      <c r="G398" s="333">
        <f t="shared" si="13"/>
        <v>5903.4699999999912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25">
      <c r="A399" s="329" t="s">
        <v>294</v>
      </c>
      <c r="B399" s="330">
        <v>22</v>
      </c>
      <c r="C399" s="298">
        <v>46252</v>
      </c>
      <c r="D399" s="299" t="s">
        <v>928</v>
      </c>
      <c r="E399" s="522">
        <v>13.84</v>
      </c>
      <c r="F399" s="522"/>
      <c r="G399" s="333">
        <f t="shared" si="13"/>
        <v>5916.4699999999912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25">
      <c r="A400" s="329" t="s">
        <v>287</v>
      </c>
      <c r="B400" s="330" t="s">
        <v>287</v>
      </c>
      <c r="C400" s="298">
        <v>46252</v>
      </c>
      <c r="D400" s="299" t="s">
        <v>1018</v>
      </c>
      <c r="E400" s="522">
        <v>2518.46</v>
      </c>
      <c r="F400" s="522">
        <v>2518.46</v>
      </c>
      <c r="G400" s="333">
        <f t="shared" ref="G400:G462" si="14">G401-E400+F400</f>
        <v>5930.3099999999913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25">
      <c r="A401" s="329" t="s">
        <v>289</v>
      </c>
      <c r="B401" s="330">
        <v>6</v>
      </c>
      <c r="C401" s="298">
        <v>46252</v>
      </c>
      <c r="D401" s="299" t="s">
        <v>322</v>
      </c>
      <c r="E401" s="522">
        <v>25</v>
      </c>
      <c r="F401" s="522"/>
      <c r="G401" s="333">
        <f t="shared" si="14"/>
        <v>5930.3099999999913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25">
      <c r="A402" s="329" t="s">
        <v>294</v>
      </c>
      <c r="B402" s="330">
        <v>21</v>
      </c>
      <c r="C402" s="298">
        <v>46251</v>
      </c>
      <c r="D402" s="299" t="s">
        <v>194</v>
      </c>
      <c r="E402" s="522">
        <v>81</v>
      </c>
      <c r="F402" s="522"/>
      <c r="G402" s="333">
        <f t="shared" si="14"/>
        <v>5955.3099999999913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25">
      <c r="A403" s="329" t="s">
        <v>294</v>
      </c>
      <c r="B403" s="330">
        <v>42</v>
      </c>
      <c r="C403" s="298">
        <v>46251</v>
      </c>
      <c r="D403" s="299" t="s">
        <v>333</v>
      </c>
      <c r="E403" s="522">
        <v>22.35</v>
      </c>
      <c r="F403" s="522"/>
      <c r="G403" s="333">
        <f t="shared" si="14"/>
        <v>6036.3099999999913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25">
      <c r="A404" s="329" t="s">
        <v>294</v>
      </c>
      <c r="B404" s="330">
        <v>43</v>
      </c>
      <c r="C404" s="298">
        <v>46251</v>
      </c>
      <c r="D404" s="299" t="s">
        <v>333</v>
      </c>
      <c r="E404" s="522">
        <v>22.35</v>
      </c>
      <c r="F404" s="522"/>
      <c r="G404" s="333">
        <f t="shared" si="14"/>
        <v>6058.6599999999917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25">
      <c r="A405" s="329" t="s">
        <v>289</v>
      </c>
      <c r="B405" s="330">
        <v>1</v>
      </c>
      <c r="C405" s="298">
        <v>46251</v>
      </c>
      <c r="D405" s="299" t="s">
        <v>329</v>
      </c>
      <c r="E405" s="522">
        <v>120</v>
      </c>
      <c r="F405" s="522"/>
      <c r="G405" s="333">
        <f t="shared" si="14"/>
        <v>6081.009999999992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25">
      <c r="A406" s="329" t="s">
        <v>289</v>
      </c>
      <c r="B406" s="330">
        <v>2</v>
      </c>
      <c r="C406" s="298">
        <v>46251</v>
      </c>
      <c r="D406" s="299" t="s">
        <v>332</v>
      </c>
      <c r="E406" s="522">
        <v>15.5</v>
      </c>
      <c r="F406" s="522"/>
      <c r="G406" s="333">
        <f t="shared" si="14"/>
        <v>6201.009999999992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25">
      <c r="A407" s="329" t="s">
        <v>289</v>
      </c>
      <c r="B407" s="330">
        <v>6</v>
      </c>
      <c r="C407" s="298">
        <v>46251</v>
      </c>
      <c r="D407" s="299" t="s">
        <v>1001</v>
      </c>
      <c r="E407" s="522">
        <v>30</v>
      </c>
      <c r="F407" s="522"/>
      <c r="G407" s="333">
        <f t="shared" si="14"/>
        <v>6216.509999999992</v>
      </c>
      <c r="H407" s="334" t="s">
        <v>298</v>
      </c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25">
      <c r="A408" s="329" t="s">
        <v>294</v>
      </c>
      <c r="B408" s="330">
        <v>17</v>
      </c>
      <c r="C408" s="298">
        <v>46251</v>
      </c>
      <c r="D408" s="299" t="s">
        <v>188</v>
      </c>
      <c r="E408" s="522">
        <v>42.65</v>
      </c>
      <c r="F408" s="522"/>
      <c r="G408" s="333">
        <f t="shared" si="14"/>
        <v>6246.509999999992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25">
      <c r="A409" s="329" t="s">
        <v>294</v>
      </c>
      <c r="B409" s="330">
        <v>11</v>
      </c>
      <c r="C409" s="298">
        <v>46251</v>
      </c>
      <c r="D409" s="299" t="s">
        <v>178</v>
      </c>
      <c r="E409" s="522">
        <v>256.83999999999997</v>
      </c>
      <c r="F409" s="522"/>
      <c r="G409" s="333">
        <f t="shared" si="14"/>
        <v>6289.1599999999917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25">
      <c r="A410" s="329" t="s">
        <v>294</v>
      </c>
      <c r="B410" s="330">
        <v>23</v>
      </c>
      <c r="C410" s="298">
        <v>46251</v>
      </c>
      <c r="D410" s="299" t="s">
        <v>63</v>
      </c>
      <c r="E410" s="522">
        <v>529.46</v>
      </c>
      <c r="F410" s="522"/>
      <c r="G410" s="333">
        <f t="shared" si="14"/>
        <v>6545.9999999999918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25">
      <c r="A411" s="329" t="s">
        <v>289</v>
      </c>
      <c r="B411" s="330">
        <v>1</v>
      </c>
      <c r="C411" s="298">
        <v>46250</v>
      </c>
      <c r="D411" s="299" t="s">
        <v>1019</v>
      </c>
      <c r="E411" s="522">
        <v>25.5</v>
      </c>
      <c r="F411" s="522"/>
      <c r="G411" s="333">
        <f t="shared" si="14"/>
        <v>7075.4599999999919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25">
      <c r="A412" s="329" t="s">
        <v>289</v>
      </c>
      <c r="B412" s="330">
        <v>5</v>
      </c>
      <c r="C412" s="298">
        <v>46250</v>
      </c>
      <c r="D412" s="299" t="s">
        <v>339</v>
      </c>
      <c r="E412" s="522">
        <v>21.3</v>
      </c>
      <c r="F412" s="522"/>
      <c r="G412" s="333">
        <f t="shared" si="14"/>
        <v>7100.9599999999919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25">
      <c r="A413" s="329" t="s">
        <v>289</v>
      </c>
      <c r="B413" s="330">
        <v>1</v>
      </c>
      <c r="C413" s="298">
        <v>46250</v>
      </c>
      <c r="D413" s="299" t="s">
        <v>1019</v>
      </c>
      <c r="E413" s="522">
        <v>28.1</v>
      </c>
      <c r="F413" s="522"/>
      <c r="G413" s="333">
        <f t="shared" si="14"/>
        <v>7122.259999999992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25">
      <c r="A414" s="329" t="s">
        <v>289</v>
      </c>
      <c r="B414" s="330">
        <v>8</v>
      </c>
      <c r="C414" s="298">
        <v>46250</v>
      </c>
      <c r="D414" s="299" t="s">
        <v>319</v>
      </c>
      <c r="E414" s="522">
        <v>13.58</v>
      </c>
      <c r="F414" s="522"/>
      <c r="G414" s="333">
        <f t="shared" si="14"/>
        <v>7150.3599999999924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25">
      <c r="A415" s="329" t="s">
        <v>289</v>
      </c>
      <c r="B415" s="330">
        <v>7</v>
      </c>
      <c r="C415" s="298">
        <v>46250</v>
      </c>
      <c r="D415" s="299" t="s">
        <v>300</v>
      </c>
      <c r="E415" s="522">
        <v>85.15</v>
      </c>
      <c r="F415" s="522"/>
      <c r="G415" s="333">
        <f t="shared" si="14"/>
        <v>7163.9399999999923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25">
      <c r="A416" s="329" t="s">
        <v>289</v>
      </c>
      <c r="B416" s="330">
        <v>6</v>
      </c>
      <c r="C416" s="298">
        <v>46250</v>
      </c>
      <c r="D416" s="299" t="s">
        <v>300</v>
      </c>
      <c r="E416" s="522">
        <v>33</v>
      </c>
      <c r="F416" s="522"/>
      <c r="G416" s="333">
        <f t="shared" si="14"/>
        <v>7249.089999999992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25">
      <c r="A417" s="329" t="s">
        <v>289</v>
      </c>
      <c r="B417" s="330">
        <v>1</v>
      </c>
      <c r="C417" s="298">
        <v>46249</v>
      </c>
      <c r="D417" s="299" t="s">
        <v>829</v>
      </c>
      <c r="E417" s="522">
        <v>72.239999999999995</v>
      </c>
      <c r="F417" s="522"/>
      <c r="G417" s="333">
        <f t="shared" si="14"/>
        <v>7282.089999999992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25">
      <c r="A418" s="329" t="s">
        <v>289</v>
      </c>
      <c r="B418" s="330">
        <v>1</v>
      </c>
      <c r="C418" s="298">
        <v>46249</v>
      </c>
      <c r="D418" s="299" t="s">
        <v>427</v>
      </c>
      <c r="E418" s="522">
        <v>46</v>
      </c>
      <c r="F418" s="522"/>
      <c r="G418" s="333">
        <f t="shared" si="14"/>
        <v>7354.3299999999917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25">
      <c r="A419" s="329" t="s">
        <v>289</v>
      </c>
      <c r="B419" s="330">
        <v>4</v>
      </c>
      <c r="C419" s="298">
        <v>46249</v>
      </c>
      <c r="D419" s="299" t="s">
        <v>329</v>
      </c>
      <c r="E419" s="522">
        <v>32.06</v>
      </c>
      <c r="F419" s="522"/>
      <c r="G419" s="333">
        <f t="shared" si="14"/>
        <v>7400.3299999999917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25">
      <c r="A420" s="329" t="s">
        <v>289</v>
      </c>
      <c r="B420" s="330">
        <v>6</v>
      </c>
      <c r="C420" s="298">
        <v>46249</v>
      </c>
      <c r="D420" s="299" t="s">
        <v>300</v>
      </c>
      <c r="E420" s="522">
        <v>18.079999999999998</v>
      </c>
      <c r="F420" s="522"/>
      <c r="G420" s="333">
        <f t="shared" si="14"/>
        <v>7432.3899999999921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25">
      <c r="A421" s="329" t="s">
        <v>289</v>
      </c>
      <c r="B421" s="330">
        <v>7</v>
      </c>
      <c r="C421" s="298">
        <v>46248</v>
      </c>
      <c r="D421" s="299" t="s">
        <v>1020</v>
      </c>
      <c r="E421" s="522">
        <v>37.26</v>
      </c>
      <c r="F421" s="522"/>
      <c r="G421" s="333">
        <f t="shared" si="14"/>
        <v>7450.4699999999921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25">
      <c r="A422" s="329" t="s">
        <v>289</v>
      </c>
      <c r="B422" s="330">
        <v>7</v>
      </c>
      <c r="C422" s="298">
        <v>46248</v>
      </c>
      <c r="D422" s="299" t="s">
        <v>443</v>
      </c>
      <c r="E422" s="522">
        <v>151.94</v>
      </c>
      <c r="F422" s="522"/>
      <c r="G422" s="333">
        <f t="shared" si="14"/>
        <v>7487.7299999999923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25">
      <c r="A423" s="329" t="s">
        <v>291</v>
      </c>
      <c r="B423" s="330">
        <v>38</v>
      </c>
      <c r="C423" s="298">
        <v>46248</v>
      </c>
      <c r="D423" s="299" t="s">
        <v>293</v>
      </c>
      <c r="E423" s="522"/>
      <c r="F423" s="522">
        <v>4729.33</v>
      </c>
      <c r="G423" s="333">
        <f t="shared" si="14"/>
        <v>7639.6699999999919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25">
      <c r="A424" s="329" t="s">
        <v>289</v>
      </c>
      <c r="B424" s="330">
        <v>8</v>
      </c>
      <c r="C424" s="298">
        <v>46247</v>
      </c>
      <c r="D424" s="299" t="s">
        <v>319</v>
      </c>
      <c r="E424" s="522">
        <v>237.21</v>
      </c>
      <c r="F424" s="522"/>
      <c r="G424" s="333">
        <f t="shared" si="14"/>
        <v>2910.339999999992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25">
      <c r="A425" s="329" t="s">
        <v>289</v>
      </c>
      <c r="B425" s="330">
        <v>6</v>
      </c>
      <c r="C425" s="298">
        <v>46246</v>
      </c>
      <c r="D425" s="299" t="s">
        <v>411</v>
      </c>
      <c r="E425" s="522">
        <v>-3.54</v>
      </c>
      <c r="F425" s="522"/>
      <c r="G425" s="333">
        <f t="shared" si="14"/>
        <v>3147.549999999992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25">
      <c r="A426" s="329" t="s">
        <v>294</v>
      </c>
      <c r="B426" s="330">
        <v>19</v>
      </c>
      <c r="C426" s="298">
        <v>46246</v>
      </c>
      <c r="D426" s="299" t="s">
        <v>191</v>
      </c>
      <c r="E426" s="522">
        <v>200</v>
      </c>
      <c r="F426" s="522"/>
      <c r="G426" s="333">
        <f t="shared" si="14"/>
        <v>3144.009999999992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25">
      <c r="A427" s="329" t="s">
        <v>335</v>
      </c>
      <c r="B427" s="330" t="s">
        <v>335</v>
      </c>
      <c r="C427" s="298">
        <v>46246</v>
      </c>
      <c r="D427" s="299" t="s">
        <v>185</v>
      </c>
      <c r="E427" s="522">
        <v>63.55</v>
      </c>
      <c r="F427" s="522"/>
      <c r="G427" s="333">
        <f t="shared" si="14"/>
        <v>3344.009999999992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25">
      <c r="A428" s="329" t="s">
        <v>294</v>
      </c>
      <c r="B428" s="330">
        <v>15</v>
      </c>
      <c r="C428" s="298">
        <v>46246</v>
      </c>
      <c r="D428" s="299" t="s">
        <v>185</v>
      </c>
      <c r="E428" s="522">
        <v>64.28</v>
      </c>
      <c r="F428" s="522"/>
      <c r="G428" s="333">
        <f t="shared" si="14"/>
        <v>3407.5599999999922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25">
      <c r="A429" s="329" t="s">
        <v>294</v>
      </c>
      <c r="B429" s="330">
        <v>22</v>
      </c>
      <c r="C429" s="298">
        <v>46245</v>
      </c>
      <c r="D429" s="299" t="s">
        <v>351</v>
      </c>
      <c r="E429" s="522">
        <v>21.29</v>
      </c>
      <c r="F429" s="522"/>
      <c r="G429" s="333">
        <f t="shared" si="14"/>
        <v>3471.8399999999924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25">
      <c r="A430" s="329" t="s">
        <v>289</v>
      </c>
      <c r="B430" s="330">
        <v>6</v>
      </c>
      <c r="C430" s="298">
        <v>46245</v>
      </c>
      <c r="D430" s="299" t="s">
        <v>426</v>
      </c>
      <c r="E430" s="522">
        <v>-130</v>
      </c>
      <c r="F430" s="522"/>
      <c r="G430" s="333">
        <f t="shared" si="14"/>
        <v>3493.1299999999924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25">
      <c r="A431" s="329" t="s">
        <v>291</v>
      </c>
      <c r="B431" s="330">
        <v>41</v>
      </c>
      <c r="C431" s="298">
        <v>46244</v>
      </c>
      <c r="D431" s="299" t="s">
        <v>1009</v>
      </c>
      <c r="E431" s="522"/>
      <c r="F431" s="522">
        <v>800</v>
      </c>
      <c r="G431" s="333">
        <f t="shared" si="14"/>
        <v>3363.1299999999924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25">
      <c r="A432" s="329" t="s">
        <v>294</v>
      </c>
      <c r="B432" s="330">
        <v>22</v>
      </c>
      <c r="C432" s="298">
        <v>46244</v>
      </c>
      <c r="D432" s="299" t="s">
        <v>977</v>
      </c>
      <c r="E432" s="522">
        <v>5.31</v>
      </c>
      <c r="F432" s="522"/>
      <c r="G432" s="333">
        <f t="shared" si="14"/>
        <v>2563.1299999999924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25">
      <c r="A433" s="329" t="s">
        <v>289</v>
      </c>
      <c r="B433" s="330">
        <v>8</v>
      </c>
      <c r="C433" s="298">
        <v>46244</v>
      </c>
      <c r="D433" s="299" t="s">
        <v>319</v>
      </c>
      <c r="E433" s="522">
        <v>9.5</v>
      </c>
      <c r="F433" s="522"/>
      <c r="G433" s="333">
        <f t="shared" si="14"/>
        <v>2568.4399999999923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25">
      <c r="A434" s="329" t="s">
        <v>289</v>
      </c>
      <c r="B434" s="330">
        <v>2</v>
      </c>
      <c r="C434" s="298">
        <v>46244</v>
      </c>
      <c r="D434" s="299" t="s">
        <v>334</v>
      </c>
      <c r="E434" s="522">
        <v>16.16</v>
      </c>
      <c r="F434" s="522"/>
      <c r="G434" s="333">
        <f t="shared" si="14"/>
        <v>2577.9399999999923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25">
      <c r="A435" s="329" t="s">
        <v>289</v>
      </c>
      <c r="B435" s="330">
        <v>5</v>
      </c>
      <c r="C435" s="298">
        <v>46243</v>
      </c>
      <c r="D435" s="299" t="s">
        <v>852</v>
      </c>
      <c r="E435" s="522">
        <v>10.68</v>
      </c>
      <c r="F435" s="522"/>
      <c r="G435" s="333">
        <f t="shared" si="14"/>
        <v>2594.0999999999922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25">
      <c r="A436" s="329" t="s">
        <v>287</v>
      </c>
      <c r="B436" s="330" t="s">
        <v>287</v>
      </c>
      <c r="C436" s="298">
        <v>46243</v>
      </c>
      <c r="D436" s="299" t="s">
        <v>843</v>
      </c>
      <c r="E436" s="522">
        <v>116.04</v>
      </c>
      <c r="F436" s="522">
        <v>116.04</v>
      </c>
      <c r="G436" s="333">
        <f t="shared" si="14"/>
        <v>2604.779999999992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25">
      <c r="A437" s="329" t="s">
        <v>289</v>
      </c>
      <c r="B437" s="330">
        <v>1</v>
      </c>
      <c r="C437" s="298">
        <v>46243</v>
      </c>
      <c r="D437" s="299" t="s">
        <v>306</v>
      </c>
      <c r="E437" s="522">
        <v>228.43</v>
      </c>
      <c r="F437" s="522"/>
      <c r="G437" s="333">
        <f t="shared" si="14"/>
        <v>2604.779999999992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25">
      <c r="A438" s="329" t="s">
        <v>289</v>
      </c>
      <c r="B438" s="330">
        <v>4</v>
      </c>
      <c r="C438" s="298">
        <v>46242</v>
      </c>
      <c r="D438" s="299" t="s">
        <v>319</v>
      </c>
      <c r="E438" s="522">
        <v>39.92</v>
      </c>
      <c r="F438" s="522"/>
      <c r="G438" s="333">
        <f t="shared" si="14"/>
        <v>2833.2099999999919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25">
      <c r="A439" s="329" t="s">
        <v>289</v>
      </c>
      <c r="B439" s="330">
        <v>4</v>
      </c>
      <c r="C439" s="298">
        <v>46242</v>
      </c>
      <c r="D439" s="299" t="s">
        <v>296</v>
      </c>
      <c r="E439" s="522">
        <v>73.16</v>
      </c>
      <c r="F439" s="522"/>
      <c r="G439" s="333">
        <f t="shared" si="14"/>
        <v>2873.1299999999919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25">
      <c r="A440" s="329" t="s">
        <v>289</v>
      </c>
      <c r="B440" s="330">
        <v>1</v>
      </c>
      <c r="C440" s="298">
        <v>46242</v>
      </c>
      <c r="D440" s="299" t="s">
        <v>300</v>
      </c>
      <c r="E440" s="522">
        <v>28.7</v>
      </c>
      <c r="F440" s="522"/>
      <c r="G440" s="333">
        <f t="shared" si="14"/>
        <v>2946.2899999999918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25">
      <c r="A441" s="329" t="s">
        <v>289</v>
      </c>
      <c r="B441" s="330">
        <v>2</v>
      </c>
      <c r="C441" s="298">
        <v>46242</v>
      </c>
      <c r="D441" s="299" t="s">
        <v>344</v>
      </c>
      <c r="E441" s="522">
        <v>121.55</v>
      </c>
      <c r="F441" s="522"/>
      <c r="G441" s="333">
        <f t="shared" si="14"/>
        <v>2974.9899999999916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25">
      <c r="A442" s="329" t="s">
        <v>289</v>
      </c>
      <c r="B442" s="330">
        <v>8</v>
      </c>
      <c r="C442" s="298">
        <v>46242</v>
      </c>
      <c r="D442" s="299" t="s">
        <v>1014</v>
      </c>
      <c r="E442" s="522">
        <v>25</v>
      </c>
      <c r="F442" s="522"/>
      <c r="G442" s="333">
        <f t="shared" si="14"/>
        <v>3096.5399999999918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25">
      <c r="A443" s="329" t="s">
        <v>289</v>
      </c>
      <c r="B443" s="330">
        <v>2</v>
      </c>
      <c r="C443" s="298">
        <v>46242</v>
      </c>
      <c r="D443" s="299" t="s">
        <v>352</v>
      </c>
      <c r="E443" s="522">
        <v>21.99</v>
      </c>
      <c r="F443" s="522"/>
      <c r="G443" s="333">
        <f t="shared" si="14"/>
        <v>3121.5399999999918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25">
      <c r="A444" s="329" t="s">
        <v>289</v>
      </c>
      <c r="B444" s="330">
        <v>5</v>
      </c>
      <c r="C444" s="298">
        <v>46242</v>
      </c>
      <c r="D444" s="299" t="s">
        <v>1017</v>
      </c>
      <c r="E444" s="522">
        <v>60</v>
      </c>
      <c r="F444" s="522"/>
      <c r="G444" s="333">
        <f t="shared" si="14"/>
        <v>3143.5299999999916</v>
      </c>
      <c r="H444" s="334" t="s">
        <v>298</v>
      </c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25">
      <c r="A445" s="329" t="s">
        <v>289</v>
      </c>
      <c r="B445" s="330">
        <v>8</v>
      </c>
      <c r="C445" s="298">
        <v>46241</v>
      </c>
      <c r="D445" s="299" t="s">
        <v>319</v>
      </c>
      <c r="E445" s="522">
        <v>19.690000000000001</v>
      </c>
      <c r="F445" s="522"/>
      <c r="G445" s="333">
        <f t="shared" si="14"/>
        <v>3203.5299999999916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25">
      <c r="A446" s="329" t="s">
        <v>289</v>
      </c>
      <c r="B446" s="330">
        <v>2</v>
      </c>
      <c r="C446" s="298">
        <v>46241</v>
      </c>
      <c r="D446" s="299" t="s">
        <v>296</v>
      </c>
      <c r="E446" s="522">
        <v>8.93</v>
      </c>
      <c r="F446" s="522"/>
      <c r="G446" s="333">
        <f t="shared" si="14"/>
        <v>3223.2199999999916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25">
      <c r="A447" s="329" t="s">
        <v>289</v>
      </c>
      <c r="B447" s="330">
        <v>6</v>
      </c>
      <c r="C447" s="298">
        <v>46241</v>
      </c>
      <c r="D447" s="299" t="s">
        <v>320</v>
      </c>
      <c r="E447" s="522">
        <v>178.24</v>
      </c>
      <c r="F447" s="522"/>
      <c r="G447" s="333">
        <f t="shared" si="14"/>
        <v>3232.1499999999915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25">
      <c r="A448" s="329" t="s">
        <v>289</v>
      </c>
      <c r="B448" s="330">
        <v>2</v>
      </c>
      <c r="C448" s="298">
        <v>46241</v>
      </c>
      <c r="D448" s="299" t="s">
        <v>403</v>
      </c>
      <c r="E448" s="522">
        <v>107.68</v>
      </c>
      <c r="F448" s="522"/>
      <c r="G448" s="333">
        <f t="shared" si="14"/>
        <v>3410.3899999999917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25">
      <c r="A449" s="329" t="s">
        <v>335</v>
      </c>
      <c r="B449" s="330" t="s">
        <v>335</v>
      </c>
      <c r="C449" s="298">
        <v>46241</v>
      </c>
      <c r="D449" s="299" t="s">
        <v>182</v>
      </c>
      <c r="E449" s="522">
        <v>83.63</v>
      </c>
      <c r="F449" s="522"/>
      <c r="G449" s="333">
        <f t="shared" si="14"/>
        <v>3518.0699999999915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25">
      <c r="A450" s="329" t="s">
        <v>294</v>
      </c>
      <c r="B450" s="330">
        <v>9</v>
      </c>
      <c r="C450" s="298">
        <v>46241</v>
      </c>
      <c r="D450" s="299" t="s">
        <v>58</v>
      </c>
      <c r="E450" s="522">
        <v>1231.68</v>
      </c>
      <c r="F450" s="522"/>
      <c r="G450" s="333">
        <f t="shared" si="14"/>
        <v>3601.6999999999916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25">
      <c r="A451" s="329" t="s">
        <v>289</v>
      </c>
      <c r="B451" s="330">
        <v>2</v>
      </c>
      <c r="C451" s="298">
        <v>46240</v>
      </c>
      <c r="D451" s="299" t="s">
        <v>1015</v>
      </c>
      <c r="E451" s="522">
        <v>33.700000000000003</v>
      </c>
      <c r="F451" s="522"/>
      <c r="G451" s="333">
        <f t="shared" si="14"/>
        <v>4833.3799999999919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25">
      <c r="A452" s="329" t="s">
        <v>289</v>
      </c>
      <c r="B452" s="330">
        <v>8</v>
      </c>
      <c r="C452" s="298">
        <v>46240</v>
      </c>
      <c r="D452" s="299" t="s">
        <v>346</v>
      </c>
      <c r="E452" s="522">
        <v>23.33</v>
      </c>
      <c r="F452" s="522"/>
      <c r="G452" s="333">
        <f t="shared" si="14"/>
        <v>4867.0799999999917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25">
      <c r="A453" s="329" t="s">
        <v>294</v>
      </c>
      <c r="B453" s="330">
        <v>14</v>
      </c>
      <c r="C453" s="298">
        <v>46240</v>
      </c>
      <c r="D453" s="299" t="s">
        <v>956</v>
      </c>
      <c r="E453" s="522">
        <v>66.67</v>
      </c>
      <c r="F453" s="522"/>
      <c r="G453" s="333">
        <f t="shared" si="14"/>
        <v>4890.4099999999917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25">
      <c r="A454" s="329" t="s">
        <v>289</v>
      </c>
      <c r="B454" s="330">
        <v>6</v>
      </c>
      <c r="C454" s="298">
        <v>46240</v>
      </c>
      <c r="D454" s="299" t="s">
        <v>343</v>
      </c>
      <c r="E454" s="522">
        <v>75</v>
      </c>
      <c r="F454" s="522"/>
      <c r="G454" s="333">
        <f t="shared" si="14"/>
        <v>4957.0799999999917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25">
      <c r="A455" s="329" t="s">
        <v>294</v>
      </c>
      <c r="B455" s="330">
        <v>13</v>
      </c>
      <c r="C455" s="298">
        <v>46240</v>
      </c>
      <c r="D455" s="299" t="s">
        <v>182</v>
      </c>
      <c r="E455" s="522">
        <v>331.81</v>
      </c>
      <c r="F455" s="522"/>
      <c r="G455" s="333">
        <f t="shared" si="14"/>
        <v>5032.0799999999917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25">
      <c r="A456" s="329" t="s">
        <v>291</v>
      </c>
      <c r="B456" s="330">
        <v>39</v>
      </c>
      <c r="C456" s="298">
        <v>46240</v>
      </c>
      <c r="D456" s="299" t="s">
        <v>292</v>
      </c>
      <c r="E456" s="522"/>
      <c r="F456" s="522">
        <v>2763.78</v>
      </c>
      <c r="G456" s="333">
        <f t="shared" si="14"/>
        <v>5363.8899999999921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25">
      <c r="A457" s="329" t="s">
        <v>289</v>
      </c>
      <c r="B457" s="330">
        <v>2</v>
      </c>
      <c r="C457" s="298">
        <v>46239</v>
      </c>
      <c r="D457" s="299" t="s">
        <v>352</v>
      </c>
      <c r="E457" s="522">
        <v>36.549999999999997</v>
      </c>
      <c r="F457" s="522"/>
      <c r="G457" s="333">
        <f t="shared" si="14"/>
        <v>2600.1099999999915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25">
      <c r="A458" s="329" t="s">
        <v>289</v>
      </c>
      <c r="B458" s="330">
        <v>4</v>
      </c>
      <c r="C458" s="298">
        <v>46239</v>
      </c>
      <c r="D458" s="299" t="s">
        <v>310</v>
      </c>
      <c r="E458" s="522">
        <v>40.76</v>
      </c>
      <c r="F458" s="522"/>
      <c r="G458" s="333">
        <f t="shared" si="14"/>
        <v>2636.6599999999917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25">
      <c r="A459" s="329" t="s">
        <v>289</v>
      </c>
      <c r="B459" s="330">
        <v>3</v>
      </c>
      <c r="C459" s="298">
        <v>46239</v>
      </c>
      <c r="D459" s="299" t="s">
        <v>310</v>
      </c>
      <c r="E459" s="522">
        <v>5.86</v>
      </c>
      <c r="F459" s="522"/>
      <c r="G459" s="333">
        <f t="shared" si="14"/>
        <v>2677.4199999999919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25">
      <c r="A460" s="329" t="s">
        <v>289</v>
      </c>
      <c r="B460" s="330">
        <v>8</v>
      </c>
      <c r="C460" s="298">
        <v>46239</v>
      </c>
      <c r="D460" s="299" t="s">
        <v>296</v>
      </c>
      <c r="E460" s="522">
        <v>63.22</v>
      </c>
      <c r="F460" s="522"/>
      <c r="G460" s="333">
        <f t="shared" si="14"/>
        <v>2683.279999999992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25">
      <c r="A461" s="329" t="s">
        <v>289</v>
      </c>
      <c r="B461" s="330">
        <v>8</v>
      </c>
      <c r="C461" s="298">
        <v>46239</v>
      </c>
      <c r="D461" s="299" t="s">
        <v>1010</v>
      </c>
      <c r="E461" s="522">
        <v>49.41</v>
      </c>
      <c r="F461" s="522"/>
      <c r="G461" s="333">
        <f t="shared" si="14"/>
        <v>2746.4999999999918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25">
      <c r="A462" s="329" t="s">
        <v>289</v>
      </c>
      <c r="B462" s="330">
        <v>5</v>
      </c>
      <c r="C462" s="298">
        <v>46239</v>
      </c>
      <c r="D462" s="299" t="s">
        <v>1011</v>
      </c>
      <c r="E462" s="522">
        <v>-60</v>
      </c>
      <c r="F462" s="522"/>
      <c r="G462" s="333">
        <f t="shared" si="14"/>
        <v>2795.9099999999917</v>
      </c>
      <c r="H462" s="334" t="s">
        <v>298</v>
      </c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25">
      <c r="A463" s="329" t="s">
        <v>289</v>
      </c>
      <c r="B463" s="330">
        <v>5</v>
      </c>
      <c r="C463" s="298">
        <v>46239</v>
      </c>
      <c r="D463" s="299" t="s">
        <v>1011</v>
      </c>
      <c r="E463" s="522">
        <v>263.89</v>
      </c>
      <c r="F463" s="522"/>
      <c r="G463" s="333">
        <f t="shared" ref="G463:G493" si="15">G464-E463+F463</f>
        <v>2735.9099999999917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25">
      <c r="A464" s="329" t="s">
        <v>289</v>
      </c>
      <c r="B464" s="330">
        <v>5</v>
      </c>
      <c r="C464" s="298">
        <v>46239</v>
      </c>
      <c r="D464" s="299" t="s">
        <v>1012</v>
      </c>
      <c r="E464" s="522">
        <v>25</v>
      </c>
      <c r="F464" s="522"/>
      <c r="G464" s="333">
        <f t="shared" si="15"/>
        <v>2999.7999999999915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25">
      <c r="A465" s="329" t="s">
        <v>289</v>
      </c>
      <c r="B465" s="330">
        <v>8</v>
      </c>
      <c r="C465" s="298">
        <v>46239</v>
      </c>
      <c r="D465" s="299" t="s">
        <v>1013</v>
      </c>
      <c r="E465" s="522">
        <v>36.81</v>
      </c>
      <c r="F465" s="522"/>
      <c r="G465" s="333">
        <f t="shared" si="15"/>
        <v>3024.7999999999915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25">
      <c r="A466" s="329" t="s">
        <v>291</v>
      </c>
      <c r="B466" s="330">
        <v>40</v>
      </c>
      <c r="C466" s="298">
        <v>46239</v>
      </c>
      <c r="D466" s="299" t="s">
        <v>316</v>
      </c>
      <c r="E466" s="522"/>
      <c r="F466" s="522">
        <v>837.18</v>
      </c>
      <c r="G466" s="333">
        <f t="shared" si="15"/>
        <v>3061.6099999999915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25">
      <c r="A467" s="329" t="s">
        <v>289</v>
      </c>
      <c r="B467" s="330">
        <v>6</v>
      </c>
      <c r="C467" s="298">
        <v>46238</v>
      </c>
      <c r="D467" s="299" t="s">
        <v>1008</v>
      </c>
      <c r="E467" s="522">
        <v>10</v>
      </c>
      <c r="F467" s="522"/>
      <c r="G467" s="333">
        <f t="shared" si="15"/>
        <v>2224.4299999999917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25">
      <c r="A468" s="329" t="s">
        <v>294</v>
      </c>
      <c r="B468" s="330">
        <v>17</v>
      </c>
      <c r="C468" s="298">
        <v>46238</v>
      </c>
      <c r="D468" s="299" t="s">
        <v>369</v>
      </c>
      <c r="E468" s="522">
        <v>99</v>
      </c>
      <c r="F468" s="522"/>
      <c r="G468" s="333">
        <f t="shared" si="15"/>
        <v>2234.4299999999917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25">
      <c r="A469" s="329" t="s">
        <v>294</v>
      </c>
      <c r="B469" s="330">
        <v>14</v>
      </c>
      <c r="C469" s="298">
        <v>46238</v>
      </c>
      <c r="D469" s="299" t="s">
        <v>366</v>
      </c>
      <c r="E469" s="522">
        <v>70.25</v>
      </c>
      <c r="F469" s="522"/>
      <c r="G469" s="333">
        <f t="shared" si="15"/>
        <v>2333.4299999999917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25">
      <c r="A470" s="329" t="s">
        <v>284</v>
      </c>
      <c r="B470" s="330">
        <v>37</v>
      </c>
      <c r="C470" s="298">
        <v>46238</v>
      </c>
      <c r="D470" s="299" t="s">
        <v>373</v>
      </c>
      <c r="E470" s="522">
        <v>50</v>
      </c>
      <c r="F470" s="522"/>
      <c r="G470" s="333">
        <f t="shared" si="15"/>
        <v>2403.6799999999917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25">
      <c r="A471" s="329" t="s">
        <v>289</v>
      </c>
      <c r="B471" s="330">
        <v>4</v>
      </c>
      <c r="C471" s="298">
        <v>46237</v>
      </c>
      <c r="D471" s="299" t="s">
        <v>296</v>
      </c>
      <c r="E471" s="522">
        <v>41.93</v>
      </c>
      <c r="F471" s="522"/>
      <c r="G471" s="333">
        <f t="shared" si="15"/>
        <v>2453.6799999999917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25">
      <c r="A472" s="329" t="s">
        <v>289</v>
      </c>
      <c r="B472" s="330">
        <v>2</v>
      </c>
      <c r="C472" s="298">
        <v>46237</v>
      </c>
      <c r="D472" s="299" t="s">
        <v>334</v>
      </c>
      <c r="E472" s="522">
        <v>15.09</v>
      </c>
      <c r="F472" s="522"/>
      <c r="G472" s="333">
        <f t="shared" si="15"/>
        <v>2495.6099999999915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25">
      <c r="A473" s="329" t="s">
        <v>294</v>
      </c>
      <c r="B473" s="330">
        <v>22</v>
      </c>
      <c r="C473" s="298">
        <v>46237</v>
      </c>
      <c r="D473" s="299" t="s">
        <v>951</v>
      </c>
      <c r="E473" s="522">
        <v>12.77</v>
      </c>
      <c r="F473" s="522"/>
      <c r="G473" s="333">
        <f t="shared" si="15"/>
        <v>2510.6999999999916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25">
      <c r="A474" s="329" t="s">
        <v>289</v>
      </c>
      <c r="B474" s="330">
        <v>1</v>
      </c>
      <c r="C474" s="298">
        <v>46236</v>
      </c>
      <c r="D474" s="299" t="s">
        <v>306</v>
      </c>
      <c r="E474" s="522">
        <v>132.79</v>
      </c>
      <c r="F474" s="522"/>
      <c r="G474" s="333">
        <f t="shared" si="15"/>
        <v>2523.4699999999916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25">
      <c r="A475" s="329" t="s">
        <v>289</v>
      </c>
      <c r="B475" s="330">
        <v>2</v>
      </c>
      <c r="C475" s="298">
        <v>46236</v>
      </c>
      <c r="D475" s="299" t="s">
        <v>357</v>
      </c>
      <c r="E475" s="522">
        <v>10.25</v>
      </c>
      <c r="F475" s="522"/>
      <c r="G475" s="333">
        <f t="shared" si="15"/>
        <v>2656.2599999999916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25">
      <c r="A476" s="329" t="s">
        <v>289</v>
      </c>
      <c r="B476" s="330">
        <v>6</v>
      </c>
      <c r="C476" s="298">
        <v>46236</v>
      </c>
      <c r="D476" s="299" t="s">
        <v>300</v>
      </c>
      <c r="E476" s="522">
        <v>24.48</v>
      </c>
      <c r="F476" s="522"/>
      <c r="G476" s="333">
        <f t="shared" si="15"/>
        <v>2666.5099999999916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25">
      <c r="A477" s="329" t="s">
        <v>289</v>
      </c>
      <c r="B477" s="330">
        <v>4</v>
      </c>
      <c r="C477" s="298">
        <v>46236</v>
      </c>
      <c r="D477" s="299" t="s">
        <v>453</v>
      </c>
      <c r="E477" s="522">
        <v>40.21</v>
      </c>
      <c r="F477" s="522"/>
      <c r="G477" s="333">
        <f t="shared" si="15"/>
        <v>2690.9899999999916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25">
      <c r="A478" s="329" t="s">
        <v>289</v>
      </c>
      <c r="B478" s="330">
        <v>8</v>
      </c>
      <c r="C478" s="298">
        <v>46235</v>
      </c>
      <c r="D478" s="299" t="s">
        <v>1006</v>
      </c>
      <c r="E478" s="522">
        <v>22.12</v>
      </c>
      <c r="F478" s="522"/>
      <c r="G478" s="333">
        <f t="shared" si="15"/>
        <v>2731.1999999999916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25">
      <c r="A479" s="329" t="s">
        <v>289</v>
      </c>
      <c r="B479" s="330">
        <v>5</v>
      </c>
      <c r="C479" s="298">
        <v>46235</v>
      </c>
      <c r="D479" s="299" t="s">
        <v>1007</v>
      </c>
      <c r="E479" s="522">
        <v>40</v>
      </c>
      <c r="F479" s="522"/>
      <c r="G479" s="333">
        <f t="shared" si="15"/>
        <v>2753.3199999999915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25">
      <c r="A480" s="329" t="s">
        <v>289</v>
      </c>
      <c r="B480" s="330">
        <v>8</v>
      </c>
      <c r="C480" s="298">
        <v>46235</v>
      </c>
      <c r="D480" s="299" t="s">
        <v>319</v>
      </c>
      <c r="E480" s="522">
        <v>8.86</v>
      </c>
      <c r="F480" s="522"/>
      <c r="G480" s="333">
        <f t="shared" si="15"/>
        <v>2793.3199999999915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25">
      <c r="A481" s="329" t="s">
        <v>289</v>
      </c>
      <c r="B481" s="330">
        <v>5</v>
      </c>
      <c r="C481" s="298">
        <v>46235</v>
      </c>
      <c r="D481" s="299" t="s">
        <v>482</v>
      </c>
      <c r="E481" s="522">
        <v>52.06</v>
      </c>
      <c r="F481" s="522"/>
      <c r="G481" s="333">
        <f t="shared" si="15"/>
        <v>2802.1799999999917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25">
      <c r="A482" s="329" t="s">
        <v>289</v>
      </c>
      <c r="B482" s="330">
        <v>6</v>
      </c>
      <c r="C482" s="298">
        <v>46235</v>
      </c>
      <c r="D482" s="299" t="s">
        <v>482</v>
      </c>
      <c r="E482" s="522">
        <v>52.06</v>
      </c>
      <c r="F482" s="522"/>
      <c r="G482" s="333">
        <f t="shared" si="15"/>
        <v>2854.2399999999916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25">
      <c r="A483" s="329" t="s">
        <v>294</v>
      </c>
      <c r="B483" s="330">
        <v>22</v>
      </c>
      <c r="C483" s="298">
        <v>46235</v>
      </c>
      <c r="D483" s="299" t="s">
        <v>374</v>
      </c>
      <c r="E483" s="522">
        <v>6.37</v>
      </c>
      <c r="F483" s="522"/>
      <c r="G483" s="333">
        <f t="shared" si="15"/>
        <v>2906.2999999999915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25">
      <c r="A484" s="329" t="s">
        <v>287</v>
      </c>
      <c r="B484" s="330" t="s">
        <v>287</v>
      </c>
      <c r="C484" s="298">
        <v>46235</v>
      </c>
      <c r="D484" s="299" t="s">
        <v>1005</v>
      </c>
      <c r="E484" s="522">
        <v>121.4</v>
      </c>
      <c r="F484" s="522">
        <v>121.4</v>
      </c>
      <c r="G484" s="333">
        <f t="shared" si="15"/>
        <v>2912.6699999999914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25">
      <c r="A485" s="329" t="s">
        <v>289</v>
      </c>
      <c r="B485" s="330">
        <v>6</v>
      </c>
      <c r="C485" s="298">
        <v>46235</v>
      </c>
      <c r="D485" s="299" t="s">
        <v>1016</v>
      </c>
      <c r="E485" s="522">
        <v>-25.39</v>
      </c>
      <c r="F485" s="522"/>
      <c r="G485" s="333">
        <f t="shared" si="15"/>
        <v>2912.6699999999914</v>
      </c>
      <c r="H485" s="334" t="s">
        <v>298</v>
      </c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25">
      <c r="A486" s="329" t="s">
        <v>287</v>
      </c>
      <c r="B486" s="330" t="s">
        <v>287</v>
      </c>
      <c r="C486" s="298">
        <v>46235</v>
      </c>
      <c r="D486" s="299" t="s">
        <v>984</v>
      </c>
      <c r="E486" s="522"/>
      <c r="F486" s="522">
        <v>174.61</v>
      </c>
      <c r="G486" s="333">
        <f t="shared" si="15"/>
        <v>2887.2799999999916</v>
      </c>
      <c r="H486" s="334" t="s">
        <v>298</v>
      </c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25">
      <c r="A487" s="329" t="s">
        <v>287</v>
      </c>
      <c r="B487" s="330" t="s">
        <v>287</v>
      </c>
      <c r="C487" s="298">
        <v>46235</v>
      </c>
      <c r="D487" s="299" t="s">
        <v>984</v>
      </c>
      <c r="E487" s="522">
        <v>174.61</v>
      </c>
      <c r="F487" s="522"/>
      <c r="G487" s="333">
        <f t="shared" si="15"/>
        <v>2712.6699999999914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25">
      <c r="A488" s="329" t="s">
        <v>284</v>
      </c>
      <c r="B488" s="330">
        <v>37</v>
      </c>
      <c r="C488" s="298">
        <v>46234</v>
      </c>
      <c r="D488" s="299" t="s">
        <v>1002</v>
      </c>
      <c r="E488" s="522">
        <v>8746.27</v>
      </c>
      <c r="F488" s="522"/>
      <c r="G488" s="333">
        <f t="shared" si="15"/>
        <v>2887.2799999999916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25">
      <c r="A489" s="329" t="s">
        <v>286</v>
      </c>
      <c r="B489" s="330">
        <v>25</v>
      </c>
      <c r="C489" s="298">
        <v>46234</v>
      </c>
      <c r="D489" s="298" t="s">
        <v>204</v>
      </c>
      <c r="E489" s="331">
        <v>350</v>
      </c>
      <c r="F489" s="522"/>
      <c r="G489" s="333">
        <f t="shared" si="15"/>
        <v>11633.549999999992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25">
      <c r="A490" s="329" t="s">
        <v>286</v>
      </c>
      <c r="B490" s="330">
        <v>26</v>
      </c>
      <c r="C490" s="298">
        <v>46234</v>
      </c>
      <c r="D490" s="298" t="s">
        <v>205</v>
      </c>
      <c r="E490" s="331">
        <v>320</v>
      </c>
      <c r="F490" s="522"/>
      <c r="G490" s="333">
        <f t="shared" si="15"/>
        <v>11983.549999999992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25">
      <c r="A491" s="329" t="s">
        <v>286</v>
      </c>
      <c r="B491" s="330">
        <v>27</v>
      </c>
      <c r="C491" s="298">
        <v>46234</v>
      </c>
      <c r="D491" s="298" t="s">
        <v>206</v>
      </c>
      <c r="E491" s="331">
        <v>25</v>
      </c>
      <c r="F491" s="522"/>
      <c r="G491" s="333">
        <f t="shared" si="15"/>
        <v>12303.549999999992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25">
      <c r="A492" s="329" t="s">
        <v>286</v>
      </c>
      <c r="B492" s="330">
        <v>28</v>
      </c>
      <c r="C492" s="298">
        <v>46234</v>
      </c>
      <c r="D492" s="298" t="s">
        <v>207</v>
      </c>
      <c r="E492" s="331">
        <v>25</v>
      </c>
      <c r="F492" s="522"/>
      <c r="G492" s="333">
        <f t="shared" si="15"/>
        <v>12328.549999999992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25">
      <c r="A493" s="329" t="s">
        <v>286</v>
      </c>
      <c r="B493" s="330">
        <v>29</v>
      </c>
      <c r="C493" s="298">
        <v>46234</v>
      </c>
      <c r="D493" s="298" t="s">
        <v>208</v>
      </c>
      <c r="E493" s="331">
        <v>45</v>
      </c>
      <c r="F493" s="522"/>
      <c r="G493" s="333">
        <f t="shared" si="15"/>
        <v>12353.549999999992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25">
      <c r="A494" s="329" t="s">
        <v>286</v>
      </c>
      <c r="B494" s="330">
        <v>30</v>
      </c>
      <c r="C494" s="298">
        <v>46234</v>
      </c>
      <c r="D494" s="298" t="s">
        <v>209</v>
      </c>
      <c r="E494" s="331">
        <v>400</v>
      </c>
      <c r="F494" s="522"/>
      <c r="G494" s="333">
        <f t="shared" ref="G494:G516" si="16">G495-E494+F494</f>
        <v>12398.549999999992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25">
      <c r="A495" s="329" t="s">
        <v>286</v>
      </c>
      <c r="B495" s="330">
        <v>31</v>
      </c>
      <c r="C495" s="298">
        <v>46234</v>
      </c>
      <c r="D495" s="298" t="s">
        <v>210</v>
      </c>
      <c r="E495" s="331">
        <v>375</v>
      </c>
      <c r="F495" s="522"/>
      <c r="G495" s="333">
        <f t="shared" si="16"/>
        <v>12798.549999999992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25">
      <c r="A496" s="329" t="s">
        <v>286</v>
      </c>
      <c r="B496" s="330">
        <v>32</v>
      </c>
      <c r="C496" s="298">
        <v>46234</v>
      </c>
      <c r="D496" s="298" t="s">
        <v>211</v>
      </c>
      <c r="E496" s="331">
        <v>100</v>
      </c>
      <c r="F496" s="522"/>
      <c r="G496" s="333">
        <f t="shared" si="16"/>
        <v>13173.549999999992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25">
      <c r="A497" s="329" t="s">
        <v>286</v>
      </c>
      <c r="B497" s="330">
        <v>33</v>
      </c>
      <c r="C497" s="298">
        <v>46234</v>
      </c>
      <c r="D497" s="298" t="s">
        <v>212</v>
      </c>
      <c r="E497" s="331">
        <v>85</v>
      </c>
      <c r="F497" s="522"/>
      <c r="G497" s="333">
        <f t="shared" si="16"/>
        <v>13273.549999999992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25">
      <c r="A498" s="329" t="s">
        <v>286</v>
      </c>
      <c r="B498" s="330">
        <v>34</v>
      </c>
      <c r="C498" s="298">
        <v>46234</v>
      </c>
      <c r="D498" s="298" t="s">
        <v>213</v>
      </c>
      <c r="E498" s="331">
        <v>230</v>
      </c>
      <c r="F498" s="522"/>
      <c r="G498" s="333">
        <f t="shared" si="16"/>
        <v>13358.549999999992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25">
      <c r="A499" s="329" t="s">
        <v>286</v>
      </c>
      <c r="B499" s="330">
        <v>35</v>
      </c>
      <c r="C499" s="298">
        <v>46234</v>
      </c>
      <c r="D499" s="298" t="s">
        <v>214</v>
      </c>
      <c r="E499" s="331">
        <v>45</v>
      </c>
      <c r="F499" s="522"/>
      <c r="G499" s="333">
        <f t="shared" si="16"/>
        <v>13588.549999999992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25">
      <c r="A500" s="329" t="s">
        <v>291</v>
      </c>
      <c r="B500" s="330">
        <v>38</v>
      </c>
      <c r="C500" s="298">
        <v>46234</v>
      </c>
      <c r="D500" s="299" t="s">
        <v>293</v>
      </c>
      <c r="E500" s="522"/>
      <c r="F500" s="522">
        <v>4720.8599999999997</v>
      </c>
      <c r="G500" s="333">
        <f t="shared" si="16"/>
        <v>13633.549999999992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25">
      <c r="A501" s="329" t="s">
        <v>294</v>
      </c>
      <c r="B501" s="330">
        <v>10</v>
      </c>
      <c r="C501" s="298">
        <v>46234</v>
      </c>
      <c r="D501" s="299" t="s">
        <v>176</v>
      </c>
      <c r="E501" s="522">
        <v>17.899999999999999</v>
      </c>
      <c r="F501" s="522"/>
      <c r="G501" s="333">
        <f t="shared" si="16"/>
        <v>8912.6899999999932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25">
      <c r="A502" s="329" t="s">
        <v>289</v>
      </c>
      <c r="B502" s="330">
        <v>5</v>
      </c>
      <c r="C502" s="298">
        <v>46233</v>
      </c>
      <c r="D502" s="299" t="s">
        <v>482</v>
      </c>
      <c r="E502" s="522">
        <v>20.59</v>
      </c>
      <c r="F502" s="522"/>
      <c r="G502" s="333">
        <f t="shared" si="16"/>
        <v>8930.5899999999929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25">
      <c r="A503" s="329" t="s">
        <v>289</v>
      </c>
      <c r="B503" s="330">
        <v>2</v>
      </c>
      <c r="C503" s="298">
        <v>46233</v>
      </c>
      <c r="D503" s="299" t="s">
        <v>385</v>
      </c>
      <c r="E503" s="522">
        <v>23.87</v>
      </c>
      <c r="F503" s="522"/>
      <c r="G503" s="333">
        <f t="shared" si="16"/>
        <v>8951.179999999993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25">
      <c r="A504" s="329" t="s">
        <v>289</v>
      </c>
      <c r="B504" s="330">
        <v>6</v>
      </c>
      <c r="C504" s="298">
        <v>46233</v>
      </c>
      <c r="D504" s="299" t="s">
        <v>1001</v>
      </c>
      <c r="E504" s="522">
        <v>-100</v>
      </c>
      <c r="F504" s="522"/>
      <c r="G504" s="333">
        <f t="shared" si="16"/>
        <v>8975.0499999999938</v>
      </c>
      <c r="H504" s="334" t="s">
        <v>298</v>
      </c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25">
      <c r="A505" s="329" t="s">
        <v>289</v>
      </c>
      <c r="B505" s="330">
        <v>6</v>
      </c>
      <c r="C505" s="298">
        <v>46233</v>
      </c>
      <c r="D505" s="299" t="s">
        <v>998</v>
      </c>
      <c r="E505" s="522">
        <v>-100</v>
      </c>
      <c r="F505" s="522"/>
      <c r="G505" s="333">
        <f t="shared" si="16"/>
        <v>8875.0499999999938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25">
      <c r="A506" s="329" t="s">
        <v>289</v>
      </c>
      <c r="B506" s="330">
        <v>2</v>
      </c>
      <c r="C506" s="298">
        <v>46233</v>
      </c>
      <c r="D506" s="299" t="s">
        <v>1004</v>
      </c>
      <c r="E506" s="522">
        <v>16</v>
      </c>
      <c r="F506" s="522"/>
      <c r="G506" s="333">
        <f t="shared" si="16"/>
        <v>8775.0499999999938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25">
      <c r="A507" s="329" t="s">
        <v>289</v>
      </c>
      <c r="B507" s="330">
        <v>2</v>
      </c>
      <c r="C507" s="298">
        <v>46232</v>
      </c>
      <c r="D507" s="299" t="s">
        <v>308</v>
      </c>
      <c r="E507" s="522">
        <v>60.77</v>
      </c>
      <c r="F507" s="522"/>
      <c r="G507" s="333">
        <f t="shared" si="16"/>
        <v>8791.0499999999938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25">
      <c r="A508" s="329" t="s">
        <v>294</v>
      </c>
      <c r="B508" s="330">
        <v>21</v>
      </c>
      <c r="C508" s="298">
        <v>46232</v>
      </c>
      <c r="D508" s="299" t="s">
        <v>194</v>
      </c>
      <c r="E508" s="522">
        <v>31.47</v>
      </c>
      <c r="F508" s="522"/>
      <c r="G508" s="333">
        <f t="shared" si="16"/>
        <v>8851.8199999999943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25">
      <c r="A509" s="329" t="s">
        <v>294</v>
      </c>
      <c r="B509" s="330">
        <v>21</v>
      </c>
      <c r="C509" s="298">
        <v>46232</v>
      </c>
      <c r="D509" s="299" t="s">
        <v>194</v>
      </c>
      <c r="E509" s="522">
        <v>16.2</v>
      </c>
      <c r="F509" s="522"/>
      <c r="G509" s="333">
        <f t="shared" si="16"/>
        <v>8883.2899999999936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25">
      <c r="A510" s="329" t="s">
        <v>289</v>
      </c>
      <c r="B510" s="330">
        <v>2</v>
      </c>
      <c r="C510" s="298">
        <v>46232</v>
      </c>
      <c r="D510" s="299" t="s">
        <v>345</v>
      </c>
      <c r="E510" s="522">
        <v>11.43</v>
      </c>
      <c r="F510" s="522"/>
      <c r="G510" s="333">
        <f t="shared" si="16"/>
        <v>8899.4899999999943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25">
      <c r="A511" s="329" t="s">
        <v>289</v>
      </c>
      <c r="B511" s="330">
        <v>2</v>
      </c>
      <c r="C511" s="298">
        <v>46232</v>
      </c>
      <c r="D511" s="299" t="s">
        <v>357</v>
      </c>
      <c r="E511" s="522">
        <v>9.9700000000000006</v>
      </c>
      <c r="F511" s="522"/>
      <c r="G511" s="333">
        <f t="shared" si="16"/>
        <v>8910.9199999999946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25">
      <c r="A512" s="329" t="s">
        <v>289</v>
      </c>
      <c r="B512" s="330">
        <v>5</v>
      </c>
      <c r="C512" s="298">
        <v>46232</v>
      </c>
      <c r="D512" s="299" t="s">
        <v>482</v>
      </c>
      <c r="E512" s="522">
        <v>82.36</v>
      </c>
      <c r="F512" s="522"/>
      <c r="G512" s="333">
        <f t="shared" si="16"/>
        <v>8920.889999999994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25">
      <c r="A513" s="329" t="s">
        <v>294</v>
      </c>
      <c r="B513" s="330">
        <v>24</v>
      </c>
      <c r="C513" s="298">
        <v>46232</v>
      </c>
      <c r="D513" s="299" t="s">
        <v>858</v>
      </c>
      <c r="E513" s="522">
        <v>92.25</v>
      </c>
      <c r="F513" s="522"/>
      <c r="G513" s="333">
        <f t="shared" si="16"/>
        <v>9003.2499999999945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25">
      <c r="A514" s="329" t="s">
        <v>289</v>
      </c>
      <c r="B514" s="330">
        <v>4</v>
      </c>
      <c r="C514" s="298">
        <v>46232</v>
      </c>
      <c r="D514" s="299" t="s">
        <v>296</v>
      </c>
      <c r="E514" s="522">
        <v>39.5</v>
      </c>
      <c r="F514" s="522"/>
      <c r="G514" s="333">
        <f t="shared" si="16"/>
        <v>9095.4999999999945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25">
      <c r="A515" s="329" t="s">
        <v>289</v>
      </c>
      <c r="B515" s="330">
        <v>2</v>
      </c>
      <c r="C515" s="298">
        <v>46232</v>
      </c>
      <c r="D515" s="299" t="s">
        <v>296</v>
      </c>
      <c r="E515" s="522">
        <v>15.1</v>
      </c>
      <c r="F515" s="522"/>
      <c r="G515" s="333">
        <f t="shared" si="16"/>
        <v>9134.9999999999945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25">
      <c r="A516" s="329" t="s">
        <v>289</v>
      </c>
      <c r="B516" s="330">
        <v>2</v>
      </c>
      <c r="C516" s="298">
        <v>46232</v>
      </c>
      <c r="D516" s="299" t="s">
        <v>334</v>
      </c>
      <c r="E516" s="522">
        <v>17.68</v>
      </c>
      <c r="F516" s="522"/>
      <c r="G516" s="333">
        <f t="shared" si="16"/>
        <v>9150.0999999999949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25">
      <c r="A517" s="329" t="s">
        <v>289</v>
      </c>
      <c r="B517" s="330">
        <v>5</v>
      </c>
      <c r="C517" s="298">
        <v>46232</v>
      </c>
      <c r="D517" s="299" t="s">
        <v>986</v>
      </c>
      <c r="E517" s="522">
        <v>-205</v>
      </c>
      <c r="F517" s="522"/>
      <c r="G517" s="333">
        <f t="shared" ref="G517:G579" si="17">G518-E517+F517</f>
        <v>9167.7799999999952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25">
      <c r="A518" s="329" t="s">
        <v>294</v>
      </c>
      <c r="B518" s="330">
        <v>20</v>
      </c>
      <c r="C518" s="298">
        <v>46232</v>
      </c>
      <c r="D518" s="299" t="s">
        <v>193</v>
      </c>
      <c r="E518" s="522">
        <v>600</v>
      </c>
      <c r="F518" s="522"/>
      <c r="G518" s="333">
        <f t="shared" si="17"/>
        <v>8962.7799999999952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25">
      <c r="A519" s="329" t="s">
        <v>287</v>
      </c>
      <c r="B519" s="330" t="s">
        <v>287</v>
      </c>
      <c r="C519" s="298">
        <v>46231</v>
      </c>
      <c r="D519" s="299" t="s">
        <v>523</v>
      </c>
      <c r="E519" s="522">
        <v>1171.3800000000001</v>
      </c>
      <c r="F519" s="522">
        <v>1171.3800000000001</v>
      </c>
      <c r="G519" s="333">
        <f t="shared" si="17"/>
        <v>9562.7799999999952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25">
      <c r="A520" s="329" t="s">
        <v>289</v>
      </c>
      <c r="B520" s="330">
        <v>2</v>
      </c>
      <c r="C520" s="298">
        <v>46231</v>
      </c>
      <c r="D520" s="299" t="s">
        <v>334</v>
      </c>
      <c r="E520" s="522">
        <v>11.58</v>
      </c>
      <c r="F520" s="522"/>
      <c r="G520" s="333">
        <f t="shared" si="17"/>
        <v>9562.7799999999934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25">
      <c r="A521" s="329" t="s">
        <v>294</v>
      </c>
      <c r="B521" s="330">
        <v>42</v>
      </c>
      <c r="C521" s="298">
        <v>46231</v>
      </c>
      <c r="D521" s="299" t="s">
        <v>200</v>
      </c>
      <c r="E521" s="522">
        <v>59</v>
      </c>
      <c r="F521" s="522"/>
      <c r="G521" s="333">
        <f t="shared" si="17"/>
        <v>9574.3599999999933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25">
      <c r="A522" s="329" t="s">
        <v>294</v>
      </c>
      <c r="B522" s="330">
        <v>43</v>
      </c>
      <c r="C522" s="298">
        <v>46231</v>
      </c>
      <c r="D522" s="299" t="s">
        <v>201</v>
      </c>
      <c r="E522" s="522">
        <v>50.92</v>
      </c>
      <c r="F522" s="522"/>
      <c r="G522" s="333">
        <f t="shared" si="17"/>
        <v>9633.3599999999933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25">
      <c r="A523" s="329" t="s">
        <v>289</v>
      </c>
      <c r="B523" s="330">
        <v>8</v>
      </c>
      <c r="C523" s="298">
        <v>46231</v>
      </c>
      <c r="D523" s="299" t="s">
        <v>308</v>
      </c>
      <c r="E523" s="522">
        <v>71.75</v>
      </c>
      <c r="F523" s="522"/>
      <c r="G523" s="333">
        <f t="shared" si="17"/>
        <v>9684.2799999999934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25">
      <c r="A524" s="329" t="s">
        <v>289</v>
      </c>
      <c r="B524" s="330">
        <v>6</v>
      </c>
      <c r="C524" s="298">
        <v>46230</v>
      </c>
      <c r="D524" s="299" t="s">
        <v>997</v>
      </c>
      <c r="E524" s="522">
        <v>49.2</v>
      </c>
      <c r="F524" s="522"/>
      <c r="G524" s="333">
        <f t="shared" si="17"/>
        <v>9756.0299999999934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25">
      <c r="A525" s="329" t="s">
        <v>289</v>
      </c>
      <c r="B525" s="330">
        <v>2</v>
      </c>
      <c r="C525" s="298">
        <v>46230</v>
      </c>
      <c r="D525" s="299" t="s">
        <v>352</v>
      </c>
      <c r="E525" s="522">
        <v>20.98</v>
      </c>
      <c r="F525" s="522"/>
      <c r="G525" s="333">
        <f t="shared" si="17"/>
        <v>9805.2299999999941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25">
      <c r="A526" s="329" t="s">
        <v>289</v>
      </c>
      <c r="B526" s="330">
        <v>6</v>
      </c>
      <c r="C526" s="298">
        <v>46230</v>
      </c>
      <c r="D526" s="299" t="s">
        <v>300</v>
      </c>
      <c r="E526" s="522">
        <v>19.16</v>
      </c>
      <c r="F526" s="522"/>
      <c r="G526" s="333">
        <f t="shared" si="17"/>
        <v>9826.2099999999937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25">
      <c r="A527" s="329" t="s">
        <v>289</v>
      </c>
      <c r="B527" s="330">
        <v>2</v>
      </c>
      <c r="C527" s="298">
        <v>46230</v>
      </c>
      <c r="D527" s="299" t="s">
        <v>992</v>
      </c>
      <c r="E527" s="522">
        <v>15.89</v>
      </c>
      <c r="F527" s="522"/>
      <c r="G527" s="333">
        <f t="shared" si="17"/>
        <v>9845.3699999999935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25">
      <c r="A528" s="329" t="s">
        <v>294</v>
      </c>
      <c r="B528" s="330">
        <v>22</v>
      </c>
      <c r="C528" s="298">
        <v>46230</v>
      </c>
      <c r="D528" s="299" t="s">
        <v>996</v>
      </c>
      <c r="E528" s="522">
        <v>15.96</v>
      </c>
      <c r="F528" s="522"/>
      <c r="G528" s="333">
        <f t="shared" si="17"/>
        <v>9861.2599999999929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25">
      <c r="A529" s="329" t="s">
        <v>289</v>
      </c>
      <c r="B529" s="330">
        <v>1</v>
      </c>
      <c r="C529" s="298">
        <v>46230</v>
      </c>
      <c r="D529" s="299" t="s">
        <v>306</v>
      </c>
      <c r="E529" s="522">
        <v>183.73</v>
      </c>
      <c r="F529" s="522"/>
      <c r="G529" s="333">
        <f t="shared" si="17"/>
        <v>9877.2199999999921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25">
      <c r="A530" s="329" t="s">
        <v>289</v>
      </c>
      <c r="B530" s="330">
        <v>4</v>
      </c>
      <c r="C530" s="298">
        <v>46230</v>
      </c>
      <c r="D530" s="299" t="s">
        <v>296</v>
      </c>
      <c r="E530" s="522">
        <v>86.71</v>
      </c>
      <c r="F530" s="522"/>
      <c r="G530" s="333">
        <f t="shared" si="17"/>
        <v>10060.949999999992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25">
      <c r="A531" s="329" t="s">
        <v>289</v>
      </c>
      <c r="B531" s="330">
        <v>2</v>
      </c>
      <c r="C531" s="298">
        <v>46230</v>
      </c>
      <c r="D531" s="299" t="s">
        <v>296</v>
      </c>
      <c r="E531" s="522">
        <v>8.7200000000000006</v>
      </c>
      <c r="F531" s="522"/>
      <c r="G531" s="333">
        <f t="shared" si="17"/>
        <v>10147.659999999991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25">
      <c r="A532" s="329" t="s">
        <v>289</v>
      </c>
      <c r="B532" s="330">
        <v>2</v>
      </c>
      <c r="C532" s="298">
        <v>46230</v>
      </c>
      <c r="D532" s="299" t="s">
        <v>301</v>
      </c>
      <c r="E532" s="522">
        <v>23.5</v>
      </c>
      <c r="F532" s="522"/>
      <c r="G532" s="333">
        <f t="shared" si="17"/>
        <v>10156.37999999999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25">
      <c r="A533" s="329" t="s">
        <v>289</v>
      </c>
      <c r="B533" s="330">
        <v>3</v>
      </c>
      <c r="C533" s="298">
        <v>46230</v>
      </c>
      <c r="D533" s="299" t="s">
        <v>981</v>
      </c>
      <c r="E533" s="522">
        <v>7.18</v>
      </c>
      <c r="F533" s="522"/>
      <c r="G533" s="333">
        <f t="shared" si="17"/>
        <v>10179.87999999999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25">
      <c r="A534" s="329" t="s">
        <v>289</v>
      </c>
      <c r="B534" s="330">
        <v>2</v>
      </c>
      <c r="C534" s="298">
        <v>46229</v>
      </c>
      <c r="D534" s="299" t="s">
        <v>994</v>
      </c>
      <c r="E534" s="522">
        <v>18.350000000000001</v>
      </c>
      <c r="F534" s="522"/>
      <c r="G534" s="333">
        <f t="shared" si="17"/>
        <v>10187.05999999999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25">
      <c r="A535" s="329" t="s">
        <v>289</v>
      </c>
      <c r="B535" s="330">
        <v>8</v>
      </c>
      <c r="C535" s="298">
        <v>46229</v>
      </c>
      <c r="D535" s="299" t="s">
        <v>319</v>
      </c>
      <c r="E535" s="522">
        <v>64.400000000000006</v>
      </c>
      <c r="F535" s="522"/>
      <c r="G535" s="333">
        <f t="shared" si="17"/>
        <v>10205.409999999991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25">
      <c r="A536" s="329" t="s">
        <v>289</v>
      </c>
      <c r="B536" s="330">
        <v>4</v>
      </c>
      <c r="C536" s="298">
        <v>46229</v>
      </c>
      <c r="D536" s="299" t="s">
        <v>296</v>
      </c>
      <c r="E536" s="522">
        <v>42.19</v>
      </c>
      <c r="F536" s="522"/>
      <c r="G536" s="333">
        <f t="shared" si="17"/>
        <v>10269.80999999999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25">
      <c r="A537" s="329" t="s">
        <v>289</v>
      </c>
      <c r="B537" s="330">
        <v>8</v>
      </c>
      <c r="C537" s="298">
        <v>46229</v>
      </c>
      <c r="D537" s="299" t="s">
        <v>296</v>
      </c>
      <c r="E537" s="522">
        <v>60.67</v>
      </c>
      <c r="F537" s="522"/>
      <c r="G537" s="333">
        <f t="shared" si="17"/>
        <v>10311.999999999991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25">
      <c r="A538" s="329" t="s">
        <v>289</v>
      </c>
      <c r="B538" s="330">
        <v>8</v>
      </c>
      <c r="C538" s="298">
        <v>46228</v>
      </c>
      <c r="D538" s="299" t="s">
        <v>993</v>
      </c>
      <c r="E538" s="522">
        <v>40.32</v>
      </c>
      <c r="F538" s="522"/>
      <c r="G538" s="333">
        <f t="shared" si="17"/>
        <v>10372.669999999991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25">
      <c r="A539" s="329" t="s">
        <v>289</v>
      </c>
      <c r="B539" s="330">
        <v>3</v>
      </c>
      <c r="C539" s="298">
        <v>46228</v>
      </c>
      <c r="D539" s="299" t="s">
        <v>453</v>
      </c>
      <c r="E539" s="522">
        <v>7.38</v>
      </c>
      <c r="F539" s="522"/>
      <c r="G539" s="333">
        <f t="shared" si="17"/>
        <v>10412.989999999991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25">
      <c r="A540" s="329" t="s">
        <v>289</v>
      </c>
      <c r="B540" s="330">
        <v>4</v>
      </c>
      <c r="C540" s="298">
        <v>46228</v>
      </c>
      <c r="D540" s="299" t="s">
        <v>453</v>
      </c>
      <c r="E540" s="522">
        <v>39.83</v>
      </c>
      <c r="F540" s="522"/>
      <c r="G540" s="333">
        <f t="shared" si="17"/>
        <v>10420.36999999999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25">
      <c r="A541" s="329" t="s">
        <v>289</v>
      </c>
      <c r="B541" s="330">
        <v>5</v>
      </c>
      <c r="C541" s="298">
        <v>46228</v>
      </c>
      <c r="D541" s="299" t="s">
        <v>473</v>
      </c>
      <c r="E541" s="522">
        <v>20</v>
      </c>
      <c r="F541" s="522"/>
      <c r="G541" s="333">
        <f t="shared" si="17"/>
        <v>10460.19999999999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25">
      <c r="A542" s="329" t="s">
        <v>294</v>
      </c>
      <c r="B542" s="330">
        <v>12</v>
      </c>
      <c r="C542" s="298">
        <v>46228</v>
      </c>
      <c r="D542" s="299" t="s">
        <v>314</v>
      </c>
      <c r="E542" s="522">
        <v>204.48</v>
      </c>
      <c r="F542" s="522"/>
      <c r="G542" s="333">
        <f t="shared" si="17"/>
        <v>10480.19999999999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25">
      <c r="A543" s="329" t="s">
        <v>289</v>
      </c>
      <c r="B543" s="330">
        <v>3</v>
      </c>
      <c r="C543" s="298">
        <v>46228</v>
      </c>
      <c r="D543" s="299" t="s">
        <v>989</v>
      </c>
      <c r="E543" s="522">
        <v>11.33</v>
      </c>
      <c r="F543" s="522"/>
      <c r="G543" s="333">
        <f t="shared" si="17"/>
        <v>10684.679999999989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25">
      <c r="A544" s="329" t="s">
        <v>289</v>
      </c>
      <c r="B544" s="330">
        <v>2</v>
      </c>
      <c r="C544" s="298">
        <v>46228</v>
      </c>
      <c r="D544" s="299" t="s">
        <v>995</v>
      </c>
      <c r="E544" s="522">
        <v>120.77</v>
      </c>
      <c r="F544" s="522"/>
      <c r="G544" s="333">
        <f t="shared" si="17"/>
        <v>10696.009999999989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25">
      <c r="A545" s="329" t="s">
        <v>289</v>
      </c>
      <c r="B545" s="330">
        <v>2</v>
      </c>
      <c r="C545" s="298">
        <v>46227</v>
      </c>
      <c r="D545" s="299" t="s">
        <v>988</v>
      </c>
      <c r="E545" s="522">
        <v>46.21</v>
      </c>
      <c r="F545" s="522"/>
      <c r="G545" s="333">
        <f t="shared" si="17"/>
        <v>10816.77999999999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25">
      <c r="A546" s="329" t="s">
        <v>289</v>
      </c>
      <c r="B546" s="330">
        <v>5</v>
      </c>
      <c r="C546" s="298">
        <v>46227</v>
      </c>
      <c r="D546" s="299" t="s">
        <v>339</v>
      </c>
      <c r="E546" s="522">
        <v>95.85</v>
      </c>
      <c r="F546" s="522"/>
      <c r="G546" s="333">
        <f t="shared" si="17"/>
        <v>10862.989999999989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25">
      <c r="A547" s="329" t="s">
        <v>289</v>
      </c>
      <c r="B547" s="330">
        <v>2</v>
      </c>
      <c r="C547" s="298">
        <v>46227</v>
      </c>
      <c r="D547" s="299" t="s">
        <v>324</v>
      </c>
      <c r="E547" s="522">
        <v>9.06</v>
      </c>
      <c r="F547" s="522"/>
      <c r="G547" s="333">
        <f t="shared" si="17"/>
        <v>10958.839999999989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25">
      <c r="A548" s="329" t="s">
        <v>289</v>
      </c>
      <c r="B548" s="330">
        <v>2</v>
      </c>
      <c r="C548" s="298">
        <v>46227</v>
      </c>
      <c r="D548" s="299" t="s">
        <v>357</v>
      </c>
      <c r="E548" s="522">
        <v>26.47</v>
      </c>
      <c r="F548" s="522"/>
      <c r="G548" s="333">
        <f t="shared" si="17"/>
        <v>10967.899999999989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25">
      <c r="A549" s="329" t="s">
        <v>289</v>
      </c>
      <c r="B549" s="330">
        <v>6</v>
      </c>
      <c r="C549" s="298">
        <v>46227</v>
      </c>
      <c r="D549" s="299" t="s">
        <v>1001</v>
      </c>
      <c r="E549" s="522">
        <v>90</v>
      </c>
      <c r="F549" s="522"/>
      <c r="G549" s="333">
        <f t="shared" si="17"/>
        <v>10994.369999999988</v>
      </c>
      <c r="H549" s="334" t="s">
        <v>298</v>
      </c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25">
      <c r="A550" s="329" t="s">
        <v>289</v>
      </c>
      <c r="B550" s="330">
        <v>3</v>
      </c>
      <c r="C550" s="298">
        <v>46226</v>
      </c>
      <c r="D550" s="299" t="s">
        <v>453</v>
      </c>
      <c r="E550" s="522">
        <v>29.72</v>
      </c>
      <c r="F550" s="522"/>
      <c r="G550" s="333">
        <f t="shared" si="17"/>
        <v>11084.369999999988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25">
      <c r="A551" s="329" t="s">
        <v>287</v>
      </c>
      <c r="B551" s="330" t="s">
        <v>287</v>
      </c>
      <c r="C551" s="298">
        <v>46226</v>
      </c>
      <c r="D551" s="299" t="s">
        <v>315</v>
      </c>
      <c r="E551" s="522">
        <v>133.13999999999999</v>
      </c>
      <c r="F551" s="522">
        <v>133.13999999999999</v>
      </c>
      <c r="G551" s="333">
        <f t="shared" si="17"/>
        <v>11114.089999999987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25">
      <c r="A552" s="329" t="s">
        <v>291</v>
      </c>
      <c r="B552" s="330">
        <v>39</v>
      </c>
      <c r="C552" s="298">
        <v>46226</v>
      </c>
      <c r="D552" s="299" t="s">
        <v>292</v>
      </c>
      <c r="E552" s="522"/>
      <c r="F552" s="522">
        <v>2763.78</v>
      </c>
      <c r="G552" s="333">
        <f t="shared" si="17"/>
        <v>11114.089999999987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25">
      <c r="A553" s="329" t="s">
        <v>289</v>
      </c>
      <c r="B553" s="330">
        <v>8</v>
      </c>
      <c r="C553" s="298">
        <v>46226</v>
      </c>
      <c r="D553" s="299" t="s">
        <v>990</v>
      </c>
      <c r="E553" s="522">
        <v>92.36</v>
      </c>
      <c r="F553" s="522"/>
      <c r="G553" s="333">
        <f t="shared" si="17"/>
        <v>8350.3099999999868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25">
      <c r="A554" s="329" t="s">
        <v>289</v>
      </c>
      <c r="B554" s="330">
        <v>3</v>
      </c>
      <c r="C554" s="298">
        <v>46226</v>
      </c>
      <c r="D554" s="299" t="s">
        <v>981</v>
      </c>
      <c r="E554" s="522">
        <v>25</v>
      </c>
      <c r="F554" s="522"/>
      <c r="G554" s="333">
        <f t="shared" si="17"/>
        <v>8442.6699999999873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25">
      <c r="A555" s="329" t="s">
        <v>289</v>
      </c>
      <c r="B555" s="330">
        <v>4</v>
      </c>
      <c r="C555" s="298">
        <v>46226</v>
      </c>
      <c r="D555" s="299" t="s">
        <v>296</v>
      </c>
      <c r="E555" s="522">
        <v>49.15</v>
      </c>
      <c r="F555" s="522"/>
      <c r="G555" s="333">
        <f t="shared" si="17"/>
        <v>8467.6699999999873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25">
      <c r="A556" s="329" t="s">
        <v>289</v>
      </c>
      <c r="B556" s="330">
        <v>6</v>
      </c>
      <c r="C556" s="298">
        <v>46226</v>
      </c>
      <c r="D556" s="299" t="s">
        <v>991</v>
      </c>
      <c r="E556" s="522">
        <v>21.6</v>
      </c>
      <c r="F556" s="522"/>
      <c r="G556" s="333">
        <f t="shared" si="17"/>
        <v>8516.819999999987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25">
      <c r="A557" s="329" t="s">
        <v>289</v>
      </c>
      <c r="B557" s="330">
        <v>8</v>
      </c>
      <c r="C557" s="298">
        <v>46225</v>
      </c>
      <c r="D557" s="299" t="s">
        <v>319</v>
      </c>
      <c r="E557" s="522">
        <v>21.28</v>
      </c>
      <c r="F557" s="522"/>
      <c r="G557" s="333">
        <f t="shared" si="17"/>
        <v>8538.4199999999873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25">
      <c r="A558" s="329" t="s">
        <v>289</v>
      </c>
      <c r="B558" s="330">
        <v>2</v>
      </c>
      <c r="C558" s="298">
        <v>46225</v>
      </c>
      <c r="D558" s="299" t="s">
        <v>357</v>
      </c>
      <c r="E558" s="522">
        <v>17.260000000000002</v>
      </c>
      <c r="F558" s="522"/>
      <c r="G558" s="333">
        <f t="shared" si="17"/>
        <v>8559.699999999988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25">
      <c r="A559" s="329" t="s">
        <v>291</v>
      </c>
      <c r="B559" s="330">
        <v>40</v>
      </c>
      <c r="C559" s="298">
        <v>46225</v>
      </c>
      <c r="D559" s="299" t="s">
        <v>316</v>
      </c>
      <c r="E559" s="522"/>
      <c r="F559" s="522">
        <v>4292.68</v>
      </c>
      <c r="G559" s="333">
        <f t="shared" si="17"/>
        <v>8576.9599999999882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25">
      <c r="A560" s="329" t="s">
        <v>289</v>
      </c>
      <c r="B560" s="330">
        <v>1</v>
      </c>
      <c r="C560" s="298">
        <v>46223</v>
      </c>
      <c r="D560" s="299" t="s">
        <v>306</v>
      </c>
      <c r="E560" s="522">
        <v>148.97999999999999</v>
      </c>
      <c r="F560" s="522"/>
      <c r="G560" s="333">
        <f t="shared" si="17"/>
        <v>4284.279999999987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25">
      <c r="A561" s="329" t="s">
        <v>294</v>
      </c>
      <c r="B561" s="330">
        <v>22</v>
      </c>
      <c r="C561" s="298">
        <v>46223</v>
      </c>
      <c r="D561" s="299" t="s">
        <v>323</v>
      </c>
      <c r="E561" s="522">
        <v>20.22</v>
      </c>
      <c r="F561" s="522"/>
      <c r="G561" s="333">
        <f t="shared" si="17"/>
        <v>4433.2599999999866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25">
      <c r="A562" s="329" t="s">
        <v>289</v>
      </c>
      <c r="B562" s="330">
        <v>5</v>
      </c>
      <c r="C562" s="298">
        <v>46223</v>
      </c>
      <c r="D562" s="299" t="s">
        <v>986</v>
      </c>
      <c r="E562" s="522">
        <v>-313</v>
      </c>
      <c r="F562" s="522"/>
      <c r="G562" s="333">
        <f t="shared" si="17"/>
        <v>4453.4799999999868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25">
      <c r="A563" s="329" t="s">
        <v>289</v>
      </c>
      <c r="B563" s="330">
        <v>4</v>
      </c>
      <c r="C563" s="298">
        <v>46222</v>
      </c>
      <c r="D563" s="299" t="s">
        <v>310</v>
      </c>
      <c r="E563" s="522">
        <v>43.41</v>
      </c>
      <c r="F563" s="522"/>
      <c r="G563" s="333">
        <f t="shared" si="17"/>
        <v>4140.4799999999868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25">
      <c r="A564" s="329" t="s">
        <v>289</v>
      </c>
      <c r="B564" s="330">
        <v>1</v>
      </c>
      <c r="C564" s="298">
        <v>46222</v>
      </c>
      <c r="D564" s="299" t="s">
        <v>329</v>
      </c>
      <c r="E564" s="522">
        <v>70.98</v>
      </c>
      <c r="F564" s="522"/>
      <c r="G564" s="333">
        <f t="shared" si="17"/>
        <v>4183.8899999999867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25">
      <c r="A565" s="329" t="s">
        <v>289</v>
      </c>
      <c r="B565" s="330">
        <v>1</v>
      </c>
      <c r="C565" s="298">
        <v>46222</v>
      </c>
      <c r="D565" s="299" t="s">
        <v>306</v>
      </c>
      <c r="E565" s="522">
        <v>0.42</v>
      </c>
      <c r="F565" s="522"/>
      <c r="G565" s="333">
        <f t="shared" si="17"/>
        <v>4254.8699999999862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25">
      <c r="A566" s="329" t="s">
        <v>294</v>
      </c>
      <c r="B566" s="330">
        <v>22</v>
      </c>
      <c r="C566" s="298">
        <v>46222</v>
      </c>
      <c r="D566" s="299" t="s">
        <v>921</v>
      </c>
      <c r="E566" s="522">
        <v>7.46</v>
      </c>
      <c r="F566" s="522"/>
      <c r="G566" s="333">
        <f t="shared" si="17"/>
        <v>4255.2899999999863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25">
      <c r="A567" s="329" t="s">
        <v>289</v>
      </c>
      <c r="B567" s="330">
        <v>6</v>
      </c>
      <c r="C567" s="298">
        <v>46222</v>
      </c>
      <c r="D567" s="299" t="s">
        <v>985</v>
      </c>
      <c r="E567" s="522">
        <v>60</v>
      </c>
      <c r="F567" s="522"/>
      <c r="G567" s="333">
        <f t="shared" si="17"/>
        <v>4262.7499999999864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25">
      <c r="A568" s="329" t="s">
        <v>289</v>
      </c>
      <c r="B568" s="330">
        <v>2</v>
      </c>
      <c r="C568" s="298">
        <v>46221</v>
      </c>
      <c r="D568" s="299" t="s">
        <v>345</v>
      </c>
      <c r="E568" s="522">
        <v>11.77</v>
      </c>
      <c r="F568" s="522"/>
      <c r="G568" s="333">
        <f t="shared" si="17"/>
        <v>4322.7499999999864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25">
      <c r="A569" s="329" t="s">
        <v>289</v>
      </c>
      <c r="B569" s="330">
        <v>2</v>
      </c>
      <c r="C569" s="298">
        <v>46221</v>
      </c>
      <c r="D569" s="299" t="s">
        <v>308</v>
      </c>
      <c r="E569" s="522">
        <v>123.68</v>
      </c>
      <c r="F569" s="522"/>
      <c r="G569" s="333">
        <f t="shared" si="17"/>
        <v>4334.5199999999868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25">
      <c r="A570" s="329" t="s">
        <v>289</v>
      </c>
      <c r="B570" s="330">
        <v>8</v>
      </c>
      <c r="C570" s="298">
        <v>46221</v>
      </c>
      <c r="D570" s="299" t="s">
        <v>987</v>
      </c>
      <c r="E570" s="522">
        <v>27.37</v>
      </c>
      <c r="F570" s="522"/>
      <c r="G570" s="333">
        <f t="shared" si="17"/>
        <v>4458.1999999999871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25">
      <c r="A571" s="329" t="s">
        <v>289</v>
      </c>
      <c r="B571" s="330">
        <v>8</v>
      </c>
      <c r="C571" s="298">
        <v>46221</v>
      </c>
      <c r="D571" s="299" t="s">
        <v>987</v>
      </c>
      <c r="E571" s="522">
        <v>25.2</v>
      </c>
      <c r="F571" s="522"/>
      <c r="G571" s="333">
        <f t="shared" si="17"/>
        <v>4485.569999999987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25">
      <c r="A572" s="329" t="s">
        <v>294</v>
      </c>
      <c r="B572" s="330">
        <v>22</v>
      </c>
      <c r="C572" s="298">
        <v>46221</v>
      </c>
      <c r="D572" s="299" t="s">
        <v>928</v>
      </c>
      <c r="E572" s="522">
        <v>13.84</v>
      </c>
      <c r="F572" s="522"/>
      <c r="G572" s="333">
        <f t="shared" si="17"/>
        <v>4510.7699999999868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25">
      <c r="A573" s="329" t="s">
        <v>294</v>
      </c>
      <c r="B573" s="330">
        <v>21</v>
      </c>
      <c r="C573" s="298">
        <v>46220</v>
      </c>
      <c r="D573" s="299" t="s">
        <v>194</v>
      </c>
      <c r="E573" s="522">
        <v>81</v>
      </c>
      <c r="F573" s="522"/>
      <c r="G573" s="333">
        <f t="shared" si="17"/>
        <v>4524.6099999999869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25">
      <c r="A574" s="329" t="s">
        <v>294</v>
      </c>
      <c r="B574" s="330">
        <v>43</v>
      </c>
      <c r="C574" s="298">
        <v>46220</v>
      </c>
      <c r="D574" s="299" t="s">
        <v>333</v>
      </c>
      <c r="E574" s="522">
        <v>22.35</v>
      </c>
      <c r="F574" s="522"/>
      <c r="G574" s="333">
        <f t="shared" si="17"/>
        <v>4605.6099999999869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25">
      <c r="A575" s="329" t="s">
        <v>294</v>
      </c>
      <c r="B575" s="330">
        <v>42</v>
      </c>
      <c r="C575" s="298">
        <v>46220</v>
      </c>
      <c r="D575" s="299" t="s">
        <v>333</v>
      </c>
      <c r="E575" s="522">
        <v>29.8</v>
      </c>
      <c r="F575" s="522"/>
      <c r="G575" s="333">
        <f t="shared" si="17"/>
        <v>4627.9599999999873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25">
      <c r="A576" s="329" t="s">
        <v>294</v>
      </c>
      <c r="B576" s="330">
        <v>17</v>
      </c>
      <c r="C576" s="298">
        <v>46220</v>
      </c>
      <c r="D576" s="299" t="s">
        <v>188</v>
      </c>
      <c r="E576" s="522">
        <v>42.65</v>
      </c>
      <c r="F576" s="522"/>
      <c r="G576" s="333">
        <f t="shared" si="17"/>
        <v>4657.7599999999875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25">
      <c r="A577" s="329" t="s">
        <v>294</v>
      </c>
      <c r="B577" s="330">
        <v>23</v>
      </c>
      <c r="C577" s="298">
        <v>46220</v>
      </c>
      <c r="D577" s="299" t="s">
        <v>63</v>
      </c>
      <c r="E577" s="522">
        <v>529.46</v>
      </c>
      <c r="F577" s="522"/>
      <c r="G577" s="333">
        <f t="shared" si="17"/>
        <v>4700.4099999999871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25">
      <c r="A578" s="329" t="s">
        <v>294</v>
      </c>
      <c r="B578" s="330">
        <v>11</v>
      </c>
      <c r="C578" s="298">
        <v>46219</v>
      </c>
      <c r="D578" s="299" t="s">
        <v>178</v>
      </c>
      <c r="E578" s="522">
        <v>256.64</v>
      </c>
      <c r="F578" s="522"/>
      <c r="G578" s="333">
        <f t="shared" si="17"/>
        <v>5229.8699999999872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25">
      <c r="A579" s="329" t="s">
        <v>289</v>
      </c>
      <c r="B579" s="330">
        <v>5</v>
      </c>
      <c r="C579" s="298">
        <v>46219</v>
      </c>
      <c r="D579" s="299" t="s">
        <v>339</v>
      </c>
      <c r="E579" s="522">
        <v>21.3</v>
      </c>
      <c r="F579" s="522"/>
      <c r="G579" s="333">
        <f t="shared" si="17"/>
        <v>5486.5099999999875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25">
      <c r="A580" s="329" t="s">
        <v>291</v>
      </c>
      <c r="B580" s="330">
        <v>38</v>
      </c>
      <c r="C580" s="298">
        <v>46218</v>
      </c>
      <c r="D580" s="299" t="s">
        <v>293</v>
      </c>
      <c r="E580" s="522"/>
      <c r="F580" s="522">
        <v>4720.84</v>
      </c>
      <c r="G580" s="333">
        <f t="shared" ref="G580:G585" si="18">G581-E580+F580</f>
        <v>5507.8099999999877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25">
      <c r="A581" s="329" t="s">
        <v>289</v>
      </c>
      <c r="B581" s="330">
        <v>5</v>
      </c>
      <c r="C581" s="298">
        <v>46218</v>
      </c>
      <c r="D581" s="299" t="s">
        <v>983</v>
      </c>
      <c r="E581" s="522">
        <v>429.82</v>
      </c>
      <c r="F581" s="522"/>
      <c r="G581" s="333">
        <f t="shared" si="18"/>
        <v>786.96999999998775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25">
      <c r="A582" s="329" t="s">
        <v>289</v>
      </c>
      <c r="B582" s="330">
        <v>2</v>
      </c>
      <c r="C582" s="298">
        <v>46218</v>
      </c>
      <c r="D582" s="299" t="s">
        <v>979</v>
      </c>
      <c r="E582" s="522">
        <v>80.319999999999993</v>
      </c>
      <c r="F582" s="522"/>
      <c r="G582" s="333">
        <f t="shared" si="18"/>
        <v>1216.7899999999877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25">
      <c r="A583" s="329" t="s">
        <v>289</v>
      </c>
      <c r="B583" s="330">
        <v>6</v>
      </c>
      <c r="C583" s="298">
        <v>46216</v>
      </c>
      <c r="D583" s="299" t="s">
        <v>312</v>
      </c>
      <c r="E583" s="522">
        <v>51.94</v>
      </c>
      <c r="F583" s="522"/>
      <c r="G583" s="333">
        <f t="shared" si="18"/>
        <v>1297.1099999999876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25">
      <c r="A584" s="329" t="s">
        <v>289</v>
      </c>
      <c r="B584" s="330">
        <v>2</v>
      </c>
      <c r="C584" s="298">
        <v>46216</v>
      </c>
      <c r="D584" s="299" t="s">
        <v>982</v>
      </c>
      <c r="E584" s="522">
        <v>43.13</v>
      </c>
      <c r="F584" s="522"/>
      <c r="G584" s="333">
        <f t="shared" si="18"/>
        <v>1349.0499999999877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25">
      <c r="A585" s="329" t="s">
        <v>294</v>
      </c>
      <c r="B585" s="330">
        <v>19</v>
      </c>
      <c r="C585" s="298">
        <v>46216</v>
      </c>
      <c r="D585" s="299" t="s">
        <v>191</v>
      </c>
      <c r="E585" s="522">
        <v>200</v>
      </c>
      <c r="F585" s="522"/>
      <c r="G585" s="333">
        <f t="shared" si="18"/>
        <v>1392.1799999999878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25">
      <c r="A586" s="329" t="s">
        <v>294</v>
      </c>
      <c r="B586" s="330">
        <v>15</v>
      </c>
      <c r="C586" s="298">
        <v>46216</v>
      </c>
      <c r="D586" s="299" t="s">
        <v>185</v>
      </c>
      <c r="E586" s="522">
        <v>64.05</v>
      </c>
      <c r="F586" s="522"/>
      <c r="G586" s="333">
        <f t="shared" ref="G586:G688" si="19">G587-E586+F586</f>
        <v>1592.1799999999878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25">
      <c r="A587" s="329" t="s">
        <v>335</v>
      </c>
      <c r="B587" s="330" t="s">
        <v>335</v>
      </c>
      <c r="C587" s="298">
        <v>46216</v>
      </c>
      <c r="D587" s="299" t="s">
        <v>185</v>
      </c>
      <c r="E587" s="522">
        <v>63.44</v>
      </c>
      <c r="F587" s="522"/>
      <c r="G587" s="333">
        <f t="shared" si="19"/>
        <v>1656.2299999999877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25">
      <c r="A588" s="329" t="s">
        <v>289</v>
      </c>
      <c r="B588" s="330">
        <v>4</v>
      </c>
      <c r="C588" s="298">
        <v>46215</v>
      </c>
      <c r="D588" s="299" t="s">
        <v>310</v>
      </c>
      <c r="E588" s="522">
        <v>34.85</v>
      </c>
      <c r="F588" s="522"/>
      <c r="G588" s="333">
        <f t="shared" si="19"/>
        <v>1719.6699999999878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25">
      <c r="A589" s="329" t="s">
        <v>289</v>
      </c>
      <c r="B589" s="330">
        <v>8</v>
      </c>
      <c r="C589" s="298">
        <v>46215</v>
      </c>
      <c r="D589" s="299" t="s">
        <v>980</v>
      </c>
      <c r="E589" s="522">
        <v>29.2</v>
      </c>
      <c r="F589" s="522"/>
      <c r="G589" s="333">
        <f t="shared" si="19"/>
        <v>1754.5199999999877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25">
      <c r="A590" s="329" t="s">
        <v>289</v>
      </c>
      <c r="B590" s="330">
        <v>6</v>
      </c>
      <c r="C590" s="298">
        <v>46215</v>
      </c>
      <c r="D590" s="299" t="s">
        <v>978</v>
      </c>
      <c r="E590" s="522">
        <v>81.75</v>
      </c>
      <c r="F590" s="522"/>
      <c r="G590" s="333">
        <f t="shared" si="19"/>
        <v>1783.7199999999877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25">
      <c r="A591" s="329" t="s">
        <v>289</v>
      </c>
      <c r="B591" s="330">
        <v>5</v>
      </c>
      <c r="C591" s="298">
        <v>46215</v>
      </c>
      <c r="D591" s="299" t="s">
        <v>978</v>
      </c>
      <c r="E591" s="522">
        <v>81.75</v>
      </c>
      <c r="F591" s="522"/>
      <c r="G591" s="333">
        <f t="shared" si="19"/>
        <v>1865.4699999999877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25">
      <c r="A592" s="329" t="s">
        <v>289</v>
      </c>
      <c r="B592" s="330">
        <v>3</v>
      </c>
      <c r="C592" s="298">
        <v>46214</v>
      </c>
      <c r="D592" s="299" t="s">
        <v>981</v>
      </c>
      <c r="E592" s="522">
        <v>25</v>
      </c>
      <c r="F592" s="522"/>
      <c r="G592" s="333">
        <f t="shared" si="19"/>
        <v>1947.2199999999877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25">
      <c r="A593" s="329" t="s">
        <v>294</v>
      </c>
      <c r="B593" s="330">
        <v>22</v>
      </c>
      <c r="C593" s="298">
        <v>46214</v>
      </c>
      <c r="D593" s="299" t="s">
        <v>351</v>
      </c>
      <c r="E593" s="522">
        <v>21.29</v>
      </c>
      <c r="F593" s="522"/>
      <c r="G593" s="333">
        <f t="shared" si="19"/>
        <v>1972.2199999999877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25">
      <c r="A594" s="329" t="s">
        <v>289</v>
      </c>
      <c r="B594" s="330">
        <v>2</v>
      </c>
      <c r="C594" s="298">
        <v>46214</v>
      </c>
      <c r="D594" s="299" t="s">
        <v>308</v>
      </c>
      <c r="E594" s="522">
        <v>54.48</v>
      </c>
      <c r="F594" s="522"/>
      <c r="G594" s="333">
        <f t="shared" si="19"/>
        <v>1993.5099999999877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25">
      <c r="A595" s="329" t="s">
        <v>289</v>
      </c>
      <c r="B595" s="330">
        <v>8</v>
      </c>
      <c r="C595" s="298">
        <v>46214</v>
      </c>
      <c r="D595" s="299" t="s">
        <v>308</v>
      </c>
      <c r="E595" s="522">
        <v>54.49</v>
      </c>
      <c r="F595" s="522"/>
      <c r="G595" s="333">
        <f t="shared" si="19"/>
        <v>2047.9899999999877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25">
      <c r="A596" s="329" t="s">
        <v>289</v>
      </c>
      <c r="B596" s="330">
        <v>1</v>
      </c>
      <c r="C596" s="298">
        <v>46214</v>
      </c>
      <c r="D596" s="299" t="s">
        <v>311</v>
      </c>
      <c r="E596" s="522">
        <v>167.26</v>
      </c>
      <c r="F596" s="522"/>
      <c r="G596" s="333">
        <f t="shared" si="19"/>
        <v>2102.4799999999877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25">
      <c r="A597" s="329" t="s">
        <v>289</v>
      </c>
      <c r="B597" s="330">
        <v>1</v>
      </c>
      <c r="C597" s="298">
        <v>46214</v>
      </c>
      <c r="D597" s="299" t="s">
        <v>329</v>
      </c>
      <c r="E597" s="522">
        <v>81.73</v>
      </c>
      <c r="F597" s="522"/>
      <c r="G597" s="333">
        <f t="shared" si="19"/>
        <v>2269.7399999999875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25">
      <c r="A598" s="329" t="s">
        <v>289</v>
      </c>
      <c r="B598" s="330">
        <v>6</v>
      </c>
      <c r="C598" s="298">
        <v>46213</v>
      </c>
      <c r="D598" s="299" t="s">
        <v>883</v>
      </c>
      <c r="E598" s="522">
        <v>120</v>
      </c>
      <c r="F598" s="522"/>
      <c r="G598" s="333">
        <f t="shared" si="19"/>
        <v>2351.4699999999875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25">
      <c r="A599" s="329" t="s">
        <v>289</v>
      </c>
      <c r="B599" s="330">
        <v>6</v>
      </c>
      <c r="C599" s="298">
        <v>46213</v>
      </c>
      <c r="D599" s="299" t="s">
        <v>905</v>
      </c>
      <c r="E599" s="522">
        <v>-0.06</v>
      </c>
      <c r="F599" s="522"/>
      <c r="G599" s="333">
        <f t="shared" si="19"/>
        <v>2471.4699999999875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25">
      <c r="A600" s="329" t="s">
        <v>294</v>
      </c>
      <c r="B600" s="330">
        <v>22</v>
      </c>
      <c r="C600" s="298">
        <v>46213</v>
      </c>
      <c r="D600" s="299" t="s">
        <v>977</v>
      </c>
      <c r="E600" s="522">
        <v>5.31</v>
      </c>
      <c r="F600" s="522"/>
      <c r="G600" s="333">
        <f t="shared" si="19"/>
        <v>2471.4099999999876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25">
      <c r="A601" s="329" t="s">
        <v>289</v>
      </c>
      <c r="B601" s="330">
        <v>6</v>
      </c>
      <c r="C601" s="298">
        <v>46213</v>
      </c>
      <c r="D601" s="299" t="s">
        <v>300</v>
      </c>
      <c r="E601" s="522">
        <v>25.52</v>
      </c>
      <c r="F601" s="522"/>
      <c r="G601" s="333">
        <f t="shared" si="19"/>
        <v>2476.7199999999875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25">
      <c r="A602" s="329" t="s">
        <v>289</v>
      </c>
      <c r="B602" s="330">
        <v>1</v>
      </c>
      <c r="C602" s="298">
        <v>46213</v>
      </c>
      <c r="D602" s="299" t="s">
        <v>829</v>
      </c>
      <c r="E602" s="522">
        <v>13.03</v>
      </c>
      <c r="F602" s="522"/>
      <c r="G602" s="333">
        <f t="shared" si="19"/>
        <v>2502.2399999999875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25">
      <c r="A603" s="329" t="s">
        <v>289</v>
      </c>
      <c r="B603" s="330">
        <v>2</v>
      </c>
      <c r="C603" s="298">
        <v>46213</v>
      </c>
      <c r="D603" s="299" t="s">
        <v>370</v>
      </c>
      <c r="E603" s="522">
        <v>9.4600000000000009</v>
      </c>
      <c r="F603" s="522"/>
      <c r="G603" s="333">
        <f t="shared" si="19"/>
        <v>2515.2699999999877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25">
      <c r="A604" s="329" t="s">
        <v>289</v>
      </c>
      <c r="B604" s="330">
        <v>2</v>
      </c>
      <c r="C604" s="298">
        <v>46212</v>
      </c>
      <c r="D604" s="299" t="s">
        <v>979</v>
      </c>
      <c r="E604" s="522">
        <v>50.73</v>
      </c>
      <c r="F604" s="522"/>
      <c r="G604" s="333">
        <f t="shared" si="19"/>
        <v>2524.7299999999877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25">
      <c r="A605" s="329" t="s">
        <v>289</v>
      </c>
      <c r="B605" s="330">
        <v>5</v>
      </c>
      <c r="C605" s="298">
        <v>46212</v>
      </c>
      <c r="D605" s="299" t="s">
        <v>852</v>
      </c>
      <c r="E605" s="522">
        <v>10.68</v>
      </c>
      <c r="F605" s="522"/>
      <c r="G605" s="333">
        <f t="shared" si="19"/>
        <v>2575.4599999999878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25">
      <c r="A606" s="329" t="s">
        <v>289</v>
      </c>
      <c r="B606" s="330">
        <v>2</v>
      </c>
      <c r="C606" s="298">
        <v>46212</v>
      </c>
      <c r="D606" s="299" t="s">
        <v>975</v>
      </c>
      <c r="E606" s="522">
        <v>33.29</v>
      </c>
      <c r="F606" s="522"/>
      <c r="G606" s="333">
        <f t="shared" si="19"/>
        <v>2586.1399999999876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25">
      <c r="A607" s="329" t="s">
        <v>289</v>
      </c>
      <c r="B607" s="330">
        <v>6</v>
      </c>
      <c r="C607" s="298">
        <v>46212</v>
      </c>
      <c r="D607" s="299" t="s">
        <v>976</v>
      </c>
      <c r="E607" s="522">
        <v>41.79</v>
      </c>
      <c r="F607" s="522"/>
      <c r="G607" s="333">
        <f t="shared" si="19"/>
        <v>2619.4299999999876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25">
      <c r="A608" s="329" t="s">
        <v>335</v>
      </c>
      <c r="B608" s="330" t="s">
        <v>335</v>
      </c>
      <c r="C608" s="298">
        <v>46212</v>
      </c>
      <c r="D608" s="299" t="s">
        <v>458</v>
      </c>
      <c r="E608" s="522"/>
      <c r="F608" s="522">
        <v>620</v>
      </c>
      <c r="G608" s="333">
        <f t="shared" si="19"/>
        <v>2661.2199999999875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25">
      <c r="A609" s="329" t="s">
        <v>291</v>
      </c>
      <c r="B609" s="330">
        <v>41</v>
      </c>
      <c r="C609" s="298">
        <v>46212</v>
      </c>
      <c r="D609" s="299" t="s">
        <v>972</v>
      </c>
      <c r="E609" s="522"/>
      <c r="F609" s="522">
        <v>800</v>
      </c>
      <c r="G609" s="333">
        <f t="shared" si="19"/>
        <v>2041.2199999999875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25">
      <c r="A610" s="329" t="s">
        <v>291</v>
      </c>
      <c r="B610" s="330">
        <v>39</v>
      </c>
      <c r="C610" s="298">
        <v>46212</v>
      </c>
      <c r="D610" s="299" t="s">
        <v>292</v>
      </c>
      <c r="E610" s="522"/>
      <c r="F610" s="522">
        <v>2763.78</v>
      </c>
      <c r="G610" s="333">
        <f t="shared" si="19"/>
        <v>1241.2199999999875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25">
      <c r="A611" s="329" t="s">
        <v>289</v>
      </c>
      <c r="B611" s="330">
        <v>2</v>
      </c>
      <c r="C611" s="298">
        <v>46211</v>
      </c>
      <c r="D611" s="299" t="s">
        <v>389</v>
      </c>
      <c r="E611" s="522">
        <v>7.73</v>
      </c>
      <c r="F611" s="522"/>
      <c r="G611" s="333">
        <f t="shared" si="19"/>
        <v>-1522.5600000000127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25">
      <c r="A612" s="329" t="s">
        <v>289</v>
      </c>
      <c r="B612" s="330">
        <v>3</v>
      </c>
      <c r="C612" s="298">
        <v>46211</v>
      </c>
      <c r="D612" s="299" t="s">
        <v>902</v>
      </c>
      <c r="E612" s="522">
        <v>3.5</v>
      </c>
      <c r="F612" s="522"/>
      <c r="G612" s="333">
        <f t="shared" si="19"/>
        <v>-1514.8300000000127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25">
      <c r="A613" s="329" t="s">
        <v>289</v>
      </c>
      <c r="B613" s="330">
        <v>4</v>
      </c>
      <c r="C613" s="298">
        <v>46211</v>
      </c>
      <c r="D613" s="299" t="s">
        <v>902</v>
      </c>
      <c r="E613" s="522">
        <v>75.75</v>
      </c>
      <c r="F613" s="522"/>
      <c r="G613" s="333">
        <f t="shared" si="19"/>
        <v>-1511.3300000000127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25">
      <c r="A614" s="329" t="s">
        <v>289</v>
      </c>
      <c r="B614" s="330">
        <v>3</v>
      </c>
      <c r="C614" s="298">
        <v>46211</v>
      </c>
      <c r="D614" s="299" t="s">
        <v>309</v>
      </c>
      <c r="E614" s="522">
        <v>4.1900000000000004</v>
      </c>
      <c r="F614" s="522"/>
      <c r="G614" s="333">
        <f t="shared" si="19"/>
        <v>-1435.5800000000127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25">
      <c r="A615" s="329" t="s">
        <v>289</v>
      </c>
      <c r="B615" s="330">
        <v>1</v>
      </c>
      <c r="C615" s="298">
        <v>46211</v>
      </c>
      <c r="D615" s="299" t="s">
        <v>306</v>
      </c>
      <c r="E615" s="522">
        <v>145.94999999999999</v>
      </c>
      <c r="F615" s="522"/>
      <c r="G615" s="333">
        <f t="shared" si="19"/>
        <v>-1431.3900000000126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25">
      <c r="A616" s="329" t="s">
        <v>289</v>
      </c>
      <c r="B616" s="330">
        <v>4</v>
      </c>
      <c r="C616" s="298">
        <v>46211</v>
      </c>
      <c r="D616" s="299" t="s">
        <v>296</v>
      </c>
      <c r="E616" s="522">
        <v>63.09</v>
      </c>
      <c r="F616" s="522"/>
      <c r="G616" s="333">
        <f t="shared" si="19"/>
        <v>-1285.4400000000126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25">
      <c r="A617" s="329" t="s">
        <v>289</v>
      </c>
      <c r="B617" s="330">
        <v>8</v>
      </c>
      <c r="C617" s="298">
        <v>46211</v>
      </c>
      <c r="D617" s="299" t="s">
        <v>296</v>
      </c>
      <c r="E617" s="522">
        <v>17.739999999999998</v>
      </c>
      <c r="F617" s="522"/>
      <c r="G617" s="333">
        <f t="shared" si="19"/>
        <v>-1222.3500000000126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25">
      <c r="A618" s="329" t="s">
        <v>289</v>
      </c>
      <c r="B618" s="330">
        <v>6</v>
      </c>
      <c r="C618" s="298">
        <v>46211</v>
      </c>
      <c r="D618" s="299" t="s">
        <v>306</v>
      </c>
      <c r="E618" s="522">
        <v>155.91999999999999</v>
      </c>
      <c r="F618" s="522"/>
      <c r="G618" s="333">
        <f t="shared" si="19"/>
        <v>-1204.6100000000126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25">
      <c r="A619" s="329" t="s">
        <v>289</v>
      </c>
      <c r="B619" s="330">
        <v>1</v>
      </c>
      <c r="C619" s="298">
        <v>46211</v>
      </c>
      <c r="D619" s="299" t="s">
        <v>974</v>
      </c>
      <c r="E619" s="522">
        <v>31.58</v>
      </c>
      <c r="F619" s="522"/>
      <c r="G619" s="333">
        <f t="shared" si="19"/>
        <v>-1048.6900000000126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25">
      <c r="A620" s="329" t="s">
        <v>289</v>
      </c>
      <c r="B620" s="330">
        <v>8</v>
      </c>
      <c r="C620" s="298">
        <v>46211</v>
      </c>
      <c r="D620" s="299" t="s">
        <v>453</v>
      </c>
      <c r="E620" s="522">
        <v>23.31</v>
      </c>
      <c r="F620" s="522"/>
      <c r="G620" s="333">
        <f t="shared" si="19"/>
        <v>-1017.1100000000125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25">
      <c r="A621" s="329" t="s">
        <v>289</v>
      </c>
      <c r="B621" s="330">
        <v>6</v>
      </c>
      <c r="C621" s="298">
        <v>46211</v>
      </c>
      <c r="D621" s="299" t="s">
        <v>441</v>
      </c>
      <c r="E621" s="522">
        <v>16</v>
      </c>
      <c r="F621" s="522"/>
      <c r="G621" s="333">
        <f t="shared" si="19"/>
        <v>-993.80000000001257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25">
      <c r="A622" s="329" t="s">
        <v>289</v>
      </c>
      <c r="B622" s="330">
        <v>4</v>
      </c>
      <c r="C622" s="298">
        <v>46210</v>
      </c>
      <c r="D622" s="299" t="s">
        <v>310</v>
      </c>
      <c r="E622" s="522">
        <v>39.11</v>
      </c>
      <c r="F622" s="522"/>
      <c r="G622" s="333">
        <f t="shared" si="19"/>
        <v>-977.80000000001257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25">
      <c r="A623" s="329" t="s">
        <v>294</v>
      </c>
      <c r="B623" s="330">
        <v>9</v>
      </c>
      <c r="C623" s="298">
        <v>46210</v>
      </c>
      <c r="D623" s="299" t="s">
        <v>58</v>
      </c>
      <c r="E623" s="522">
        <v>1231.68</v>
      </c>
      <c r="F623" s="522"/>
      <c r="G623" s="333">
        <f t="shared" si="19"/>
        <v>-938.69000000001256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25">
      <c r="A624" s="329" t="s">
        <v>335</v>
      </c>
      <c r="B624" s="330" t="s">
        <v>335</v>
      </c>
      <c r="C624" s="298">
        <v>46210</v>
      </c>
      <c r="D624" s="299" t="s">
        <v>182</v>
      </c>
      <c r="E624" s="522">
        <v>53.37</v>
      </c>
      <c r="F624" s="522"/>
      <c r="G624" s="333">
        <f t="shared" si="19"/>
        <v>292.9899999999875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25">
      <c r="A625" s="329" t="s">
        <v>294</v>
      </c>
      <c r="B625" s="330">
        <v>13</v>
      </c>
      <c r="C625" s="298">
        <v>46209</v>
      </c>
      <c r="D625" s="299" t="s">
        <v>900</v>
      </c>
      <c r="E625" s="522">
        <v>218.33</v>
      </c>
      <c r="F625" s="522"/>
      <c r="G625" s="333">
        <f t="shared" si="19"/>
        <v>346.35999999998751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25">
      <c r="A626" s="329" t="s">
        <v>287</v>
      </c>
      <c r="B626" s="330" t="s">
        <v>287</v>
      </c>
      <c r="C626" s="298">
        <v>46209</v>
      </c>
      <c r="D626" s="299" t="s">
        <v>957</v>
      </c>
      <c r="E626" s="522">
        <v>1182.68</v>
      </c>
      <c r="F626" s="522">
        <v>1182.68</v>
      </c>
      <c r="G626" s="333">
        <f t="shared" si="19"/>
        <v>564.68999999998755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25">
      <c r="A627" s="329" t="s">
        <v>289</v>
      </c>
      <c r="B627" s="330">
        <v>3</v>
      </c>
      <c r="C627" s="298">
        <v>46209</v>
      </c>
      <c r="D627" s="299" t="s">
        <v>309</v>
      </c>
      <c r="E627" s="522">
        <v>6.19</v>
      </c>
      <c r="F627" s="522"/>
      <c r="G627" s="333">
        <f t="shared" si="19"/>
        <v>564.68999999998755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25">
      <c r="A628" s="329" t="s">
        <v>289</v>
      </c>
      <c r="B628" s="330">
        <v>8</v>
      </c>
      <c r="C628" s="298">
        <v>46209</v>
      </c>
      <c r="D628" s="299" t="s">
        <v>967</v>
      </c>
      <c r="E628" s="522">
        <v>9.7200000000000006</v>
      </c>
      <c r="F628" s="522"/>
      <c r="G628" s="333">
        <f t="shared" si="19"/>
        <v>570.8799999999876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25">
      <c r="A629" s="329" t="s">
        <v>289</v>
      </c>
      <c r="B629" s="330">
        <v>2</v>
      </c>
      <c r="C629" s="298">
        <v>46209</v>
      </c>
      <c r="D629" s="299" t="s">
        <v>352</v>
      </c>
      <c r="E629" s="522">
        <v>21.99</v>
      </c>
      <c r="F629" s="522"/>
      <c r="G629" s="333">
        <f t="shared" si="19"/>
        <v>580.59999999998763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25">
      <c r="A630" s="329" t="s">
        <v>289</v>
      </c>
      <c r="B630" s="330">
        <v>2</v>
      </c>
      <c r="C630" s="298">
        <v>46209</v>
      </c>
      <c r="D630" s="299" t="s">
        <v>296</v>
      </c>
      <c r="E630" s="522">
        <v>10.02</v>
      </c>
      <c r="F630" s="522"/>
      <c r="G630" s="333">
        <f t="shared" si="19"/>
        <v>602.58999999998764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25">
      <c r="A631" s="329" t="s">
        <v>289</v>
      </c>
      <c r="B631" s="330">
        <v>4</v>
      </c>
      <c r="C631" s="298">
        <v>46209</v>
      </c>
      <c r="D631" s="299" t="s">
        <v>296</v>
      </c>
      <c r="E631" s="522">
        <v>55.19</v>
      </c>
      <c r="F631" s="522"/>
      <c r="G631" s="333">
        <f t="shared" si="19"/>
        <v>612.60999999998762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25">
      <c r="A632" s="329" t="s">
        <v>294</v>
      </c>
      <c r="B632" s="330">
        <v>14</v>
      </c>
      <c r="C632" s="298">
        <v>46209</v>
      </c>
      <c r="D632" s="299" t="s">
        <v>956</v>
      </c>
      <c r="E632" s="522">
        <v>66.67</v>
      </c>
      <c r="F632" s="522"/>
      <c r="G632" s="333">
        <f t="shared" si="19"/>
        <v>667.79999999998756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25">
      <c r="A633" s="329" t="s">
        <v>294</v>
      </c>
      <c r="B633" s="330">
        <v>14</v>
      </c>
      <c r="C633" s="298">
        <v>46209</v>
      </c>
      <c r="D633" s="299" t="s">
        <v>366</v>
      </c>
      <c r="E633" s="522">
        <v>70.25</v>
      </c>
      <c r="F633" s="522"/>
      <c r="G633" s="333">
        <f t="shared" si="19"/>
        <v>734.46999999998752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25">
      <c r="A634" s="329" t="s">
        <v>289</v>
      </c>
      <c r="B634" s="330">
        <v>4</v>
      </c>
      <c r="C634" s="298">
        <v>46209</v>
      </c>
      <c r="D634" s="299" t="s">
        <v>334</v>
      </c>
      <c r="E634" s="522">
        <v>36.090000000000003</v>
      </c>
      <c r="F634" s="522"/>
      <c r="G634" s="333">
        <f t="shared" si="19"/>
        <v>804.71999999998752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25">
      <c r="A635" s="329" t="s">
        <v>289</v>
      </c>
      <c r="B635" s="330">
        <v>2</v>
      </c>
      <c r="C635" s="298">
        <v>46209</v>
      </c>
      <c r="D635" s="299" t="s">
        <v>301</v>
      </c>
      <c r="E635" s="522">
        <v>16.05</v>
      </c>
      <c r="F635" s="522"/>
      <c r="G635" s="333">
        <f t="shared" si="19"/>
        <v>840.80999999998755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25">
      <c r="A636" s="329" t="s">
        <v>289</v>
      </c>
      <c r="B636" s="330">
        <v>2</v>
      </c>
      <c r="C636" s="298">
        <v>46208</v>
      </c>
      <c r="D636" s="299" t="s">
        <v>958</v>
      </c>
      <c r="E636" s="522">
        <v>23.03</v>
      </c>
      <c r="F636" s="522"/>
      <c r="G636" s="333">
        <f t="shared" si="19"/>
        <v>856.85999999998751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25">
      <c r="A637" s="329" t="s">
        <v>289</v>
      </c>
      <c r="B637" s="330">
        <v>2</v>
      </c>
      <c r="C637" s="298">
        <v>46208</v>
      </c>
      <c r="D637" s="299" t="s">
        <v>370</v>
      </c>
      <c r="E637" s="522">
        <v>15.11</v>
      </c>
      <c r="F637" s="522"/>
      <c r="G637" s="333">
        <f t="shared" si="19"/>
        <v>879.88999999998748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25">
      <c r="A638" s="329" t="s">
        <v>289</v>
      </c>
      <c r="B638" s="330">
        <v>8</v>
      </c>
      <c r="C638" s="298">
        <v>46207</v>
      </c>
      <c r="D638" s="299" t="s">
        <v>948</v>
      </c>
      <c r="E638" s="522">
        <v>47.95</v>
      </c>
      <c r="F638" s="522"/>
      <c r="G638" s="333">
        <f t="shared" si="19"/>
        <v>894.99999999998749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25">
      <c r="A639" s="329" t="s">
        <v>289</v>
      </c>
      <c r="B639" s="330">
        <v>3</v>
      </c>
      <c r="C639" s="298">
        <v>46207</v>
      </c>
      <c r="D639" s="299" t="s">
        <v>949</v>
      </c>
      <c r="E639" s="522">
        <v>8.75</v>
      </c>
      <c r="F639" s="522"/>
      <c r="G639" s="333">
        <f t="shared" si="19"/>
        <v>942.94999999998754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25">
      <c r="A640" s="329" t="s">
        <v>294</v>
      </c>
      <c r="B640" s="330">
        <v>17</v>
      </c>
      <c r="C640" s="298">
        <v>46207</v>
      </c>
      <c r="D640" s="299" t="s">
        <v>369</v>
      </c>
      <c r="E640" s="522">
        <v>99</v>
      </c>
      <c r="F640" s="522"/>
      <c r="G640" s="333">
        <f t="shared" si="19"/>
        <v>951.69999999998754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25">
      <c r="A641" s="329" t="s">
        <v>289</v>
      </c>
      <c r="B641" s="330">
        <v>8</v>
      </c>
      <c r="C641" s="298">
        <v>46206</v>
      </c>
      <c r="D641" s="299" t="s">
        <v>948</v>
      </c>
      <c r="E641" s="522">
        <v>85.56</v>
      </c>
      <c r="F641" s="522"/>
      <c r="G641" s="333">
        <f t="shared" si="19"/>
        <v>1050.6999999999875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25">
      <c r="A642" s="329" t="s">
        <v>289</v>
      </c>
      <c r="B642" s="330">
        <v>3</v>
      </c>
      <c r="C642" s="298">
        <v>46206</v>
      </c>
      <c r="D642" s="299" t="s">
        <v>950</v>
      </c>
      <c r="E642" s="522">
        <v>25.07</v>
      </c>
      <c r="F642" s="522"/>
      <c r="G642" s="333">
        <f t="shared" si="19"/>
        <v>1136.2599999999875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25">
      <c r="A643" s="329" t="s">
        <v>294</v>
      </c>
      <c r="B643" s="330">
        <v>22</v>
      </c>
      <c r="C643" s="298">
        <v>46206</v>
      </c>
      <c r="D643" s="299" t="s">
        <v>951</v>
      </c>
      <c r="E643" s="522">
        <v>12.77</v>
      </c>
      <c r="F643" s="522"/>
      <c r="G643" s="333">
        <f t="shared" si="19"/>
        <v>1161.3299999999874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25">
      <c r="A644" s="329" t="s">
        <v>289</v>
      </c>
      <c r="B644" s="330">
        <v>8</v>
      </c>
      <c r="C644" s="298">
        <v>46206</v>
      </c>
      <c r="D644" s="299" t="s">
        <v>961</v>
      </c>
      <c r="E644" s="522">
        <v>50</v>
      </c>
      <c r="F644" s="522"/>
      <c r="G644" s="333">
        <f t="shared" si="19"/>
        <v>1174.0999999999874</v>
      </c>
      <c r="H644" s="334" t="s">
        <v>298</v>
      </c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25">
      <c r="A645" s="329" t="s">
        <v>289</v>
      </c>
      <c r="B645" s="330">
        <v>2</v>
      </c>
      <c r="C645" s="298">
        <v>46206</v>
      </c>
      <c r="D645" s="299" t="s">
        <v>962</v>
      </c>
      <c r="E645" s="522">
        <v>70</v>
      </c>
      <c r="F645" s="522"/>
      <c r="G645" s="333">
        <f t="shared" si="19"/>
        <v>1224.0999999999874</v>
      </c>
      <c r="H645" s="334" t="s">
        <v>298</v>
      </c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25">
      <c r="A646" s="329" t="s">
        <v>289</v>
      </c>
      <c r="B646" s="330">
        <v>6</v>
      </c>
      <c r="C646" s="298">
        <v>46206</v>
      </c>
      <c r="D646" s="299" t="s">
        <v>963</v>
      </c>
      <c r="E646" s="522">
        <v>64</v>
      </c>
      <c r="F646" s="522"/>
      <c r="G646" s="333">
        <f t="shared" si="19"/>
        <v>1294.0999999999874</v>
      </c>
      <c r="H646" s="334" t="s">
        <v>298</v>
      </c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25">
      <c r="A647" s="329" t="s">
        <v>289</v>
      </c>
      <c r="B647" s="330">
        <v>5</v>
      </c>
      <c r="C647" s="298">
        <v>46206</v>
      </c>
      <c r="D647" s="299" t="s">
        <v>960</v>
      </c>
      <c r="E647" s="522">
        <v>286.49</v>
      </c>
      <c r="F647" s="522"/>
      <c r="G647" s="333">
        <f t="shared" si="19"/>
        <v>1358.0999999999874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25">
      <c r="A648" s="329" t="s">
        <v>289</v>
      </c>
      <c r="B648" s="330">
        <v>6</v>
      </c>
      <c r="C648" s="298">
        <v>46206</v>
      </c>
      <c r="D648" s="299" t="s">
        <v>952</v>
      </c>
      <c r="E648" s="522">
        <v>36</v>
      </c>
      <c r="F648" s="522"/>
      <c r="G648" s="333">
        <f t="shared" si="19"/>
        <v>1644.5899999999874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25">
      <c r="A649" s="329" t="s">
        <v>287</v>
      </c>
      <c r="B649" s="330" t="s">
        <v>287</v>
      </c>
      <c r="C649" s="298">
        <v>46205</v>
      </c>
      <c r="D649" s="299" t="s">
        <v>954</v>
      </c>
      <c r="E649" s="522">
        <v>-200</v>
      </c>
      <c r="F649" s="522"/>
      <c r="G649" s="333">
        <f t="shared" si="19"/>
        <v>1680.5899999999874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25">
      <c r="A650" s="329" t="s">
        <v>287</v>
      </c>
      <c r="B650" s="330" t="s">
        <v>287</v>
      </c>
      <c r="C650" s="298">
        <v>46205</v>
      </c>
      <c r="D650" s="299" t="s">
        <v>954</v>
      </c>
      <c r="E650" s="522">
        <v>-4</v>
      </c>
      <c r="F650" s="522"/>
      <c r="G650" s="333">
        <f t="shared" si="19"/>
        <v>1480.5899999999874</v>
      </c>
      <c r="H650" s="334" t="s">
        <v>298</v>
      </c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25">
      <c r="A651" s="329" t="s">
        <v>287</v>
      </c>
      <c r="B651" s="330" t="s">
        <v>287</v>
      </c>
      <c r="C651" s="298">
        <v>46205</v>
      </c>
      <c r="D651" s="299" t="s">
        <v>954</v>
      </c>
      <c r="E651" s="522">
        <v>204</v>
      </c>
      <c r="F651" s="522"/>
      <c r="G651" s="333">
        <f t="shared" si="19"/>
        <v>1476.5899999999874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25">
      <c r="A652" s="329" t="s">
        <v>289</v>
      </c>
      <c r="B652" s="330">
        <v>6</v>
      </c>
      <c r="C652" s="298">
        <v>46205</v>
      </c>
      <c r="D652" s="299" t="s">
        <v>964</v>
      </c>
      <c r="E652" s="522">
        <v>20</v>
      </c>
      <c r="F652" s="522"/>
      <c r="G652" s="333">
        <f t="shared" si="19"/>
        <v>1680.5899999999874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25">
      <c r="A653" s="329" t="s">
        <v>287</v>
      </c>
      <c r="B653" s="330" t="s">
        <v>287</v>
      </c>
      <c r="C653" s="298">
        <v>46205</v>
      </c>
      <c r="D653" s="299" t="s">
        <v>965</v>
      </c>
      <c r="E653" s="522">
        <v>70</v>
      </c>
      <c r="F653" s="522">
        <v>70</v>
      </c>
      <c r="G653" s="333">
        <f t="shared" si="19"/>
        <v>1700.5899999999874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25">
      <c r="A654" s="329" t="s">
        <v>287</v>
      </c>
      <c r="B654" s="330" t="s">
        <v>287</v>
      </c>
      <c r="C654" s="298">
        <v>46205</v>
      </c>
      <c r="D654" s="299" t="s">
        <v>966</v>
      </c>
      <c r="E654" s="522">
        <v>783</v>
      </c>
      <c r="F654" s="522">
        <v>783</v>
      </c>
      <c r="G654" s="333">
        <f t="shared" si="19"/>
        <v>1700.5899999999874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25">
      <c r="A655" s="329" t="s">
        <v>294</v>
      </c>
      <c r="B655" s="330">
        <v>22</v>
      </c>
      <c r="C655" s="298">
        <v>46205</v>
      </c>
      <c r="D655" s="299" t="s">
        <v>374</v>
      </c>
      <c r="E655" s="522">
        <v>6.37</v>
      </c>
      <c r="F655" s="522"/>
      <c r="G655" s="333">
        <f t="shared" si="19"/>
        <v>1700.5899999999874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25">
      <c r="A656" s="329" t="s">
        <v>289</v>
      </c>
      <c r="B656" s="330">
        <v>2</v>
      </c>
      <c r="C656" s="298">
        <v>46205</v>
      </c>
      <c r="D656" s="299" t="s">
        <v>959</v>
      </c>
      <c r="E656" s="522">
        <v>21</v>
      </c>
      <c r="F656" s="522"/>
      <c r="G656" s="333">
        <f t="shared" si="19"/>
        <v>1706.9599999999873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25">
      <c r="A657" s="329" t="s">
        <v>284</v>
      </c>
      <c r="B657" s="330">
        <v>36</v>
      </c>
      <c r="C657" s="298">
        <v>46205</v>
      </c>
      <c r="D657" s="299" t="s">
        <v>373</v>
      </c>
      <c r="E657" s="522">
        <v>50</v>
      </c>
      <c r="F657" s="522"/>
      <c r="G657" s="333">
        <f t="shared" si="19"/>
        <v>1727.9599999999873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25">
      <c r="A658" s="329" t="s">
        <v>289</v>
      </c>
      <c r="B658" s="330">
        <v>8</v>
      </c>
      <c r="C658" s="298">
        <v>46205</v>
      </c>
      <c r="D658" s="299" t="s">
        <v>319</v>
      </c>
      <c r="E658" s="522">
        <v>53.8</v>
      </c>
      <c r="F658" s="522"/>
      <c r="G658" s="333">
        <f t="shared" si="19"/>
        <v>1777.9599999999873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25">
      <c r="A659" s="329" t="s">
        <v>289</v>
      </c>
      <c r="B659" s="330">
        <v>3</v>
      </c>
      <c r="C659" s="298">
        <v>46204</v>
      </c>
      <c r="D659" s="299" t="s">
        <v>309</v>
      </c>
      <c r="E659" s="522">
        <v>4.1900000000000004</v>
      </c>
      <c r="F659" s="522"/>
      <c r="G659" s="333">
        <f t="shared" si="19"/>
        <v>1831.7599999999873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25">
      <c r="A660" s="329" t="s">
        <v>289</v>
      </c>
      <c r="B660" s="330">
        <v>1</v>
      </c>
      <c r="C660" s="298">
        <v>46204</v>
      </c>
      <c r="D660" s="299" t="s">
        <v>311</v>
      </c>
      <c r="E660" s="522">
        <v>169.54</v>
      </c>
      <c r="F660" s="522"/>
      <c r="G660" s="333">
        <f t="shared" si="19"/>
        <v>1835.9499999999873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25">
      <c r="A661" s="329" t="s">
        <v>289</v>
      </c>
      <c r="B661" s="330">
        <v>2</v>
      </c>
      <c r="C661" s="298">
        <v>46204</v>
      </c>
      <c r="D661" s="299" t="s">
        <v>953</v>
      </c>
      <c r="E661" s="522">
        <v>64.2</v>
      </c>
      <c r="F661" s="522"/>
      <c r="G661" s="333">
        <f t="shared" si="19"/>
        <v>2005.4899999999873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25">
      <c r="A662" s="329" t="s">
        <v>289</v>
      </c>
      <c r="B662" s="330">
        <v>8</v>
      </c>
      <c r="C662" s="298">
        <v>46204</v>
      </c>
      <c r="D662" s="299" t="s">
        <v>319</v>
      </c>
      <c r="E662" s="522">
        <v>150.86000000000001</v>
      </c>
      <c r="F662" s="522"/>
      <c r="G662" s="333">
        <f t="shared" si="19"/>
        <v>2069.6899999999873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25">
      <c r="A663" s="329" t="s">
        <v>289</v>
      </c>
      <c r="B663" s="330">
        <v>3</v>
      </c>
      <c r="C663" s="298">
        <v>46204</v>
      </c>
      <c r="D663" s="299" t="s">
        <v>453</v>
      </c>
      <c r="E663" s="522">
        <v>10.41</v>
      </c>
      <c r="F663" s="522"/>
      <c r="G663" s="333">
        <f t="shared" si="19"/>
        <v>2220.5499999999874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25">
      <c r="A664" s="329" t="s">
        <v>289</v>
      </c>
      <c r="B664" s="330">
        <v>1</v>
      </c>
      <c r="C664" s="298">
        <v>46204</v>
      </c>
      <c r="D664" s="299" t="s">
        <v>306</v>
      </c>
      <c r="E664" s="522">
        <v>98.37</v>
      </c>
      <c r="F664" s="522"/>
      <c r="G664" s="333">
        <f t="shared" si="19"/>
        <v>2230.9599999999873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25">
      <c r="A665" s="329" t="s">
        <v>289</v>
      </c>
      <c r="B665" s="330">
        <v>6</v>
      </c>
      <c r="C665" s="298">
        <v>46204</v>
      </c>
      <c r="D665" s="299" t="s">
        <v>396</v>
      </c>
      <c r="E665" s="522">
        <v>54.76</v>
      </c>
      <c r="F665" s="522"/>
      <c r="G665" s="333">
        <f t="shared" si="19"/>
        <v>2329.3299999999872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25">
      <c r="A666" s="329" t="s">
        <v>284</v>
      </c>
      <c r="B666" s="330">
        <v>37</v>
      </c>
      <c r="C666" s="298">
        <v>46203</v>
      </c>
      <c r="D666" s="299" t="s">
        <v>968</v>
      </c>
      <c r="E666" s="522">
        <v>6487.16</v>
      </c>
      <c r="F666" s="522"/>
      <c r="G666" s="333">
        <f t="shared" si="19"/>
        <v>2384.0899999999874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25">
      <c r="A667" s="329" t="s">
        <v>286</v>
      </c>
      <c r="B667" s="330">
        <v>25</v>
      </c>
      <c r="C667" s="298">
        <v>46203</v>
      </c>
      <c r="D667" s="298" t="s">
        <v>204</v>
      </c>
      <c r="E667" s="331">
        <v>350</v>
      </c>
      <c r="F667" s="522"/>
      <c r="G667" s="333">
        <f t="shared" si="19"/>
        <v>8871.2499999999873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25">
      <c r="A668" s="329" t="s">
        <v>286</v>
      </c>
      <c r="B668" s="330">
        <v>26</v>
      </c>
      <c r="C668" s="298">
        <v>46203</v>
      </c>
      <c r="D668" s="298" t="s">
        <v>205</v>
      </c>
      <c r="E668" s="331">
        <v>320</v>
      </c>
      <c r="F668" s="522"/>
      <c r="G668" s="333">
        <f t="shared" si="19"/>
        <v>9221.2499999999873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25">
      <c r="A669" s="329" t="s">
        <v>286</v>
      </c>
      <c r="B669" s="330">
        <v>27</v>
      </c>
      <c r="C669" s="298">
        <v>46203</v>
      </c>
      <c r="D669" s="298" t="s">
        <v>206</v>
      </c>
      <c r="E669" s="331">
        <v>25</v>
      </c>
      <c r="F669" s="522"/>
      <c r="G669" s="333">
        <f t="shared" si="19"/>
        <v>9541.2499999999873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25">
      <c r="A670" s="329" t="s">
        <v>286</v>
      </c>
      <c r="B670" s="330">
        <v>28</v>
      </c>
      <c r="C670" s="298">
        <v>46203</v>
      </c>
      <c r="D670" s="298" t="s">
        <v>207</v>
      </c>
      <c r="E670" s="331">
        <v>25</v>
      </c>
      <c r="F670" s="522"/>
      <c r="G670" s="333">
        <f t="shared" si="19"/>
        <v>9566.2499999999873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25">
      <c r="A671" s="329" t="s">
        <v>286</v>
      </c>
      <c r="B671" s="330">
        <v>29</v>
      </c>
      <c r="C671" s="298">
        <v>46203</v>
      </c>
      <c r="D671" s="298" t="s">
        <v>208</v>
      </c>
      <c r="E671" s="331">
        <v>45</v>
      </c>
      <c r="F671" s="522"/>
      <c r="G671" s="333">
        <f t="shared" si="19"/>
        <v>9591.2499999999873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25">
      <c r="A672" s="329" t="s">
        <v>286</v>
      </c>
      <c r="B672" s="330">
        <v>30</v>
      </c>
      <c r="C672" s="298">
        <v>46203</v>
      </c>
      <c r="D672" s="298" t="s">
        <v>209</v>
      </c>
      <c r="E672" s="331">
        <v>400</v>
      </c>
      <c r="F672" s="522"/>
      <c r="G672" s="333">
        <f t="shared" si="19"/>
        <v>9636.2499999999873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25">
      <c r="A673" s="329" t="s">
        <v>286</v>
      </c>
      <c r="B673" s="330">
        <v>31</v>
      </c>
      <c r="C673" s="298">
        <v>46203</v>
      </c>
      <c r="D673" s="298" t="s">
        <v>210</v>
      </c>
      <c r="E673" s="331">
        <v>375</v>
      </c>
      <c r="F673" s="522"/>
      <c r="G673" s="333">
        <f t="shared" si="19"/>
        <v>10036.249999999987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25">
      <c r="A674" s="329" t="s">
        <v>286</v>
      </c>
      <c r="B674" s="330">
        <v>32</v>
      </c>
      <c r="C674" s="298">
        <v>46203</v>
      </c>
      <c r="D674" s="298" t="s">
        <v>211</v>
      </c>
      <c r="E674" s="331">
        <v>100</v>
      </c>
      <c r="F674" s="522"/>
      <c r="G674" s="333">
        <f t="shared" si="19"/>
        <v>10411.249999999987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25">
      <c r="A675" s="329" t="s">
        <v>286</v>
      </c>
      <c r="B675" s="330">
        <v>33</v>
      </c>
      <c r="C675" s="298">
        <v>46203</v>
      </c>
      <c r="D675" s="298" t="s">
        <v>212</v>
      </c>
      <c r="E675" s="331">
        <v>85</v>
      </c>
      <c r="F675" s="522"/>
      <c r="G675" s="333">
        <f t="shared" si="19"/>
        <v>10511.249999999987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25">
      <c r="A676" s="329" t="s">
        <v>286</v>
      </c>
      <c r="B676" s="330">
        <v>34</v>
      </c>
      <c r="C676" s="298">
        <v>46203</v>
      </c>
      <c r="D676" s="298" t="s">
        <v>213</v>
      </c>
      <c r="E676" s="331">
        <v>230</v>
      </c>
      <c r="F676" s="522"/>
      <c r="G676" s="333">
        <f t="shared" si="19"/>
        <v>10596.249999999987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25">
      <c r="A677" s="329" t="s">
        <v>286</v>
      </c>
      <c r="B677" s="330">
        <v>35</v>
      </c>
      <c r="C677" s="298">
        <v>46203</v>
      </c>
      <c r="D677" s="298" t="s">
        <v>214</v>
      </c>
      <c r="E677" s="331">
        <v>45</v>
      </c>
      <c r="F677" s="522"/>
      <c r="G677" s="333">
        <f t="shared" si="19"/>
        <v>10826.249999999987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25">
      <c r="A678" s="329" t="s">
        <v>294</v>
      </c>
      <c r="B678" s="330">
        <v>10</v>
      </c>
      <c r="C678" s="298">
        <v>46203</v>
      </c>
      <c r="D678" s="298" t="s">
        <v>176</v>
      </c>
      <c r="E678" s="522">
        <v>17.899999999999999</v>
      </c>
      <c r="F678" s="522"/>
      <c r="G678" s="333">
        <f t="shared" si="19"/>
        <v>10871.249999999987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25">
      <c r="A679" s="329" t="s">
        <v>287</v>
      </c>
      <c r="B679" s="330" t="s">
        <v>287</v>
      </c>
      <c r="C679" s="298">
        <v>46203</v>
      </c>
      <c r="D679" s="299" t="s">
        <v>422</v>
      </c>
      <c r="E679" s="522">
        <v>185.64</v>
      </c>
      <c r="F679" s="522">
        <v>185.64</v>
      </c>
      <c r="G679" s="333">
        <f t="shared" si="19"/>
        <v>10889.149999999987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25">
      <c r="A680" s="329" t="s">
        <v>289</v>
      </c>
      <c r="B680" s="330">
        <v>6</v>
      </c>
      <c r="C680" s="298">
        <v>46203</v>
      </c>
      <c r="D680" s="299" t="s">
        <v>945</v>
      </c>
      <c r="E680" s="522">
        <v>-20</v>
      </c>
      <c r="F680" s="522"/>
      <c r="G680" s="333">
        <f t="shared" si="19"/>
        <v>10889.149999999987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25">
      <c r="A681" s="329" t="s">
        <v>287</v>
      </c>
      <c r="B681" s="330" t="s">
        <v>287</v>
      </c>
      <c r="C681" s="298">
        <v>46202</v>
      </c>
      <c r="D681" s="299" t="s">
        <v>946</v>
      </c>
      <c r="E681" s="522">
        <v>580</v>
      </c>
      <c r="F681" s="522">
        <v>580</v>
      </c>
      <c r="G681" s="333">
        <f t="shared" si="19"/>
        <v>10869.149999999987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25">
      <c r="A682" s="329" t="s">
        <v>291</v>
      </c>
      <c r="B682" s="330">
        <v>38</v>
      </c>
      <c r="C682" s="298">
        <v>46202</v>
      </c>
      <c r="D682" s="299" t="s">
        <v>293</v>
      </c>
      <c r="E682" s="522"/>
      <c r="F682" s="522">
        <v>4720.8599999999997</v>
      </c>
      <c r="G682" s="333">
        <f t="shared" si="19"/>
        <v>10869.149999999987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25">
      <c r="A683" s="329" t="s">
        <v>287</v>
      </c>
      <c r="B683" s="330" t="s">
        <v>287</v>
      </c>
      <c r="C683" s="298">
        <v>46202</v>
      </c>
      <c r="D683" s="299" t="s">
        <v>940</v>
      </c>
      <c r="E683" s="522">
        <v>180</v>
      </c>
      <c r="F683" s="522">
        <v>180</v>
      </c>
      <c r="G683" s="333">
        <f t="shared" si="19"/>
        <v>6148.2899999999863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25">
      <c r="A684" s="329" t="s">
        <v>294</v>
      </c>
      <c r="B684" s="330">
        <v>20</v>
      </c>
      <c r="C684" s="298">
        <v>46202</v>
      </c>
      <c r="D684" s="299" t="s">
        <v>193</v>
      </c>
      <c r="E684" s="522">
        <v>600</v>
      </c>
      <c r="F684" s="522"/>
      <c r="G684" s="333">
        <f t="shared" si="19"/>
        <v>6148.2899999999863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25">
      <c r="A685" s="329" t="s">
        <v>289</v>
      </c>
      <c r="B685" s="330">
        <v>1</v>
      </c>
      <c r="C685" s="298">
        <v>46202</v>
      </c>
      <c r="D685" s="299" t="s">
        <v>306</v>
      </c>
      <c r="E685" s="522">
        <v>102.13</v>
      </c>
      <c r="F685" s="522"/>
      <c r="G685" s="333">
        <f t="shared" si="19"/>
        <v>6748.2899999999863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25">
      <c r="A686" s="329" t="s">
        <v>289</v>
      </c>
      <c r="B686" s="330">
        <v>4</v>
      </c>
      <c r="C686" s="298">
        <v>46202</v>
      </c>
      <c r="D686" s="299" t="s">
        <v>310</v>
      </c>
      <c r="E686" s="522">
        <v>40.56</v>
      </c>
      <c r="F686" s="522"/>
      <c r="G686" s="333">
        <f t="shared" si="19"/>
        <v>6850.4199999999864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25">
      <c r="A687" s="329" t="s">
        <v>289</v>
      </c>
      <c r="B687" s="330">
        <v>3</v>
      </c>
      <c r="C687" s="298">
        <v>46202</v>
      </c>
      <c r="D687" s="299" t="s">
        <v>310</v>
      </c>
      <c r="E687" s="522">
        <v>6.84</v>
      </c>
      <c r="F687" s="522"/>
      <c r="G687" s="333">
        <f t="shared" si="19"/>
        <v>6890.9799999999868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25">
      <c r="A688" s="329" t="s">
        <v>289</v>
      </c>
      <c r="B688" s="330">
        <v>3</v>
      </c>
      <c r="C688" s="298">
        <v>46202</v>
      </c>
      <c r="D688" s="299" t="s">
        <v>878</v>
      </c>
      <c r="E688" s="522">
        <v>11.98</v>
      </c>
      <c r="F688" s="522"/>
      <c r="G688" s="333">
        <f t="shared" si="19"/>
        <v>6897.819999999987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25">
      <c r="A689" s="329" t="s">
        <v>289</v>
      </c>
      <c r="B689" s="330">
        <v>2</v>
      </c>
      <c r="C689" s="298">
        <v>46201</v>
      </c>
      <c r="D689" s="299" t="s">
        <v>352</v>
      </c>
      <c r="E689" s="522">
        <v>14.99</v>
      </c>
      <c r="F689" s="522"/>
      <c r="G689" s="333">
        <f t="shared" ref="G689:G702" si="20">G690-E689+F689</f>
        <v>6909.7999999999865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25">
      <c r="A690" s="329" t="s">
        <v>289</v>
      </c>
      <c r="B690" s="330">
        <v>2</v>
      </c>
      <c r="C690" s="298">
        <v>46201</v>
      </c>
      <c r="D690" s="299" t="s">
        <v>357</v>
      </c>
      <c r="E690" s="522">
        <v>11.29</v>
      </c>
      <c r="F690" s="522"/>
      <c r="G690" s="333">
        <f t="shared" si="20"/>
        <v>6924.7899999999863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25">
      <c r="A691" s="329" t="s">
        <v>289</v>
      </c>
      <c r="B691" s="330">
        <v>8</v>
      </c>
      <c r="C691" s="298">
        <v>46201</v>
      </c>
      <c r="D691" s="299" t="s">
        <v>319</v>
      </c>
      <c r="E691" s="522">
        <v>158.96</v>
      </c>
      <c r="F691" s="522"/>
      <c r="G691" s="333">
        <f t="shared" si="20"/>
        <v>6936.0799999999863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25">
      <c r="A692" s="329" t="s">
        <v>289</v>
      </c>
      <c r="B692" s="330">
        <v>6</v>
      </c>
      <c r="C692" s="298">
        <v>46201</v>
      </c>
      <c r="D692" s="299" t="s">
        <v>396</v>
      </c>
      <c r="E692" s="522">
        <v>53.24</v>
      </c>
      <c r="F692" s="522"/>
      <c r="G692" s="333">
        <f t="shared" si="20"/>
        <v>7095.0399999999863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25">
      <c r="A693" s="329" t="s">
        <v>289</v>
      </c>
      <c r="B693" s="330">
        <v>2</v>
      </c>
      <c r="C693" s="298">
        <v>46200</v>
      </c>
      <c r="D693" s="299" t="s">
        <v>915</v>
      </c>
      <c r="E693" s="522">
        <v>122.77</v>
      </c>
      <c r="F693" s="522"/>
      <c r="G693" s="333">
        <f t="shared" si="20"/>
        <v>7148.2799999999861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25">
      <c r="A694" s="329" t="s">
        <v>289</v>
      </c>
      <c r="B694" s="330">
        <v>1</v>
      </c>
      <c r="C694" s="298">
        <v>46200</v>
      </c>
      <c r="D694" s="299" t="s">
        <v>829</v>
      </c>
      <c r="E694" s="522">
        <v>77.67</v>
      </c>
      <c r="F694" s="522"/>
      <c r="G694" s="333">
        <f t="shared" si="20"/>
        <v>7271.0499999999865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25">
      <c r="A695" s="329" t="s">
        <v>289</v>
      </c>
      <c r="B695" s="330">
        <v>5</v>
      </c>
      <c r="C695" s="298">
        <v>46200</v>
      </c>
      <c r="D695" s="299" t="s">
        <v>941</v>
      </c>
      <c r="E695" s="522">
        <v>32.99</v>
      </c>
      <c r="F695" s="522"/>
      <c r="G695" s="333">
        <f t="shared" si="20"/>
        <v>7348.7199999999866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25">
      <c r="A696" s="329" t="s">
        <v>287</v>
      </c>
      <c r="B696" s="330" t="s">
        <v>287</v>
      </c>
      <c r="C696" s="298">
        <v>46200</v>
      </c>
      <c r="D696" s="299" t="s">
        <v>943</v>
      </c>
      <c r="E696" s="522">
        <v>207.96</v>
      </c>
      <c r="F696" s="522">
        <v>207.96</v>
      </c>
      <c r="G696" s="333">
        <f t="shared" si="20"/>
        <v>7381.7099999999864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25">
      <c r="A697" s="329" t="s">
        <v>289</v>
      </c>
      <c r="B697" s="330">
        <v>2</v>
      </c>
      <c r="C697" s="298">
        <v>46199</v>
      </c>
      <c r="D697" s="299" t="s">
        <v>866</v>
      </c>
      <c r="E697" s="522">
        <v>51.84</v>
      </c>
      <c r="F697" s="522"/>
      <c r="G697" s="333">
        <f t="shared" si="20"/>
        <v>7381.7099999999864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25">
      <c r="A698" s="329" t="s">
        <v>289</v>
      </c>
      <c r="B698" s="330">
        <v>3</v>
      </c>
      <c r="C698" s="298">
        <v>46199</v>
      </c>
      <c r="D698" s="299" t="s">
        <v>296</v>
      </c>
      <c r="E698" s="522">
        <v>10.31</v>
      </c>
      <c r="F698" s="522"/>
      <c r="G698" s="333">
        <f t="shared" si="20"/>
        <v>7433.5499999999865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25">
      <c r="A699" s="329" t="s">
        <v>289</v>
      </c>
      <c r="B699" s="330">
        <v>4</v>
      </c>
      <c r="C699" s="298">
        <v>46199</v>
      </c>
      <c r="D699" s="299" t="s">
        <v>296</v>
      </c>
      <c r="E699" s="522">
        <v>87.14</v>
      </c>
      <c r="F699" s="522"/>
      <c r="G699" s="333">
        <f t="shared" si="20"/>
        <v>7443.8599999999869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25">
      <c r="A700" s="329" t="s">
        <v>289</v>
      </c>
      <c r="B700" s="330">
        <v>5</v>
      </c>
      <c r="C700" s="298">
        <v>46199</v>
      </c>
      <c r="D700" s="299" t="s">
        <v>938</v>
      </c>
      <c r="E700" s="522">
        <v>20</v>
      </c>
      <c r="F700" s="522"/>
      <c r="G700" s="333">
        <f t="shared" si="20"/>
        <v>7530.9999999999873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25">
      <c r="A701" s="329" t="s">
        <v>294</v>
      </c>
      <c r="B701" s="330">
        <v>12</v>
      </c>
      <c r="C701" s="298">
        <v>46198</v>
      </c>
      <c r="D701" s="299" t="s">
        <v>314</v>
      </c>
      <c r="E701" s="522">
        <v>204.48</v>
      </c>
      <c r="F701" s="522"/>
      <c r="G701" s="333">
        <f t="shared" si="20"/>
        <v>7550.9999999999873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25">
      <c r="A702" s="329" t="s">
        <v>291</v>
      </c>
      <c r="B702" s="330">
        <v>39</v>
      </c>
      <c r="C702" s="298">
        <v>46198</v>
      </c>
      <c r="D702" s="299" t="s">
        <v>292</v>
      </c>
      <c r="E702" s="522"/>
      <c r="F702" s="522">
        <v>2763.77</v>
      </c>
      <c r="G702" s="333">
        <f t="shared" si="20"/>
        <v>7755.4799999999868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25">
      <c r="A703" s="329" t="s">
        <v>289</v>
      </c>
      <c r="B703" s="330">
        <v>5</v>
      </c>
      <c r="C703" s="298">
        <v>46198</v>
      </c>
      <c r="D703" s="299" t="s">
        <v>844</v>
      </c>
      <c r="E703" s="522">
        <v>11.2</v>
      </c>
      <c r="F703" s="522"/>
      <c r="G703" s="333">
        <f t="shared" ref="G703:G723" si="21">G704-E703+F703</f>
        <v>4991.7099999999864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25">
      <c r="A704" s="329" t="s">
        <v>289</v>
      </c>
      <c r="B704" s="330">
        <v>2</v>
      </c>
      <c r="C704" s="298">
        <v>46197</v>
      </c>
      <c r="D704" s="299" t="s">
        <v>939</v>
      </c>
      <c r="E704" s="522">
        <v>15.99</v>
      </c>
      <c r="F704" s="522"/>
      <c r="G704" s="333">
        <f t="shared" si="21"/>
        <v>5002.9099999999862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25">
      <c r="A705" s="329" t="s">
        <v>289</v>
      </c>
      <c r="B705" s="330">
        <v>5</v>
      </c>
      <c r="C705" s="298">
        <v>46197</v>
      </c>
      <c r="D705" s="299" t="s">
        <v>339</v>
      </c>
      <c r="E705" s="522">
        <v>47.93</v>
      </c>
      <c r="F705" s="522"/>
      <c r="G705" s="333">
        <f t="shared" si="21"/>
        <v>5018.899999999986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25">
      <c r="A706" s="329" t="s">
        <v>294</v>
      </c>
      <c r="B706" s="330">
        <v>43</v>
      </c>
      <c r="C706" s="298">
        <v>46197</v>
      </c>
      <c r="D706" s="299" t="s">
        <v>201</v>
      </c>
      <c r="E706" s="522">
        <v>42.84</v>
      </c>
      <c r="F706" s="522"/>
      <c r="G706" s="333">
        <f t="shared" si="21"/>
        <v>5066.8299999999863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25">
      <c r="A707" s="329" t="s">
        <v>294</v>
      </c>
      <c r="B707" s="330">
        <v>42</v>
      </c>
      <c r="C707" s="298">
        <v>46197</v>
      </c>
      <c r="D707" s="299" t="s">
        <v>200</v>
      </c>
      <c r="E707" s="522">
        <v>99.4</v>
      </c>
      <c r="F707" s="522"/>
      <c r="G707" s="333">
        <f t="shared" si="21"/>
        <v>5109.6699999999864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25">
      <c r="A708" s="329" t="s">
        <v>289</v>
      </c>
      <c r="B708" s="330">
        <v>8</v>
      </c>
      <c r="C708" s="298">
        <v>46196</v>
      </c>
      <c r="D708" s="299" t="s">
        <v>319</v>
      </c>
      <c r="E708" s="522">
        <v>5.68</v>
      </c>
      <c r="F708" s="522"/>
      <c r="G708" s="333">
        <f t="shared" si="21"/>
        <v>5209.0699999999861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25">
      <c r="A709" s="329" t="s">
        <v>289</v>
      </c>
      <c r="B709" s="330">
        <v>1</v>
      </c>
      <c r="C709" s="298">
        <v>46196</v>
      </c>
      <c r="D709" s="299" t="s">
        <v>306</v>
      </c>
      <c r="E709" s="522">
        <v>167.73</v>
      </c>
      <c r="F709" s="522"/>
      <c r="G709" s="333">
        <f t="shared" si="21"/>
        <v>5214.7499999999864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25">
      <c r="A710" s="329" t="s">
        <v>289</v>
      </c>
      <c r="B710" s="330">
        <v>4</v>
      </c>
      <c r="C710" s="298">
        <v>46196</v>
      </c>
      <c r="D710" s="299" t="s">
        <v>296</v>
      </c>
      <c r="E710" s="522">
        <v>40.81</v>
      </c>
      <c r="F710" s="522"/>
      <c r="G710" s="333">
        <f t="shared" si="21"/>
        <v>5382.4799999999859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25">
      <c r="A711" s="329" t="s">
        <v>289</v>
      </c>
      <c r="B711" s="330">
        <v>2</v>
      </c>
      <c r="C711" s="298">
        <v>46196</v>
      </c>
      <c r="D711" s="299" t="s">
        <v>334</v>
      </c>
      <c r="E711" s="522">
        <v>17.68</v>
      </c>
      <c r="F711" s="522"/>
      <c r="G711" s="333">
        <f t="shared" si="21"/>
        <v>5423.2899999999863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25">
      <c r="A712" s="329" t="s">
        <v>289</v>
      </c>
      <c r="B712" s="330">
        <v>3</v>
      </c>
      <c r="C712" s="298">
        <v>46196</v>
      </c>
      <c r="D712" s="299" t="s">
        <v>320</v>
      </c>
      <c r="E712" s="522">
        <v>5.19</v>
      </c>
      <c r="F712" s="522"/>
      <c r="G712" s="333">
        <f t="shared" si="21"/>
        <v>5440.9699999999866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25">
      <c r="A713" s="329" t="s">
        <v>289</v>
      </c>
      <c r="B713" s="330">
        <v>8</v>
      </c>
      <c r="C713" s="298">
        <v>46196</v>
      </c>
      <c r="D713" s="299" t="s">
        <v>308</v>
      </c>
      <c r="E713" s="522">
        <v>71.75</v>
      </c>
      <c r="F713" s="522"/>
      <c r="G713" s="333">
        <f t="shared" si="21"/>
        <v>5446.1599999999862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25">
      <c r="A714" s="329" t="s">
        <v>294</v>
      </c>
      <c r="B714" s="330">
        <v>22</v>
      </c>
      <c r="C714" s="298">
        <v>46196</v>
      </c>
      <c r="D714" s="299" t="s">
        <v>833</v>
      </c>
      <c r="E714" s="522">
        <v>15.96</v>
      </c>
      <c r="F714" s="522"/>
      <c r="G714" s="333">
        <f t="shared" si="21"/>
        <v>5517.9099999999862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25">
      <c r="A715" s="329" t="s">
        <v>289</v>
      </c>
      <c r="B715" s="330">
        <v>2</v>
      </c>
      <c r="C715" s="298">
        <v>46195</v>
      </c>
      <c r="D715" s="299" t="s">
        <v>334</v>
      </c>
      <c r="E715" s="522">
        <v>7.89</v>
      </c>
      <c r="F715" s="522"/>
      <c r="G715" s="333">
        <f t="shared" si="21"/>
        <v>5533.8699999999862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25">
      <c r="A716" s="329" t="s">
        <v>287</v>
      </c>
      <c r="B716" s="330" t="s">
        <v>287</v>
      </c>
      <c r="C716" s="298">
        <v>46195</v>
      </c>
      <c r="D716" s="299" t="s">
        <v>937</v>
      </c>
      <c r="E716" s="522">
        <v>86.07</v>
      </c>
      <c r="F716" s="522">
        <v>86.07</v>
      </c>
      <c r="G716" s="333">
        <f t="shared" si="21"/>
        <v>5541.7599999999866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25">
      <c r="A717" s="329" t="s">
        <v>287</v>
      </c>
      <c r="B717" s="330" t="s">
        <v>287</v>
      </c>
      <c r="C717" s="298">
        <v>46195</v>
      </c>
      <c r="D717" s="299" t="s">
        <v>920</v>
      </c>
      <c r="E717" s="522">
        <v>14.98</v>
      </c>
      <c r="F717" s="522">
        <v>14.98</v>
      </c>
      <c r="G717" s="333">
        <f t="shared" si="21"/>
        <v>5541.7599999999866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25">
      <c r="A718" s="329" t="s">
        <v>287</v>
      </c>
      <c r="B718" s="330" t="s">
        <v>287</v>
      </c>
      <c r="C718" s="298">
        <v>46195</v>
      </c>
      <c r="D718" s="299" t="s">
        <v>934</v>
      </c>
      <c r="E718" s="522">
        <v>83.52</v>
      </c>
      <c r="F718" s="522">
        <v>83.52</v>
      </c>
      <c r="G718" s="333">
        <f t="shared" si="21"/>
        <v>5541.7599999999866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25">
      <c r="A719" s="329" t="s">
        <v>287</v>
      </c>
      <c r="B719" s="330" t="s">
        <v>287</v>
      </c>
      <c r="C719" s="298">
        <v>46195</v>
      </c>
      <c r="D719" s="299" t="s">
        <v>935</v>
      </c>
      <c r="E719" s="522">
        <v>62.19</v>
      </c>
      <c r="F719" s="522">
        <v>62.19</v>
      </c>
      <c r="G719" s="333">
        <f t="shared" si="21"/>
        <v>5541.7599999999866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25">
      <c r="A720" s="329" t="s">
        <v>289</v>
      </c>
      <c r="B720" s="330">
        <v>3</v>
      </c>
      <c r="C720" s="298">
        <v>46195</v>
      </c>
      <c r="D720" s="299" t="s">
        <v>310</v>
      </c>
      <c r="E720" s="522">
        <v>6.99</v>
      </c>
      <c r="F720" s="522"/>
      <c r="G720" s="333">
        <f t="shared" si="21"/>
        <v>5541.7599999999866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25">
      <c r="A721" s="329" t="s">
        <v>287</v>
      </c>
      <c r="B721" s="330" t="s">
        <v>287</v>
      </c>
      <c r="C721" s="298">
        <v>46195</v>
      </c>
      <c r="D721" s="299" t="s">
        <v>936</v>
      </c>
      <c r="E721" s="522">
        <v>60.47</v>
      </c>
      <c r="F721" s="522">
        <v>60.47</v>
      </c>
      <c r="G721" s="333">
        <f t="shared" si="21"/>
        <v>5548.7499999999864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25">
      <c r="A722" s="329" t="s">
        <v>294</v>
      </c>
      <c r="B722" s="330">
        <v>22</v>
      </c>
      <c r="C722" s="298">
        <v>46195</v>
      </c>
      <c r="D722" s="299" t="s">
        <v>323</v>
      </c>
      <c r="E722" s="522">
        <v>20.22</v>
      </c>
      <c r="F722" s="522"/>
      <c r="G722" s="333">
        <f t="shared" si="21"/>
        <v>5548.7499999999864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25">
      <c r="A723" s="329" t="s">
        <v>289</v>
      </c>
      <c r="B723" s="330">
        <v>6</v>
      </c>
      <c r="C723" s="298">
        <v>46195</v>
      </c>
      <c r="D723" s="299" t="s">
        <v>917</v>
      </c>
      <c r="E723" s="522">
        <v>200</v>
      </c>
      <c r="F723" s="522"/>
      <c r="G723" s="333">
        <f t="shared" si="21"/>
        <v>5568.9699999999866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25">
      <c r="A724" s="329" t="s">
        <v>289</v>
      </c>
      <c r="B724" s="330">
        <v>5</v>
      </c>
      <c r="C724" s="298">
        <v>46194</v>
      </c>
      <c r="D724" s="299" t="s">
        <v>339</v>
      </c>
      <c r="E724" s="522">
        <v>47.93</v>
      </c>
      <c r="F724" s="522"/>
      <c r="G724" s="333">
        <f t="shared" ref="G724:G744" si="22">G725-E724+F724</f>
        <v>5768.9699999999866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25">
      <c r="A725" s="329" t="s">
        <v>287</v>
      </c>
      <c r="B725" s="330" t="s">
        <v>287</v>
      </c>
      <c r="C725" s="298">
        <v>46194</v>
      </c>
      <c r="D725" s="299" t="s">
        <v>933</v>
      </c>
      <c r="E725" s="522"/>
      <c r="F725" s="522">
        <v>50</v>
      </c>
      <c r="G725" s="333">
        <f t="shared" si="22"/>
        <v>5816.8999999999869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25">
      <c r="A726" s="329" t="s">
        <v>287</v>
      </c>
      <c r="B726" s="330" t="s">
        <v>287</v>
      </c>
      <c r="C726" s="298">
        <v>46194</v>
      </c>
      <c r="D726" s="299" t="s">
        <v>933</v>
      </c>
      <c r="E726" s="522">
        <v>50</v>
      </c>
      <c r="F726" s="522"/>
      <c r="G726" s="333">
        <f t="shared" si="22"/>
        <v>5766.8999999999869</v>
      </c>
      <c r="H726" s="334" t="s">
        <v>298</v>
      </c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25">
      <c r="A727" s="329" t="s">
        <v>287</v>
      </c>
      <c r="B727" s="330" t="s">
        <v>287</v>
      </c>
      <c r="C727" s="298">
        <v>46194</v>
      </c>
      <c r="D727" s="299" t="s">
        <v>920</v>
      </c>
      <c r="E727" s="522">
        <v>28.38</v>
      </c>
      <c r="F727" s="522">
        <v>28.38</v>
      </c>
      <c r="G727" s="333">
        <f t="shared" si="22"/>
        <v>5816.8999999999869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25">
      <c r="A728" s="329" t="s">
        <v>287</v>
      </c>
      <c r="B728" s="330" t="s">
        <v>287</v>
      </c>
      <c r="C728" s="298">
        <v>46194</v>
      </c>
      <c r="D728" s="299" t="s">
        <v>918</v>
      </c>
      <c r="E728" s="522">
        <v>35.020000000000003</v>
      </c>
      <c r="F728" s="522">
        <v>35.020000000000003</v>
      </c>
      <c r="G728" s="333">
        <f t="shared" si="22"/>
        <v>5816.8999999999869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25">
      <c r="A729" s="329" t="s">
        <v>287</v>
      </c>
      <c r="B729" s="330" t="s">
        <v>287</v>
      </c>
      <c r="C729" s="298">
        <v>46194</v>
      </c>
      <c r="D729" s="299" t="s">
        <v>925</v>
      </c>
      <c r="E729" s="522">
        <v>83.81</v>
      </c>
      <c r="F729" s="522">
        <v>83.81</v>
      </c>
      <c r="G729" s="333">
        <f t="shared" si="22"/>
        <v>5816.8999999999869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25">
      <c r="A730" s="329" t="s">
        <v>287</v>
      </c>
      <c r="B730" s="330" t="s">
        <v>287</v>
      </c>
      <c r="C730" s="298">
        <v>46194</v>
      </c>
      <c r="D730" s="299" t="s">
        <v>926</v>
      </c>
      <c r="E730" s="522">
        <v>27.43</v>
      </c>
      <c r="F730" s="522">
        <v>27.43</v>
      </c>
      <c r="G730" s="333">
        <f t="shared" si="22"/>
        <v>5816.8999999999869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25">
      <c r="A731" s="329" t="s">
        <v>287</v>
      </c>
      <c r="B731" s="330" t="s">
        <v>287</v>
      </c>
      <c r="C731" s="298">
        <v>46193</v>
      </c>
      <c r="D731" s="299" t="s">
        <v>930</v>
      </c>
      <c r="E731" s="522">
        <v>30.86</v>
      </c>
      <c r="F731" s="522">
        <v>30.86</v>
      </c>
      <c r="G731" s="333">
        <f t="shared" si="22"/>
        <v>5816.8999999999869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25">
      <c r="A732" s="329" t="s">
        <v>287</v>
      </c>
      <c r="B732" s="330" t="s">
        <v>287</v>
      </c>
      <c r="C732" s="298">
        <v>46193</v>
      </c>
      <c r="D732" s="299" t="s">
        <v>920</v>
      </c>
      <c r="E732" s="522">
        <v>13.95</v>
      </c>
      <c r="F732" s="522">
        <v>13.95</v>
      </c>
      <c r="G732" s="333">
        <f t="shared" si="22"/>
        <v>5816.8999999999869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25">
      <c r="A733" s="329" t="s">
        <v>287</v>
      </c>
      <c r="B733" s="330" t="s">
        <v>287</v>
      </c>
      <c r="C733" s="298">
        <v>46192</v>
      </c>
      <c r="D733" s="299" t="s">
        <v>932</v>
      </c>
      <c r="E733" s="522">
        <v>148.54</v>
      </c>
      <c r="F733" s="522">
        <v>148.54</v>
      </c>
      <c r="G733" s="333">
        <f t="shared" si="22"/>
        <v>5816.8999999999869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25">
      <c r="A734" s="329" t="s">
        <v>287</v>
      </c>
      <c r="B734" s="330" t="s">
        <v>287</v>
      </c>
      <c r="C734" s="298">
        <v>46192</v>
      </c>
      <c r="D734" s="299" t="s">
        <v>919</v>
      </c>
      <c r="E734" s="522">
        <v>80</v>
      </c>
      <c r="F734" s="522">
        <v>80</v>
      </c>
      <c r="G734" s="333">
        <f t="shared" si="22"/>
        <v>5816.8999999999869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25">
      <c r="A735" s="329" t="s">
        <v>287</v>
      </c>
      <c r="B735" s="330" t="s">
        <v>287</v>
      </c>
      <c r="C735" s="298">
        <v>46192</v>
      </c>
      <c r="D735" s="299" t="s">
        <v>920</v>
      </c>
      <c r="E735" s="522">
        <v>27.98</v>
      </c>
      <c r="F735" s="522">
        <v>27.98</v>
      </c>
      <c r="G735" s="333">
        <f t="shared" si="22"/>
        <v>5816.8999999999869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25">
      <c r="A736" s="329" t="s">
        <v>287</v>
      </c>
      <c r="B736" s="330" t="s">
        <v>287</v>
      </c>
      <c r="C736" s="298">
        <v>46192</v>
      </c>
      <c r="D736" s="299" t="s">
        <v>931</v>
      </c>
      <c r="E736" s="522">
        <v>30.63</v>
      </c>
      <c r="F736" s="522">
        <v>30.63</v>
      </c>
      <c r="G736" s="333">
        <f t="shared" si="22"/>
        <v>5816.8999999999869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25">
      <c r="A737" s="329" t="s">
        <v>294</v>
      </c>
      <c r="B737" s="330">
        <v>22</v>
      </c>
      <c r="C737" s="298">
        <v>46192</v>
      </c>
      <c r="D737" s="299" t="s">
        <v>921</v>
      </c>
      <c r="E737" s="522">
        <v>7.46</v>
      </c>
      <c r="F737" s="522"/>
      <c r="G737" s="333">
        <f t="shared" si="22"/>
        <v>5816.8999999999869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25">
      <c r="A738" s="329" t="s">
        <v>287</v>
      </c>
      <c r="B738" s="330" t="s">
        <v>287</v>
      </c>
      <c r="C738" s="298">
        <v>46192</v>
      </c>
      <c r="D738" s="299" t="s">
        <v>922</v>
      </c>
      <c r="E738" s="522">
        <v>22.07</v>
      </c>
      <c r="F738" s="522">
        <v>22.07</v>
      </c>
      <c r="G738" s="333">
        <f t="shared" si="22"/>
        <v>5824.3599999999869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25">
      <c r="A739" s="329" t="s">
        <v>287</v>
      </c>
      <c r="B739" s="330" t="s">
        <v>287</v>
      </c>
      <c r="C739" s="298">
        <v>46192</v>
      </c>
      <c r="D739" s="299" t="s">
        <v>922</v>
      </c>
      <c r="E739" s="522">
        <v>51.04</v>
      </c>
      <c r="F739" s="522">
        <v>51.04</v>
      </c>
      <c r="G739" s="333">
        <f t="shared" si="22"/>
        <v>5824.3599999999869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25">
      <c r="A740" s="329" t="s">
        <v>287</v>
      </c>
      <c r="B740" s="330" t="s">
        <v>287</v>
      </c>
      <c r="C740" s="298">
        <v>46192</v>
      </c>
      <c r="D740" s="299" t="s">
        <v>922</v>
      </c>
      <c r="E740" s="522">
        <v>90.59</v>
      </c>
      <c r="F740" s="522">
        <v>90.59</v>
      </c>
      <c r="G740" s="333">
        <f t="shared" si="22"/>
        <v>5824.3599999999869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25">
      <c r="A741" s="329" t="s">
        <v>287</v>
      </c>
      <c r="B741" s="330" t="s">
        <v>287</v>
      </c>
      <c r="C741" s="298">
        <v>46192</v>
      </c>
      <c r="D741" s="299" t="s">
        <v>923</v>
      </c>
      <c r="E741" s="522">
        <v>26.02</v>
      </c>
      <c r="F741" s="522">
        <v>26.02</v>
      </c>
      <c r="G741" s="333">
        <f t="shared" si="22"/>
        <v>5824.3599999999869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25">
      <c r="A742" s="329" t="s">
        <v>287</v>
      </c>
      <c r="B742" s="330" t="s">
        <v>287</v>
      </c>
      <c r="C742" s="298">
        <v>46192</v>
      </c>
      <c r="D742" s="299" t="s">
        <v>923</v>
      </c>
      <c r="E742" s="522">
        <v>26.02</v>
      </c>
      <c r="F742" s="522">
        <v>26.02</v>
      </c>
      <c r="G742" s="333">
        <f t="shared" si="22"/>
        <v>5824.3599999999869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25">
      <c r="A743" s="329" t="s">
        <v>287</v>
      </c>
      <c r="B743" s="330" t="s">
        <v>287</v>
      </c>
      <c r="C743" s="298">
        <v>46192</v>
      </c>
      <c r="D743" s="299" t="s">
        <v>923</v>
      </c>
      <c r="E743" s="522">
        <v>38.03</v>
      </c>
      <c r="F743" s="522">
        <v>38.03</v>
      </c>
      <c r="G743" s="333">
        <f t="shared" si="22"/>
        <v>5824.3599999999869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25">
      <c r="A744" s="329" t="s">
        <v>287</v>
      </c>
      <c r="B744" s="330" t="s">
        <v>287</v>
      </c>
      <c r="C744" s="298">
        <v>46192</v>
      </c>
      <c r="D744" s="299" t="s">
        <v>923</v>
      </c>
      <c r="E744" s="522">
        <v>26.03</v>
      </c>
      <c r="F744" s="522">
        <v>26.03</v>
      </c>
      <c r="G744" s="333">
        <f t="shared" si="22"/>
        <v>5824.3599999999869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25">
      <c r="A745" s="329" t="s">
        <v>287</v>
      </c>
      <c r="B745" s="330" t="s">
        <v>287</v>
      </c>
      <c r="C745" s="298">
        <v>46192</v>
      </c>
      <c r="D745" s="299" t="s">
        <v>920</v>
      </c>
      <c r="E745" s="522">
        <v>21.98</v>
      </c>
      <c r="F745" s="522">
        <v>21.98</v>
      </c>
      <c r="G745" s="333">
        <f t="shared" ref="G745:G802" si="23">G746-E745+F745</f>
        <v>5824.3599999999869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25">
      <c r="A746" s="329" t="s">
        <v>287</v>
      </c>
      <c r="B746" s="330" t="s">
        <v>287</v>
      </c>
      <c r="C746" s="298">
        <v>46192</v>
      </c>
      <c r="D746" s="299" t="s">
        <v>920</v>
      </c>
      <c r="E746" s="522">
        <v>27.99</v>
      </c>
      <c r="F746" s="522">
        <v>27.99</v>
      </c>
      <c r="G746" s="333">
        <f t="shared" si="23"/>
        <v>5824.3599999999869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25">
      <c r="A747" s="329" t="s">
        <v>287</v>
      </c>
      <c r="B747" s="330" t="s">
        <v>287</v>
      </c>
      <c r="C747" s="298">
        <v>46191</v>
      </c>
      <c r="D747" s="299" t="s">
        <v>924</v>
      </c>
      <c r="E747" s="522">
        <v>22.69</v>
      </c>
      <c r="F747" s="522">
        <v>22.69</v>
      </c>
      <c r="G747" s="333">
        <f t="shared" si="23"/>
        <v>5824.3599999999869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25">
      <c r="A748" s="329" t="s">
        <v>287</v>
      </c>
      <c r="B748" s="330" t="s">
        <v>287</v>
      </c>
      <c r="C748" s="298">
        <v>46191</v>
      </c>
      <c r="D748" s="299" t="s">
        <v>925</v>
      </c>
      <c r="E748" s="522">
        <v>42.32</v>
      </c>
      <c r="F748" s="522">
        <v>42.32</v>
      </c>
      <c r="G748" s="333">
        <f t="shared" si="23"/>
        <v>5824.3599999999869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25">
      <c r="A749" s="329" t="s">
        <v>287</v>
      </c>
      <c r="B749" s="330" t="s">
        <v>287</v>
      </c>
      <c r="C749" s="298">
        <v>46191</v>
      </c>
      <c r="D749" s="299" t="s">
        <v>926</v>
      </c>
      <c r="E749" s="522">
        <v>72.86</v>
      </c>
      <c r="F749" s="522">
        <v>72.86</v>
      </c>
      <c r="G749" s="333">
        <f t="shared" si="23"/>
        <v>5824.3599999999869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25">
      <c r="A750" s="329" t="s">
        <v>287</v>
      </c>
      <c r="B750" s="330" t="s">
        <v>287</v>
      </c>
      <c r="C750" s="298">
        <v>46191</v>
      </c>
      <c r="D750" s="299" t="s">
        <v>927</v>
      </c>
      <c r="E750" s="522">
        <v>106.89</v>
      </c>
      <c r="F750" s="522">
        <v>106.89</v>
      </c>
      <c r="G750" s="333">
        <f t="shared" si="23"/>
        <v>5824.3599999999869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25">
      <c r="A751" s="329" t="s">
        <v>287</v>
      </c>
      <c r="B751" s="330" t="s">
        <v>287</v>
      </c>
      <c r="C751" s="298">
        <v>46191</v>
      </c>
      <c r="D751" s="299" t="s">
        <v>929</v>
      </c>
      <c r="E751" s="522">
        <v>94.74</v>
      </c>
      <c r="F751" s="522">
        <v>94.74</v>
      </c>
      <c r="G751" s="333">
        <f t="shared" si="23"/>
        <v>5824.3599999999869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25">
      <c r="A752" s="329" t="s">
        <v>289</v>
      </c>
      <c r="B752" s="330">
        <v>1</v>
      </c>
      <c r="C752" s="298">
        <v>46191</v>
      </c>
      <c r="D752" s="299" t="s">
        <v>306</v>
      </c>
      <c r="E752" s="522">
        <v>99.97</v>
      </c>
      <c r="F752" s="522"/>
      <c r="G752" s="333">
        <f t="shared" si="23"/>
        <v>5824.3599999999869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25">
      <c r="A753" s="329" t="s">
        <v>294</v>
      </c>
      <c r="B753" s="330">
        <v>22</v>
      </c>
      <c r="C753" s="298">
        <v>46191</v>
      </c>
      <c r="D753" s="299" t="s">
        <v>928</v>
      </c>
      <c r="E753" s="522">
        <v>13.84</v>
      </c>
      <c r="F753" s="522"/>
      <c r="G753" s="333">
        <f t="shared" si="23"/>
        <v>5924.3299999999872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25">
      <c r="A754" s="329" t="s">
        <v>289</v>
      </c>
      <c r="B754" s="330">
        <v>1</v>
      </c>
      <c r="C754" s="298">
        <v>46190</v>
      </c>
      <c r="D754" s="299" t="s">
        <v>306</v>
      </c>
      <c r="E754" s="522">
        <v>87.19</v>
      </c>
      <c r="F754" s="522"/>
      <c r="G754" s="333">
        <f t="shared" si="23"/>
        <v>5938.1699999999873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25">
      <c r="A755" s="329" t="s">
        <v>294</v>
      </c>
      <c r="B755" s="330">
        <v>21</v>
      </c>
      <c r="C755" s="298">
        <v>46190</v>
      </c>
      <c r="D755" s="299" t="s">
        <v>194</v>
      </c>
      <c r="E755" s="522">
        <v>81</v>
      </c>
      <c r="F755" s="522"/>
      <c r="G755" s="333">
        <f t="shared" si="23"/>
        <v>6025.3599999999869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25">
      <c r="A756" s="329" t="s">
        <v>294</v>
      </c>
      <c r="B756" s="330">
        <v>43</v>
      </c>
      <c r="C756" s="298">
        <v>46190</v>
      </c>
      <c r="D756" s="299" t="s">
        <v>333</v>
      </c>
      <c r="E756" s="522">
        <v>29.8</v>
      </c>
      <c r="F756" s="522"/>
      <c r="G756" s="333">
        <f t="shared" si="23"/>
        <v>6106.3599999999869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25">
      <c r="A757" s="329" t="s">
        <v>294</v>
      </c>
      <c r="B757" s="330">
        <v>42</v>
      </c>
      <c r="C757" s="298">
        <v>46190</v>
      </c>
      <c r="D757" s="299" t="s">
        <v>333</v>
      </c>
      <c r="E757" s="522">
        <v>74.5</v>
      </c>
      <c r="F757" s="522"/>
      <c r="G757" s="333">
        <f t="shared" si="23"/>
        <v>6136.1599999999871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25">
      <c r="A758" s="329" t="s">
        <v>289</v>
      </c>
      <c r="B758" s="330">
        <v>4</v>
      </c>
      <c r="C758" s="298">
        <v>46190</v>
      </c>
      <c r="D758" s="299" t="s">
        <v>334</v>
      </c>
      <c r="E758" s="522">
        <v>82.35</v>
      </c>
      <c r="F758" s="522"/>
      <c r="G758" s="333">
        <f t="shared" si="23"/>
        <v>6210.6599999999871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25">
      <c r="A759" s="329" t="s">
        <v>289</v>
      </c>
      <c r="B759" s="330">
        <v>2</v>
      </c>
      <c r="C759" s="298">
        <v>46190</v>
      </c>
      <c r="D759" s="299" t="s">
        <v>334</v>
      </c>
      <c r="E759" s="522">
        <v>17.68</v>
      </c>
      <c r="F759" s="522"/>
      <c r="G759" s="333">
        <f t="shared" si="23"/>
        <v>6293.0099999999875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25">
      <c r="A760" s="329" t="s">
        <v>289</v>
      </c>
      <c r="B760" s="330">
        <v>6</v>
      </c>
      <c r="C760" s="298">
        <v>46190</v>
      </c>
      <c r="D760" s="299" t="s">
        <v>300</v>
      </c>
      <c r="E760" s="522">
        <v>14.67</v>
      </c>
      <c r="F760" s="522"/>
      <c r="G760" s="333">
        <f t="shared" si="23"/>
        <v>6310.6899999999878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25">
      <c r="A761" s="329" t="s">
        <v>289</v>
      </c>
      <c r="B761" s="330">
        <v>6</v>
      </c>
      <c r="C761" s="298">
        <v>46190</v>
      </c>
      <c r="D761" s="299" t="s">
        <v>300</v>
      </c>
      <c r="E761" s="522">
        <v>56.42</v>
      </c>
      <c r="F761" s="522"/>
      <c r="G761" s="333">
        <f t="shared" si="23"/>
        <v>6325.3599999999878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25">
      <c r="A762" s="329" t="s">
        <v>289</v>
      </c>
      <c r="B762" s="330">
        <v>6</v>
      </c>
      <c r="C762" s="298">
        <v>46190</v>
      </c>
      <c r="D762" s="299" t="s">
        <v>300</v>
      </c>
      <c r="E762" s="522">
        <v>53.23</v>
      </c>
      <c r="F762" s="522"/>
      <c r="G762" s="333">
        <f t="shared" si="23"/>
        <v>6381.7799999999879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25">
      <c r="A763" s="329" t="s">
        <v>294</v>
      </c>
      <c r="B763" s="330">
        <v>23</v>
      </c>
      <c r="C763" s="298">
        <v>46190</v>
      </c>
      <c r="D763" s="299" t="s">
        <v>63</v>
      </c>
      <c r="E763" s="522">
        <v>529.46</v>
      </c>
      <c r="F763" s="522"/>
      <c r="G763" s="333">
        <f t="shared" si="23"/>
        <v>6435.0099999999875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25">
      <c r="A764" s="329" t="s">
        <v>294</v>
      </c>
      <c r="B764" s="330">
        <v>17</v>
      </c>
      <c r="C764" s="298">
        <v>46190</v>
      </c>
      <c r="D764" s="299" t="s">
        <v>188</v>
      </c>
      <c r="E764" s="522">
        <v>42.65</v>
      </c>
      <c r="F764" s="522"/>
      <c r="G764" s="333">
        <f t="shared" si="23"/>
        <v>6964.4699999999875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25">
      <c r="A765" s="329" t="s">
        <v>294</v>
      </c>
      <c r="B765" s="330">
        <v>15</v>
      </c>
      <c r="C765" s="298">
        <v>46190</v>
      </c>
      <c r="D765" s="299" t="s">
        <v>185</v>
      </c>
      <c r="E765" s="522">
        <v>87.41</v>
      </c>
      <c r="F765" s="522"/>
      <c r="G765" s="333">
        <f t="shared" si="23"/>
        <v>7007.1199999999872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25">
      <c r="A766" s="329" t="s">
        <v>335</v>
      </c>
      <c r="B766" s="330" t="s">
        <v>335</v>
      </c>
      <c r="C766" s="298">
        <v>46190</v>
      </c>
      <c r="D766" s="299" t="s">
        <v>185</v>
      </c>
      <c r="E766" s="522">
        <v>86.48</v>
      </c>
      <c r="F766" s="522"/>
      <c r="G766" s="333">
        <f t="shared" si="23"/>
        <v>7094.529999999987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25">
      <c r="A767" s="329" t="s">
        <v>291</v>
      </c>
      <c r="B767" s="330">
        <v>40</v>
      </c>
      <c r="C767" s="298">
        <v>46190</v>
      </c>
      <c r="D767" s="299" t="s">
        <v>316</v>
      </c>
      <c r="E767" s="522"/>
      <c r="F767" s="522">
        <v>854.38</v>
      </c>
      <c r="G767" s="333">
        <f t="shared" si="23"/>
        <v>7181.0099999999866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25">
      <c r="A768" s="329" t="s">
        <v>289</v>
      </c>
      <c r="B768" s="330">
        <v>5</v>
      </c>
      <c r="C768" s="298">
        <v>46189</v>
      </c>
      <c r="D768" s="299" t="s">
        <v>339</v>
      </c>
      <c r="E768" s="522">
        <v>21.3</v>
      </c>
      <c r="F768" s="522"/>
      <c r="G768" s="333">
        <f t="shared" si="23"/>
        <v>6326.6299999999865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25">
      <c r="A769" s="329" t="s">
        <v>294</v>
      </c>
      <c r="B769" s="330">
        <v>11</v>
      </c>
      <c r="C769" s="298">
        <v>46189</v>
      </c>
      <c r="D769" s="299" t="s">
        <v>178</v>
      </c>
      <c r="E769" s="522">
        <v>267.75</v>
      </c>
      <c r="F769" s="522"/>
      <c r="G769" s="333">
        <f t="shared" si="23"/>
        <v>6347.9299999999866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25">
      <c r="A770" s="329" t="s">
        <v>289</v>
      </c>
      <c r="B770" s="330">
        <v>6</v>
      </c>
      <c r="C770" s="298">
        <v>46188</v>
      </c>
      <c r="D770" s="299" t="s">
        <v>883</v>
      </c>
      <c r="E770" s="522">
        <v>100</v>
      </c>
      <c r="F770" s="522"/>
      <c r="G770" s="333">
        <f t="shared" si="23"/>
        <v>6615.6799999999866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25">
      <c r="A771" s="329" t="s">
        <v>289</v>
      </c>
      <c r="B771" s="330">
        <v>2</v>
      </c>
      <c r="C771" s="298">
        <v>46188</v>
      </c>
      <c r="D771" s="299" t="s">
        <v>334</v>
      </c>
      <c r="E771" s="522">
        <v>11.29</v>
      </c>
      <c r="F771" s="522"/>
      <c r="G771" s="333">
        <f t="shared" si="23"/>
        <v>6715.6799999999866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25">
      <c r="A772" s="329" t="s">
        <v>289</v>
      </c>
      <c r="B772" s="330">
        <v>3</v>
      </c>
      <c r="C772" s="298">
        <v>46188</v>
      </c>
      <c r="D772" s="299" t="s">
        <v>334</v>
      </c>
      <c r="E772" s="522">
        <v>5.39</v>
      </c>
      <c r="F772" s="522"/>
      <c r="G772" s="333">
        <f t="shared" si="23"/>
        <v>6726.9699999999866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25">
      <c r="A773" s="329" t="s">
        <v>289</v>
      </c>
      <c r="B773" s="330">
        <v>4</v>
      </c>
      <c r="C773" s="298">
        <v>46188</v>
      </c>
      <c r="D773" s="299" t="s">
        <v>334</v>
      </c>
      <c r="E773" s="522">
        <v>31.99</v>
      </c>
      <c r="F773" s="522"/>
      <c r="G773" s="333">
        <f t="shared" si="23"/>
        <v>6732.3599999999869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25">
      <c r="A774" s="329" t="s">
        <v>289</v>
      </c>
      <c r="B774" s="330">
        <v>2</v>
      </c>
      <c r="C774" s="298">
        <v>46187</v>
      </c>
      <c r="D774" s="299" t="s">
        <v>915</v>
      </c>
      <c r="E774" s="522">
        <v>102.17</v>
      </c>
      <c r="F774" s="522"/>
      <c r="G774" s="333">
        <f t="shared" si="23"/>
        <v>6764.3499999999867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25">
      <c r="A775" s="329" t="s">
        <v>289</v>
      </c>
      <c r="B775" s="330">
        <v>1</v>
      </c>
      <c r="C775" s="298">
        <v>46187</v>
      </c>
      <c r="D775" s="299" t="s">
        <v>829</v>
      </c>
      <c r="E775" s="522">
        <v>21.86</v>
      </c>
      <c r="F775" s="522"/>
      <c r="G775" s="333">
        <f t="shared" si="23"/>
        <v>6866.5199999999868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25">
      <c r="A776" s="329" t="s">
        <v>289</v>
      </c>
      <c r="B776" s="330">
        <v>1</v>
      </c>
      <c r="C776" s="298">
        <v>46187</v>
      </c>
      <c r="D776" s="299" t="s">
        <v>311</v>
      </c>
      <c r="E776" s="522">
        <v>102.56</v>
      </c>
      <c r="F776" s="522"/>
      <c r="G776" s="333">
        <f t="shared" si="23"/>
        <v>6888.3799999999865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25">
      <c r="A777" s="329" t="s">
        <v>289</v>
      </c>
      <c r="B777" s="330">
        <v>1</v>
      </c>
      <c r="C777" s="298">
        <v>46187</v>
      </c>
      <c r="D777" s="299" t="s">
        <v>329</v>
      </c>
      <c r="E777" s="522">
        <v>121.72</v>
      </c>
      <c r="F777" s="522"/>
      <c r="G777" s="333">
        <f t="shared" si="23"/>
        <v>6990.9399999999869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25">
      <c r="A778" s="329" t="s">
        <v>289</v>
      </c>
      <c r="B778" s="330">
        <v>2</v>
      </c>
      <c r="C778" s="298">
        <v>46186</v>
      </c>
      <c r="D778" s="299" t="s">
        <v>308</v>
      </c>
      <c r="E778" s="522">
        <v>143.91999999999999</v>
      </c>
      <c r="F778" s="522"/>
      <c r="G778" s="333">
        <f t="shared" si="23"/>
        <v>7112.6599999999871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25">
      <c r="A779" s="329" t="s">
        <v>289</v>
      </c>
      <c r="B779" s="330">
        <v>2</v>
      </c>
      <c r="C779" s="298">
        <v>46186</v>
      </c>
      <c r="D779" s="299" t="s">
        <v>345</v>
      </c>
      <c r="E779" s="522">
        <v>11.95</v>
      </c>
      <c r="F779" s="522"/>
      <c r="G779" s="333">
        <f t="shared" si="23"/>
        <v>7256.5799999999872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25">
      <c r="A780" s="329" t="s">
        <v>289</v>
      </c>
      <c r="B780" s="330">
        <v>4</v>
      </c>
      <c r="C780" s="298">
        <v>46186</v>
      </c>
      <c r="D780" s="299" t="s">
        <v>310</v>
      </c>
      <c r="E780" s="522">
        <v>47.29</v>
      </c>
      <c r="F780" s="522"/>
      <c r="G780" s="333">
        <f t="shared" si="23"/>
        <v>7268.529999999987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25">
      <c r="A781" s="329" t="s">
        <v>289</v>
      </c>
      <c r="B781" s="330">
        <v>1</v>
      </c>
      <c r="C781" s="298">
        <v>46186</v>
      </c>
      <c r="D781" s="299" t="s">
        <v>306</v>
      </c>
      <c r="E781" s="522">
        <v>52.7</v>
      </c>
      <c r="F781" s="522"/>
      <c r="G781" s="333">
        <f t="shared" si="23"/>
        <v>7315.819999999987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25">
      <c r="A782" s="329" t="s">
        <v>289</v>
      </c>
      <c r="B782" s="330">
        <v>8</v>
      </c>
      <c r="C782" s="298">
        <v>46186</v>
      </c>
      <c r="D782" s="299" t="s">
        <v>308</v>
      </c>
      <c r="E782" s="522">
        <v>22.26</v>
      </c>
      <c r="F782" s="522"/>
      <c r="G782" s="333">
        <f t="shared" si="23"/>
        <v>7368.5199999999868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25">
      <c r="A783" s="329" t="s">
        <v>289</v>
      </c>
      <c r="B783" s="330">
        <v>8</v>
      </c>
      <c r="C783" s="298">
        <v>46186</v>
      </c>
      <c r="D783" s="299" t="s">
        <v>308</v>
      </c>
      <c r="E783" s="522">
        <v>28.16</v>
      </c>
      <c r="F783" s="522"/>
      <c r="G783" s="333">
        <f t="shared" si="23"/>
        <v>7390.779999999987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25">
      <c r="A784" s="329" t="s">
        <v>289</v>
      </c>
      <c r="B784" s="330">
        <v>2</v>
      </c>
      <c r="C784" s="298">
        <v>46186</v>
      </c>
      <c r="D784" s="299" t="s">
        <v>301</v>
      </c>
      <c r="E784" s="522">
        <v>32.049999999999997</v>
      </c>
      <c r="F784" s="522"/>
      <c r="G784" s="333">
        <f t="shared" si="23"/>
        <v>7418.9399999999869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25">
      <c r="A785" s="329" t="s">
        <v>289</v>
      </c>
      <c r="B785" s="330">
        <v>5</v>
      </c>
      <c r="C785" s="298">
        <v>46186</v>
      </c>
      <c r="D785" s="299" t="s">
        <v>916</v>
      </c>
      <c r="E785" s="522">
        <v>24</v>
      </c>
      <c r="F785" s="522"/>
      <c r="G785" s="333">
        <f t="shared" si="23"/>
        <v>7450.989999999987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25">
      <c r="A786" s="329" t="s">
        <v>289</v>
      </c>
      <c r="B786" s="330">
        <v>1</v>
      </c>
      <c r="C786" s="298">
        <v>46186</v>
      </c>
      <c r="D786" s="299" t="s">
        <v>306</v>
      </c>
      <c r="E786" s="522">
        <v>19.98</v>
      </c>
      <c r="F786" s="522"/>
      <c r="G786" s="333">
        <f t="shared" si="23"/>
        <v>7474.989999999987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25">
      <c r="A787" s="329" t="s">
        <v>289</v>
      </c>
      <c r="B787" s="330">
        <v>6</v>
      </c>
      <c r="C787" s="298">
        <v>46186</v>
      </c>
      <c r="D787" s="299" t="s">
        <v>300</v>
      </c>
      <c r="E787" s="522">
        <v>60.07</v>
      </c>
      <c r="F787" s="522"/>
      <c r="G787" s="333">
        <f t="shared" si="23"/>
        <v>7494.9699999999866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25">
      <c r="A788" s="329" t="s">
        <v>287</v>
      </c>
      <c r="B788" s="330" t="s">
        <v>287</v>
      </c>
      <c r="C788" s="298">
        <v>46186</v>
      </c>
      <c r="D788" s="299" t="s">
        <v>913</v>
      </c>
      <c r="E788" s="522"/>
      <c r="F788" s="522">
        <v>319.49</v>
      </c>
      <c r="G788" s="333">
        <f t="shared" si="23"/>
        <v>7555.0399999999863</v>
      </c>
      <c r="H788" s="334" t="s">
        <v>298</v>
      </c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25">
      <c r="A789" s="329" t="s">
        <v>287</v>
      </c>
      <c r="B789" s="330" t="s">
        <v>287</v>
      </c>
      <c r="C789" s="298">
        <v>46186</v>
      </c>
      <c r="D789" s="299" t="s">
        <v>300</v>
      </c>
      <c r="E789" s="522">
        <v>319.49</v>
      </c>
      <c r="F789" s="522"/>
      <c r="G789" s="333">
        <f t="shared" si="23"/>
        <v>7235.5499999999865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25">
      <c r="A790" s="329" t="s">
        <v>289</v>
      </c>
      <c r="B790" s="330">
        <v>6</v>
      </c>
      <c r="C790" s="298">
        <v>46186</v>
      </c>
      <c r="D790" s="299" t="s">
        <v>912</v>
      </c>
      <c r="E790" s="522">
        <v>-0.51</v>
      </c>
      <c r="F790" s="522"/>
      <c r="G790" s="333">
        <f t="shared" si="23"/>
        <v>7555.0399999999863</v>
      </c>
      <c r="H790" s="334" t="s">
        <v>298</v>
      </c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25">
      <c r="A791" s="329" t="s">
        <v>289</v>
      </c>
      <c r="B791" s="330">
        <v>6</v>
      </c>
      <c r="C791" s="298">
        <v>46186</v>
      </c>
      <c r="D791" s="299" t="s">
        <v>319</v>
      </c>
      <c r="E791" s="522">
        <v>13.58</v>
      </c>
      <c r="F791" s="522"/>
      <c r="G791" s="333">
        <f t="shared" si="23"/>
        <v>7554.5299999999861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25">
      <c r="A792" s="329" t="s">
        <v>294</v>
      </c>
      <c r="B792" s="330">
        <v>24</v>
      </c>
      <c r="C792" s="298">
        <v>46186</v>
      </c>
      <c r="D792" s="299" t="s">
        <v>858</v>
      </c>
      <c r="E792" s="522">
        <v>109.5</v>
      </c>
      <c r="F792" s="522"/>
      <c r="G792" s="333">
        <f t="shared" si="23"/>
        <v>7568.109999999986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25">
      <c r="A793" s="329" t="s">
        <v>294</v>
      </c>
      <c r="B793" s="330">
        <v>19</v>
      </c>
      <c r="C793" s="298">
        <v>46186</v>
      </c>
      <c r="D793" s="299" t="s">
        <v>191</v>
      </c>
      <c r="E793" s="522">
        <v>200</v>
      </c>
      <c r="F793" s="522"/>
      <c r="G793" s="333">
        <f t="shared" si="23"/>
        <v>7677.609999999986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25">
      <c r="A794" s="329" t="s">
        <v>291</v>
      </c>
      <c r="B794" s="330">
        <v>38</v>
      </c>
      <c r="C794" s="298">
        <v>46186</v>
      </c>
      <c r="D794" s="299" t="s">
        <v>293</v>
      </c>
      <c r="E794" s="522"/>
      <c r="F794" s="522">
        <v>4597.82</v>
      </c>
      <c r="G794" s="333">
        <f t="shared" si="23"/>
        <v>7877.609999999986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25">
      <c r="A795" s="329" t="s">
        <v>289</v>
      </c>
      <c r="B795" s="330">
        <v>2</v>
      </c>
      <c r="C795" s="298">
        <v>46185</v>
      </c>
      <c r="D795" s="299" t="s">
        <v>914</v>
      </c>
      <c r="E795" s="522">
        <v>90.54</v>
      </c>
      <c r="F795" s="522"/>
      <c r="G795" s="333">
        <f t="shared" si="23"/>
        <v>3279.7899999999863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25">
      <c r="A796" s="329" t="s">
        <v>289</v>
      </c>
      <c r="B796" s="330">
        <v>8</v>
      </c>
      <c r="C796" s="298">
        <v>46185</v>
      </c>
      <c r="D796" s="299" t="s">
        <v>914</v>
      </c>
      <c r="E796" s="522">
        <v>50</v>
      </c>
      <c r="F796" s="522"/>
      <c r="G796" s="333">
        <f t="shared" si="23"/>
        <v>3370.3299999999863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25">
      <c r="A797" s="329" t="s">
        <v>289</v>
      </c>
      <c r="B797" s="330">
        <v>6</v>
      </c>
      <c r="C797" s="298">
        <v>46185</v>
      </c>
      <c r="D797" s="299" t="s">
        <v>300</v>
      </c>
      <c r="E797" s="522">
        <v>79.849999999999994</v>
      </c>
      <c r="F797" s="522"/>
      <c r="G797" s="333">
        <f t="shared" si="23"/>
        <v>3420.3299999999863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25">
      <c r="A798" s="329" t="s">
        <v>289</v>
      </c>
      <c r="B798" s="330">
        <v>6</v>
      </c>
      <c r="C798" s="298">
        <v>46184</v>
      </c>
      <c r="D798" s="299" t="s">
        <v>359</v>
      </c>
      <c r="E798" s="522">
        <v>70</v>
      </c>
      <c r="F798" s="522"/>
      <c r="G798" s="333">
        <f t="shared" si="23"/>
        <v>3500.1799999999862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25">
      <c r="A799" s="329" t="s">
        <v>287</v>
      </c>
      <c r="B799" s="330" t="s">
        <v>287</v>
      </c>
      <c r="C799" s="298">
        <v>46184</v>
      </c>
      <c r="D799" s="299" t="s">
        <v>909</v>
      </c>
      <c r="E799" s="522">
        <v>2159</v>
      </c>
      <c r="F799" s="522">
        <v>2159</v>
      </c>
      <c r="G799" s="333">
        <f t="shared" si="23"/>
        <v>3570.1799999999862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25">
      <c r="A800" s="329" t="s">
        <v>294</v>
      </c>
      <c r="B800" s="330">
        <v>22</v>
      </c>
      <c r="C800" s="298">
        <v>46184</v>
      </c>
      <c r="D800" s="299" t="s">
        <v>351</v>
      </c>
      <c r="E800" s="522">
        <v>21.29</v>
      </c>
      <c r="F800" s="522"/>
      <c r="G800" s="333">
        <f t="shared" si="23"/>
        <v>3570.1799999999862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25">
      <c r="A801" s="329" t="s">
        <v>289</v>
      </c>
      <c r="B801" s="330">
        <v>4</v>
      </c>
      <c r="C801" s="298">
        <v>46184</v>
      </c>
      <c r="D801" s="299" t="s">
        <v>296</v>
      </c>
      <c r="E801" s="522">
        <v>40.67</v>
      </c>
      <c r="F801" s="522"/>
      <c r="G801" s="333">
        <f t="shared" si="23"/>
        <v>3591.4699999999862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25">
      <c r="A802" s="329" t="s">
        <v>289</v>
      </c>
      <c r="B802" s="330">
        <v>8</v>
      </c>
      <c r="C802" s="298">
        <v>46184</v>
      </c>
      <c r="D802" s="299" t="s">
        <v>319</v>
      </c>
      <c r="E802" s="522">
        <v>15.53</v>
      </c>
      <c r="F802" s="522"/>
      <c r="G802" s="333">
        <f t="shared" si="23"/>
        <v>3632.1399999999862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25">
      <c r="A803" s="329" t="s">
        <v>289</v>
      </c>
      <c r="B803" s="330">
        <v>2</v>
      </c>
      <c r="C803" s="298">
        <v>46184</v>
      </c>
      <c r="D803" s="299" t="s">
        <v>471</v>
      </c>
      <c r="E803" s="522">
        <v>83.89</v>
      </c>
      <c r="F803" s="522"/>
      <c r="G803" s="333">
        <f t="shared" ref="G803:G820" si="24">G804-E803+F803</f>
        <v>3647.6699999999864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25">
      <c r="A804" s="329" t="s">
        <v>294</v>
      </c>
      <c r="B804" s="330">
        <v>23</v>
      </c>
      <c r="C804" s="298">
        <v>46184</v>
      </c>
      <c r="D804" s="299" t="s">
        <v>67</v>
      </c>
      <c r="E804" s="522">
        <v>599.86</v>
      </c>
      <c r="F804" s="522"/>
      <c r="G804" s="333">
        <f t="shared" si="24"/>
        <v>3731.5599999999863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25">
      <c r="A805" s="329" t="s">
        <v>291</v>
      </c>
      <c r="B805" s="330">
        <v>41</v>
      </c>
      <c r="C805" s="298">
        <v>46184</v>
      </c>
      <c r="D805" s="299" t="s">
        <v>907</v>
      </c>
      <c r="E805" s="522"/>
      <c r="F805" s="522">
        <v>800</v>
      </c>
      <c r="G805" s="333">
        <f t="shared" si="24"/>
        <v>4331.4199999999864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25">
      <c r="A806" s="329" t="s">
        <v>291</v>
      </c>
      <c r="B806" s="330">
        <v>39</v>
      </c>
      <c r="C806" s="298">
        <v>46184</v>
      </c>
      <c r="D806" s="299" t="s">
        <v>292</v>
      </c>
      <c r="E806" s="522"/>
      <c r="F806" s="522">
        <v>2763.78</v>
      </c>
      <c r="G806" s="333">
        <f t="shared" si="24"/>
        <v>3531.4199999999864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25">
      <c r="A807" s="329" t="s">
        <v>287</v>
      </c>
      <c r="B807" s="330" t="s">
        <v>287</v>
      </c>
      <c r="C807" s="298">
        <v>46183</v>
      </c>
      <c r="D807" s="299" t="s">
        <v>908</v>
      </c>
      <c r="E807" s="522">
        <v>816.19</v>
      </c>
      <c r="F807" s="522">
        <v>816.19</v>
      </c>
      <c r="G807" s="333">
        <f t="shared" si="24"/>
        <v>767.639999999986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25">
      <c r="A808" s="329" t="s">
        <v>289</v>
      </c>
      <c r="B808" s="330">
        <v>6</v>
      </c>
      <c r="C808" s="298">
        <v>46183</v>
      </c>
      <c r="D808" s="299" t="s">
        <v>411</v>
      </c>
      <c r="E808" s="522">
        <v>-3.99</v>
      </c>
      <c r="F808" s="522"/>
      <c r="G808" s="333">
        <f t="shared" si="24"/>
        <v>767.639999999986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25">
      <c r="A809" s="329" t="s">
        <v>289</v>
      </c>
      <c r="B809" s="330">
        <v>6</v>
      </c>
      <c r="C809" s="298">
        <v>46183</v>
      </c>
      <c r="D809" s="299" t="s">
        <v>905</v>
      </c>
      <c r="E809" s="522">
        <v>-0.03</v>
      </c>
      <c r="F809" s="522"/>
      <c r="G809" s="333">
        <f t="shared" si="24"/>
        <v>763.64999999998599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25">
      <c r="A810" s="329" t="s">
        <v>291</v>
      </c>
      <c r="B810" s="330">
        <v>40</v>
      </c>
      <c r="C810" s="298">
        <v>46183</v>
      </c>
      <c r="D810" s="299" t="s">
        <v>316</v>
      </c>
      <c r="E810" s="522"/>
      <c r="F810" s="522">
        <v>1250.17</v>
      </c>
      <c r="G810" s="333">
        <f t="shared" si="24"/>
        <v>763.61999999998602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25">
      <c r="A811" s="329" t="s">
        <v>289</v>
      </c>
      <c r="B811" s="330">
        <v>2</v>
      </c>
      <c r="C811" s="298">
        <v>46182</v>
      </c>
      <c r="D811" s="299" t="s">
        <v>352</v>
      </c>
      <c r="E811" s="522">
        <v>25.98</v>
      </c>
      <c r="F811" s="522"/>
      <c r="G811" s="333">
        <f t="shared" si="24"/>
        <v>-486.55000000001405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25">
      <c r="A812" s="329" t="s">
        <v>289</v>
      </c>
      <c r="B812" s="330">
        <v>5</v>
      </c>
      <c r="C812" s="298">
        <v>46182</v>
      </c>
      <c r="D812" s="299" t="s">
        <v>852</v>
      </c>
      <c r="E812" s="522">
        <v>10.68</v>
      </c>
      <c r="F812" s="522"/>
      <c r="G812" s="333">
        <f t="shared" si="24"/>
        <v>-460.57000000001403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25">
      <c r="A813" s="329" t="s">
        <v>289</v>
      </c>
      <c r="B813" s="330">
        <v>2</v>
      </c>
      <c r="C813" s="298">
        <v>46182</v>
      </c>
      <c r="D813" s="299" t="s">
        <v>301</v>
      </c>
      <c r="E813" s="522">
        <v>29.95</v>
      </c>
      <c r="F813" s="522"/>
      <c r="G813" s="333">
        <f t="shared" si="24"/>
        <v>-449.89000000001403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25">
      <c r="A814" s="329" t="s">
        <v>294</v>
      </c>
      <c r="B814" s="330">
        <v>22</v>
      </c>
      <c r="C814" s="298">
        <v>46182</v>
      </c>
      <c r="D814" s="299" t="s">
        <v>906</v>
      </c>
      <c r="E814" s="522">
        <v>5.31</v>
      </c>
      <c r="F814" s="522"/>
      <c r="G814" s="333">
        <f t="shared" si="24"/>
        <v>-419.94000000001404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25">
      <c r="A815" s="329" t="s">
        <v>289</v>
      </c>
      <c r="B815" s="330">
        <v>2</v>
      </c>
      <c r="C815" s="298">
        <v>46182</v>
      </c>
      <c r="D815" s="299" t="s">
        <v>434</v>
      </c>
      <c r="E815" s="522">
        <v>58.69</v>
      </c>
      <c r="F815" s="522"/>
      <c r="G815" s="333">
        <f t="shared" si="24"/>
        <v>-414.63000000001404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25">
      <c r="A816" s="329" t="s">
        <v>289</v>
      </c>
      <c r="B816" s="330">
        <v>8</v>
      </c>
      <c r="C816" s="298">
        <v>46182</v>
      </c>
      <c r="D816" s="299" t="s">
        <v>434</v>
      </c>
      <c r="E816" s="522">
        <v>58.69</v>
      </c>
      <c r="F816" s="522"/>
      <c r="G816" s="333">
        <f t="shared" si="24"/>
        <v>-355.94000000001404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25">
      <c r="A817" s="329" t="s">
        <v>289</v>
      </c>
      <c r="B817" s="330">
        <v>8</v>
      </c>
      <c r="C817" s="298">
        <v>46181</v>
      </c>
      <c r="D817" s="299" t="s">
        <v>319</v>
      </c>
      <c r="E817" s="522">
        <v>8.86</v>
      </c>
      <c r="F817" s="522"/>
      <c r="G817" s="333">
        <f t="shared" si="24"/>
        <v>-297.25000000001404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25">
      <c r="A818" s="329" t="s">
        <v>289</v>
      </c>
      <c r="B818" s="330">
        <v>6</v>
      </c>
      <c r="C818" s="298">
        <v>46181</v>
      </c>
      <c r="D818" s="299" t="s">
        <v>396</v>
      </c>
      <c r="E818" s="522">
        <v>12.84</v>
      </c>
      <c r="F818" s="522"/>
      <c r="G818" s="333">
        <f t="shared" si="24"/>
        <v>-288.39000000001403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25">
      <c r="A819" s="329" t="s">
        <v>294</v>
      </c>
      <c r="B819" s="330">
        <v>9</v>
      </c>
      <c r="C819" s="298">
        <v>46181</v>
      </c>
      <c r="D819" s="299" t="s">
        <v>58</v>
      </c>
      <c r="E819" s="522">
        <v>1231.68</v>
      </c>
      <c r="F819" s="522"/>
      <c r="G819" s="333">
        <f t="shared" si="24"/>
        <v>-275.55000000001405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25">
      <c r="A820" s="329" t="s">
        <v>289</v>
      </c>
      <c r="B820" s="330">
        <v>4</v>
      </c>
      <c r="C820" s="298">
        <v>46180</v>
      </c>
      <c r="D820" s="299" t="s">
        <v>310</v>
      </c>
      <c r="E820" s="522">
        <v>47.6</v>
      </c>
      <c r="F820" s="522"/>
      <c r="G820" s="333">
        <f t="shared" si="24"/>
        <v>956.12999999998601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25">
      <c r="A821" s="329" t="s">
        <v>289</v>
      </c>
      <c r="B821" s="330">
        <v>1</v>
      </c>
      <c r="C821" s="298">
        <v>46180</v>
      </c>
      <c r="D821" s="299" t="s">
        <v>367</v>
      </c>
      <c r="E821" s="522">
        <v>48.62</v>
      </c>
      <c r="F821" s="522"/>
      <c r="G821" s="333">
        <f t="shared" ref="G821:G831" si="25">G822-E821+F821</f>
        <v>1003.729999999986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25">
      <c r="A822" s="329" t="s">
        <v>289</v>
      </c>
      <c r="B822" s="330">
        <v>8</v>
      </c>
      <c r="C822" s="298">
        <v>46180</v>
      </c>
      <c r="D822" s="299" t="s">
        <v>362</v>
      </c>
      <c r="E822" s="522">
        <v>6.37</v>
      </c>
      <c r="F822" s="522"/>
      <c r="G822" s="333">
        <f t="shared" si="25"/>
        <v>1052.349999999986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25">
      <c r="A823" s="329" t="s">
        <v>287</v>
      </c>
      <c r="B823" s="330" t="s">
        <v>287</v>
      </c>
      <c r="C823" s="298">
        <v>46180</v>
      </c>
      <c r="D823" s="299" t="s">
        <v>888</v>
      </c>
      <c r="E823" s="522">
        <v>313.77999999999997</v>
      </c>
      <c r="F823" s="522">
        <v>313.77999999999997</v>
      </c>
      <c r="G823" s="333">
        <f t="shared" si="25"/>
        <v>1058.7199999999859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25">
      <c r="A824" s="329" t="s">
        <v>289</v>
      </c>
      <c r="B824" s="330">
        <v>6</v>
      </c>
      <c r="C824" s="298">
        <v>46180</v>
      </c>
      <c r="D824" s="299" t="s">
        <v>396</v>
      </c>
      <c r="E824" s="522">
        <v>10.86</v>
      </c>
      <c r="F824" s="522"/>
      <c r="G824" s="333">
        <f t="shared" si="25"/>
        <v>1058.7199999999859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25">
      <c r="A825" s="329" t="s">
        <v>294</v>
      </c>
      <c r="B825" s="330">
        <v>14</v>
      </c>
      <c r="C825" s="298">
        <v>46179</v>
      </c>
      <c r="D825" s="299" t="s">
        <v>365</v>
      </c>
      <c r="E825" s="522">
        <v>66.67</v>
      </c>
      <c r="F825" s="522"/>
      <c r="G825" s="333">
        <f t="shared" si="25"/>
        <v>1069.5799999999858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25">
      <c r="A826" s="329" t="s">
        <v>289</v>
      </c>
      <c r="B826" s="330">
        <v>5</v>
      </c>
      <c r="C826" s="298">
        <v>46179</v>
      </c>
      <c r="D826" s="299" t="s">
        <v>904</v>
      </c>
      <c r="E826" s="522">
        <v>20</v>
      </c>
      <c r="F826" s="522"/>
      <c r="G826" s="333">
        <f t="shared" si="25"/>
        <v>1136.2499999999859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25">
      <c r="A827" s="329" t="s">
        <v>289</v>
      </c>
      <c r="B827" s="330">
        <v>1</v>
      </c>
      <c r="C827" s="298">
        <v>46179</v>
      </c>
      <c r="D827" s="299" t="s">
        <v>829</v>
      </c>
      <c r="E827" s="522">
        <v>54.06</v>
      </c>
      <c r="F827" s="522"/>
      <c r="G827" s="333">
        <f t="shared" si="25"/>
        <v>1156.2499999999859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25">
      <c r="A828" s="329" t="s">
        <v>289</v>
      </c>
      <c r="B828" s="330">
        <v>6</v>
      </c>
      <c r="C828" s="298">
        <v>46179</v>
      </c>
      <c r="D828" s="299" t="s">
        <v>901</v>
      </c>
      <c r="E828" s="522">
        <v>19.98</v>
      </c>
      <c r="F828" s="522"/>
      <c r="G828" s="333">
        <f t="shared" si="25"/>
        <v>1210.3099999999858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25">
      <c r="A829" s="329" t="s">
        <v>289</v>
      </c>
      <c r="B829" s="330">
        <v>6</v>
      </c>
      <c r="C829" s="298">
        <v>46179</v>
      </c>
      <c r="D829" s="299" t="s">
        <v>883</v>
      </c>
      <c r="E829" s="522">
        <v>100</v>
      </c>
      <c r="F829" s="522"/>
      <c r="G829" s="333">
        <f t="shared" si="25"/>
        <v>1230.2899999999859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25">
      <c r="A830" s="329" t="s">
        <v>289</v>
      </c>
      <c r="B830" s="330">
        <v>8</v>
      </c>
      <c r="C830" s="298">
        <v>46178</v>
      </c>
      <c r="D830" s="299" t="s">
        <v>319</v>
      </c>
      <c r="E830" s="522">
        <v>179.72</v>
      </c>
      <c r="F830" s="522"/>
      <c r="G830" s="333">
        <f t="shared" si="25"/>
        <v>1330.2899999999859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25">
      <c r="A831" s="329" t="s">
        <v>289</v>
      </c>
      <c r="B831" s="330">
        <v>4</v>
      </c>
      <c r="C831" s="298">
        <v>46178</v>
      </c>
      <c r="D831" s="299" t="s">
        <v>902</v>
      </c>
      <c r="E831" s="522">
        <v>41.26</v>
      </c>
      <c r="F831" s="522"/>
      <c r="G831" s="333">
        <f t="shared" si="25"/>
        <v>1510.0099999999859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25">
      <c r="A832" s="329" t="s">
        <v>289</v>
      </c>
      <c r="B832" s="330">
        <v>2</v>
      </c>
      <c r="C832" s="298">
        <v>46178</v>
      </c>
      <c r="D832" s="299" t="s">
        <v>357</v>
      </c>
      <c r="E832" s="522">
        <v>10.07</v>
      </c>
      <c r="F832" s="522"/>
      <c r="G832" s="333">
        <f t="shared" ref="G832:G844" si="26">G833-E832+F832</f>
        <v>1551.2699999999859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25">
      <c r="A833" s="329" t="s">
        <v>289</v>
      </c>
      <c r="B833" s="330">
        <v>2</v>
      </c>
      <c r="C833" s="298">
        <v>46178</v>
      </c>
      <c r="D833" s="299" t="s">
        <v>903</v>
      </c>
      <c r="E833" s="522">
        <v>11.75</v>
      </c>
      <c r="F833" s="522"/>
      <c r="G833" s="333">
        <f t="shared" si="26"/>
        <v>1561.3399999999858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25">
      <c r="A834" s="329" t="s">
        <v>335</v>
      </c>
      <c r="B834" s="330" t="s">
        <v>335</v>
      </c>
      <c r="C834" s="298">
        <v>46178</v>
      </c>
      <c r="D834" s="299" t="s">
        <v>182</v>
      </c>
      <c r="E834" s="522">
        <v>39.659999999999997</v>
      </c>
      <c r="F834" s="522"/>
      <c r="G834" s="333">
        <f t="shared" si="26"/>
        <v>1573.0899999999858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25">
      <c r="A835" s="329" t="s">
        <v>289</v>
      </c>
      <c r="B835" s="330">
        <v>6</v>
      </c>
      <c r="C835" s="298">
        <v>46178</v>
      </c>
      <c r="D835" s="299" t="s">
        <v>300</v>
      </c>
      <c r="E835" s="522">
        <v>9.57</v>
      </c>
      <c r="F835" s="522"/>
      <c r="G835" s="333">
        <f t="shared" si="26"/>
        <v>1612.7499999999859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25">
      <c r="A836" s="329" t="s">
        <v>289</v>
      </c>
      <c r="B836" s="330">
        <v>2</v>
      </c>
      <c r="C836" s="298">
        <v>46178</v>
      </c>
      <c r="D836" s="299" t="s">
        <v>375</v>
      </c>
      <c r="E836" s="522">
        <v>46.65</v>
      </c>
      <c r="F836" s="522"/>
      <c r="G836" s="333">
        <f t="shared" si="26"/>
        <v>1622.3199999999858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25">
      <c r="A837" s="329" t="s">
        <v>289</v>
      </c>
      <c r="B837" s="330">
        <v>4</v>
      </c>
      <c r="C837" s="298">
        <v>46177</v>
      </c>
      <c r="D837" s="299" t="s">
        <v>296</v>
      </c>
      <c r="E837" s="522">
        <v>43.69</v>
      </c>
      <c r="F837" s="522"/>
      <c r="G837" s="333">
        <f t="shared" si="26"/>
        <v>1668.9699999999859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25">
      <c r="A838" s="329" t="s">
        <v>289</v>
      </c>
      <c r="B838" s="330">
        <v>3</v>
      </c>
      <c r="C838" s="298">
        <v>46177</v>
      </c>
      <c r="D838" s="299" t="s">
        <v>334</v>
      </c>
      <c r="E838" s="522">
        <v>8.52</v>
      </c>
      <c r="F838" s="522"/>
      <c r="G838" s="333">
        <f t="shared" si="26"/>
        <v>1712.659999999986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25">
      <c r="A839" s="329" t="s">
        <v>294</v>
      </c>
      <c r="B839" s="330">
        <v>14</v>
      </c>
      <c r="C839" s="298">
        <v>46177</v>
      </c>
      <c r="D839" s="299" t="s">
        <v>366</v>
      </c>
      <c r="E839" s="522">
        <v>70.25</v>
      </c>
      <c r="F839" s="522"/>
      <c r="G839" s="333">
        <f t="shared" si="26"/>
        <v>1721.179999999986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25">
      <c r="A840" s="329" t="s">
        <v>289</v>
      </c>
      <c r="B840" s="330">
        <v>2</v>
      </c>
      <c r="C840" s="298">
        <v>46177</v>
      </c>
      <c r="D840" s="299" t="s">
        <v>385</v>
      </c>
      <c r="E840" s="522">
        <v>14.38</v>
      </c>
      <c r="F840" s="522"/>
      <c r="G840" s="333">
        <f t="shared" si="26"/>
        <v>1791.429999999986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25">
      <c r="A841" s="329" t="s">
        <v>294</v>
      </c>
      <c r="B841" s="330">
        <v>13</v>
      </c>
      <c r="C841" s="298">
        <v>46177</v>
      </c>
      <c r="D841" s="299" t="s">
        <v>900</v>
      </c>
      <c r="E841" s="522">
        <v>122.46</v>
      </c>
      <c r="F841" s="522"/>
      <c r="G841" s="333">
        <f t="shared" si="26"/>
        <v>1805.8099999999861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25">
      <c r="A842" s="329" t="s">
        <v>294</v>
      </c>
      <c r="B842" s="330">
        <v>17</v>
      </c>
      <c r="C842" s="298">
        <v>46177</v>
      </c>
      <c r="D842" s="299" t="s">
        <v>369</v>
      </c>
      <c r="E842" s="522">
        <v>99</v>
      </c>
      <c r="F842" s="522"/>
      <c r="G842" s="333">
        <f t="shared" si="26"/>
        <v>1928.2699999999861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25">
      <c r="A843" s="329" t="s">
        <v>294</v>
      </c>
      <c r="B843" s="330">
        <v>22</v>
      </c>
      <c r="C843" s="298">
        <v>46176</v>
      </c>
      <c r="D843" s="299" t="s">
        <v>859</v>
      </c>
      <c r="E843" s="522">
        <v>12.77</v>
      </c>
      <c r="F843" s="522"/>
      <c r="G843" s="333">
        <f t="shared" si="26"/>
        <v>2027.2699999999861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25">
      <c r="A844" s="329" t="s">
        <v>289</v>
      </c>
      <c r="B844" s="330">
        <v>8</v>
      </c>
      <c r="C844" s="298">
        <v>46176</v>
      </c>
      <c r="D844" s="299" t="s">
        <v>319</v>
      </c>
      <c r="E844" s="522">
        <v>11.55</v>
      </c>
      <c r="F844" s="522"/>
      <c r="G844" s="333">
        <f t="shared" si="26"/>
        <v>2040.0399999999861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25">
      <c r="A845" s="329" t="s">
        <v>289</v>
      </c>
      <c r="B845" s="330">
        <v>1</v>
      </c>
      <c r="C845" s="298">
        <v>46176</v>
      </c>
      <c r="D845" s="299" t="s">
        <v>306</v>
      </c>
      <c r="E845" s="522">
        <v>96.16</v>
      </c>
      <c r="F845" s="522"/>
      <c r="G845" s="333">
        <f t="shared" ref="G845:G903" si="27">G846-E845+F845</f>
        <v>2051.589999999986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25">
      <c r="A846" s="329" t="s">
        <v>289</v>
      </c>
      <c r="B846" s="330">
        <v>2</v>
      </c>
      <c r="C846" s="298">
        <v>46175</v>
      </c>
      <c r="D846" s="299" t="s">
        <v>897</v>
      </c>
      <c r="E846" s="522">
        <v>21.38</v>
      </c>
      <c r="F846" s="522"/>
      <c r="G846" s="333">
        <f t="shared" si="27"/>
        <v>2147.7499999999859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25">
      <c r="A847" s="329" t="s">
        <v>289</v>
      </c>
      <c r="B847" s="330">
        <v>2</v>
      </c>
      <c r="C847" s="298">
        <v>46175</v>
      </c>
      <c r="D847" s="299" t="s">
        <v>385</v>
      </c>
      <c r="E847" s="522">
        <v>14.38</v>
      </c>
      <c r="F847" s="522"/>
      <c r="G847" s="333">
        <f t="shared" si="27"/>
        <v>2169.129999999986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25">
      <c r="A848" s="329" t="s">
        <v>289</v>
      </c>
      <c r="B848" s="330">
        <v>6</v>
      </c>
      <c r="C848" s="298">
        <v>46175</v>
      </c>
      <c r="D848" s="299" t="s">
        <v>432</v>
      </c>
      <c r="E848" s="522">
        <v>-142</v>
      </c>
      <c r="F848" s="522"/>
      <c r="G848" s="333">
        <f t="shared" si="27"/>
        <v>2183.5099999999861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25">
      <c r="A849" s="329" t="s">
        <v>284</v>
      </c>
      <c r="B849" s="330">
        <v>36</v>
      </c>
      <c r="C849" s="298">
        <v>46175</v>
      </c>
      <c r="D849" s="299" t="s">
        <v>373</v>
      </c>
      <c r="E849" s="522">
        <v>50</v>
      </c>
      <c r="F849" s="522"/>
      <c r="G849" s="333">
        <f t="shared" si="27"/>
        <v>2041.5099999999861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25">
      <c r="A850" s="329" t="s">
        <v>294</v>
      </c>
      <c r="B850" s="330">
        <v>22</v>
      </c>
      <c r="C850" s="298">
        <v>46175</v>
      </c>
      <c r="D850" s="299" t="s">
        <v>374</v>
      </c>
      <c r="E850" s="522">
        <v>6.37</v>
      </c>
      <c r="F850" s="522"/>
      <c r="G850" s="333">
        <f t="shared" si="27"/>
        <v>2091.5099999999861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25">
      <c r="A851" s="329" t="s">
        <v>289</v>
      </c>
      <c r="B851" s="330">
        <v>1</v>
      </c>
      <c r="C851" s="298">
        <v>46174</v>
      </c>
      <c r="D851" s="299" t="s">
        <v>306</v>
      </c>
      <c r="E851" s="522">
        <v>84.03</v>
      </c>
      <c r="F851" s="522"/>
      <c r="G851" s="333">
        <f t="shared" si="27"/>
        <v>2097.879999999986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25">
      <c r="A852" s="329" t="s">
        <v>289</v>
      </c>
      <c r="B852" s="330">
        <v>3</v>
      </c>
      <c r="C852" s="298">
        <v>46174</v>
      </c>
      <c r="D852" s="299" t="s">
        <v>296</v>
      </c>
      <c r="E852" s="522">
        <v>10.31</v>
      </c>
      <c r="F852" s="522"/>
      <c r="G852" s="333">
        <f t="shared" si="27"/>
        <v>2181.9099999999862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25">
      <c r="A853" s="329" t="s">
        <v>289</v>
      </c>
      <c r="B853" s="330">
        <v>2</v>
      </c>
      <c r="C853" s="298">
        <v>46174</v>
      </c>
      <c r="D853" s="299" t="s">
        <v>301</v>
      </c>
      <c r="E853" s="522">
        <v>16.05</v>
      </c>
      <c r="F853" s="522"/>
      <c r="G853" s="333">
        <f t="shared" si="27"/>
        <v>2192.2199999999862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25">
      <c r="A854" s="329" t="s">
        <v>289</v>
      </c>
      <c r="B854" s="330">
        <v>1</v>
      </c>
      <c r="C854" s="298">
        <v>46174</v>
      </c>
      <c r="D854" s="299" t="s">
        <v>455</v>
      </c>
      <c r="E854" s="522">
        <v>50.44</v>
      </c>
      <c r="F854" s="522"/>
      <c r="G854" s="333">
        <f t="shared" si="27"/>
        <v>2208.2699999999863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25">
      <c r="A855" s="329" t="s">
        <v>289</v>
      </c>
      <c r="B855" s="330">
        <v>6</v>
      </c>
      <c r="C855" s="298">
        <v>46174</v>
      </c>
      <c r="D855" s="299" t="s">
        <v>896</v>
      </c>
      <c r="E855" s="522">
        <v>9.99</v>
      </c>
      <c r="F855" s="522"/>
      <c r="G855" s="333">
        <f t="shared" si="27"/>
        <v>2258.7099999999864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25">
      <c r="A856" s="329" t="s">
        <v>289</v>
      </c>
      <c r="B856" s="330">
        <v>4</v>
      </c>
      <c r="C856" s="298">
        <v>46174</v>
      </c>
      <c r="D856" s="299" t="s">
        <v>310</v>
      </c>
      <c r="E856" s="522">
        <v>44.98</v>
      </c>
      <c r="F856" s="522"/>
      <c r="G856" s="333">
        <f t="shared" si="27"/>
        <v>2268.6999999999862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25">
      <c r="A857" s="329" t="s">
        <v>289</v>
      </c>
      <c r="B857" s="330">
        <v>1</v>
      </c>
      <c r="C857" s="298">
        <v>46174</v>
      </c>
      <c r="D857" s="299" t="s">
        <v>311</v>
      </c>
      <c r="E857" s="522">
        <v>106.14</v>
      </c>
      <c r="F857" s="522"/>
      <c r="G857" s="333">
        <f t="shared" si="27"/>
        <v>2313.6799999999862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25">
      <c r="A858" s="329" t="s">
        <v>294</v>
      </c>
      <c r="B858" s="330">
        <v>16</v>
      </c>
      <c r="C858" s="298">
        <v>46174</v>
      </c>
      <c r="D858" s="299" t="s">
        <v>622</v>
      </c>
      <c r="E858" s="522">
        <v>62.31</v>
      </c>
      <c r="F858" s="522"/>
      <c r="G858" s="333">
        <f t="shared" si="27"/>
        <v>2419.8199999999861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25">
      <c r="A859" s="329" t="s">
        <v>289</v>
      </c>
      <c r="B859" s="330">
        <v>3</v>
      </c>
      <c r="C859" s="298">
        <v>46174</v>
      </c>
      <c r="D859" s="299" t="s">
        <v>350</v>
      </c>
      <c r="E859" s="522">
        <v>8.1</v>
      </c>
      <c r="F859" s="522"/>
      <c r="G859" s="333">
        <f t="shared" si="27"/>
        <v>2482.129999999986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25">
      <c r="A860" s="329" t="s">
        <v>287</v>
      </c>
      <c r="B860" s="330" t="s">
        <v>287</v>
      </c>
      <c r="C860" s="298">
        <v>46174</v>
      </c>
      <c r="D860" s="299" t="s">
        <v>886</v>
      </c>
      <c r="E860" s="522">
        <v>320</v>
      </c>
      <c r="F860" s="522">
        <v>320</v>
      </c>
      <c r="G860" s="333">
        <f t="shared" si="27"/>
        <v>2490.2299999999859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25">
      <c r="A861" s="329" t="s">
        <v>289</v>
      </c>
      <c r="B861" s="330">
        <v>6</v>
      </c>
      <c r="C861" s="298">
        <v>46174</v>
      </c>
      <c r="D861" s="299" t="s">
        <v>887</v>
      </c>
      <c r="E861" s="522">
        <v>20</v>
      </c>
      <c r="F861" s="522"/>
      <c r="G861" s="333">
        <f t="shared" si="27"/>
        <v>2490.2299999999859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25">
      <c r="A862" s="329" t="s">
        <v>284</v>
      </c>
      <c r="B862" s="330">
        <v>37</v>
      </c>
      <c r="C862" s="298">
        <v>46173</v>
      </c>
      <c r="D862" s="299" t="s">
        <v>893</v>
      </c>
      <c r="E862" s="522">
        <v>1160.3599999999999</v>
      </c>
      <c r="F862" s="522"/>
      <c r="G862" s="333">
        <f t="shared" si="27"/>
        <v>2510.2299999999859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25">
      <c r="A863" s="329" t="s">
        <v>286</v>
      </c>
      <c r="B863" s="330">
        <v>25</v>
      </c>
      <c r="C863" s="298">
        <v>46173</v>
      </c>
      <c r="D863" s="298" t="s">
        <v>204</v>
      </c>
      <c r="E863" s="331">
        <v>350</v>
      </c>
      <c r="F863" s="522"/>
      <c r="G863" s="333">
        <f t="shared" si="27"/>
        <v>3670.5899999999856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25">
      <c r="A864" s="329" t="s">
        <v>286</v>
      </c>
      <c r="B864" s="330">
        <v>26</v>
      </c>
      <c r="C864" s="298">
        <v>46173</v>
      </c>
      <c r="D864" s="298" t="s">
        <v>205</v>
      </c>
      <c r="E864" s="331">
        <v>320</v>
      </c>
      <c r="F864" s="522"/>
      <c r="G864" s="333">
        <f t="shared" si="27"/>
        <v>4020.5899999999856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25">
      <c r="A865" s="329" t="s">
        <v>286</v>
      </c>
      <c r="B865" s="330">
        <v>27</v>
      </c>
      <c r="C865" s="298">
        <v>46173</v>
      </c>
      <c r="D865" s="298" t="s">
        <v>206</v>
      </c>
      <c r="E865" s="331">
        <v>25</v>
      </c>
      <c r="F865" s="522"/>
      <c r="G865" s="333">
        <f t="shared" si="27"/>
        <v>4340.5899999999856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25">
      <c r="A866" s="329" t="s">
        <v>286</v>
      </c>
      <c r="B866" s="330">
        <v>28</v>
      </c>
      <c r="C866" s="298">
        <v>46173</v>
      </c>
      <c r="D866" s="298" t="s">
        <v>207</v>
      </c>
      <c r="E866" s="331">
        <v>25</v>
      </c>
      <c r="F866" s="522"/>
      <c r="G866" s="333">
        <f t="shared" si="27"/>
        <v>4365.5899999999856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25">
      <c r="A867" s="329" t="s">
        <v>286</v>
      </c>
      <c r="B867" s="330">
        <v>29</v>
      </c>
      <c r="C867" s="298">
        <v>46173</v>
      </c>
      <c r="D867" s="298" t="s">
        <v>208</v>
      </c>
      <c r="E867" s="331">
        <v>45</v>
      </c>
      <c r="F867" s="522"/>
      <c r="G867" s="333">
        <f t="shared" si="27"/>
        <v>4390.5899999999856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25">
      <c r="A868" s="329" t="s">
        <v>286</v>
      </c>
      <c r="B868" s="330">
        <v>30</v>
      </c>
      <c r="C868" s="298">
        <v>46173</v>
      </c>
      <c r="D868" s="298" t="s">
        <v>209</v>
      </c>
      <c r="E868" s="331">
        <v>400</v>
      </c>
      <c r="F868" s="522"/>
      <c r="G868" s="333">
        <f t="shared" si="27"/>
        <v>4435.5899999999856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25">
      <c r="A869" s="329" t="s">
        <v>286</v>
      </c>
      <c r="B869" s="330">
        <v>31</v>
      </c>
      <c r="C869" s="298">
        <v>46173</v>
      </c>
      <c r="D869" s="298" t="s">
        <v>210</v>
      </c>
      <c r="E869" s="331">
        <v>375</v>
      </c>
      <c r="F869" s="522"/>
      <c r="G869" s="333">
        <f t="shared" si="27"/>
        <v>4835.5899999999856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25">
      <c r="A870" s="329" t="s">
        <v>286</v>
      </c>
      <c r="B870" s="330">
        <v>32</v>
      </c>
      <c r="C870" s="298">
        <v>46173</v>
      </c>
      <c r="D870" s="298" t="s">
        <v>211</v>
      </c>
      <c r="E870" s="331">
        <v>100</v>
      </c>
      <c r="F870" s="522"/>
      <c r="G870" s="333">
        <f t="shared" si="27"/>
        <v>5210.5899999999856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25">
      <c r="A871" s="329" t="s">
        <v>286</v>
      </c>
      <c r="B871" s="330">
        <v>33</v>
      </c>
      <c r="C871" s="298">
        <v>46173</v>
      </c>
      <c r="D871" s="298" t="s">
        <v>212</v>
      </c>
      <c r="E871" s="331">
        <v>85</v>
      </c>
      <c r="F871" s="522"/>
      <c r="G871" s="333">
        <f t="shared" si="27"/>
        <v>5310.5899999999856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25">
      <c r="A872" s="329" t="s">
        <v>286</v>
      </c>
      <c r="B872" s="330">
        <v>34</v>
      </c>
      <c r="C872" s="298">
        <v>46173</v>
      </c>
      <c r="D872" s="298" t="s">
        <v>213</v>
      </c>
      <c r="E872" s="331">
        <v>230</v>
      </c>
      <c r="F872" s="522"/>
      <c r="G872" s="333">
        <f t="shared" si="27"/>
        <v>5395.5899999999856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25">
      <c r="A873" s="329" t="s">
        <v>286</v>
      </c>
      <c r="B873" s="330">
        <v>35</v>
      </c>
      <c r="C873" s="298">
        <v>46173</v>
      </c>
      <c r="D873" s="298" t="s">
        <v>214</v>
      </c>
      <c r="E873" s="331">
        <v>45</v>
      </c>
      <c r="F873" s="522"/>
      <c r="G873" s="333">
        <f t="shared" si="27"/>
        <v>5625.5899999999856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25">
      <c r="A874" s="329" t="s">
        <v>289</v>
      </c>
      <c r="B874" s="330">
        <v>6</v>
      </c>
      <c r="C874" s="298">
        <v>46173</v>
      </c>
      <c r="D874" s="298" t="s">
        <v>883</v>
      </c>
      <c r="E874" s="522">
        <v>50</v>
      </c>
      <c r="F874" s="522"/>
      <c r="G874" s="333">
        <f t="shared" si="27"/>
        <v>5670.5899999999856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25">
      <c r="A875" s="329" t="s">
        <v>294</v>
      </c>
      <c r="B875" s="330">
        <v>22</v>
      </c>
      <c r="C875" s="298">
        <v>46173</v>
      </c>
      <c r="D875" s="298" t="s">
        <v>833</v>
      </c>
      <c r="E875" s="522">
        <v>10.63</v>
      </c>
      <c r="F875" s="522"/>
      <c r="G875" s="333">
        <f t="shared" si="27"/>
        <v>5720.5899999999856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25">
      <c r="A876" s="329" t="s">
        <v>289</v>
      </c>
      <c r="B876" s="330">
        <v>4</v>
      </c>
      <c r="C876" s="298">
        <v>46173</v>
      </c>
      <c r="D876" s="298" t="s">
        <v>362</v>
      </c>
      <c r="E876" s="522">
        <v>108.69</v>
      </c>
      <c r="F876" s="522"/>
      <c r="G876" s="333">
        <f t="shared" si="27"/>
        <v>5731.2199999999857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25">
      <c r="A877" s="329" t="s">
        <v>294</v>
      </c>
      <c r="B877" s="330">
        <v>10</v>
      </c>
      <c r="C877" s="298">
        <v>46173</v>
      </c>
      <c r="D877" s="298" t="s">
        <v>176</v>
      </c>
      <c r="E877" s="522">
        <v>17.899999999999999</v>
      </c>
      <c r="F877" s="522"/>
      <c r="G877" s="333">
        <f t="shared" si="27"/>
        <v>5839.9099999999853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25">
      <c r="A878" s="329" t="s">
        <v>289</v>
      </c>
      <c r="B878" s="330">
        <v>1</v>
      </c>
      <c r="C878" s="298">
        <v>46173</v>
      </c>
      <c r="D878" s="298" t="s">
        <v>444</v>
      </c>
      <c r="E878" s="522">
        <v>9.57</v>
      </c>
      <c r="F878" s="522"/>
      <c r="G878" s="333">
        <f t="shared" si="27"/>
        <v>5857.8099999999849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25">
      <c r="A879" s="329" t="s">
        <v>289</v>
      </c>
      <c r="B879" s="330">
        <v>8</v>
      </c>
      <c r="C879" s="298">
        <v>46172</v>
      </c>
      <c r="D879" s="298" t="s">
        <v>319</v>
      </c>
      <c r="E879" s="522">
        <v>88.98</v>
      </c>
      <c r="F879" s="522"/>
      <c r="G879" s="333">
        <f t="shared" si="27"/>
        <v>5867.3799999999846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25">
      <c r="A880" s="329" t="s">
        <v>287</v>
      </c>
      <c r="B880" s="330" t="s">
        <v>287</v>
      </c>
      <c r="C880" s="298">
        <v>46172</v>
      </c>
      <c r="D880" s="298" t="s">
        <v>889</v>
      </c>
      <c r="E880" s="522">
        <v>219.38</v>
      </c>
      <c r="F880" s="522">
        <v>219.38</v>
      </c>
      <c r="G880" s="333">
        <f t="shared" si="27"/>
        <v>5956.3599999999842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25">
      <c r="A881" s="329" t="s">
        <v>287</v>
      </c>
      <c r="B881" s="330" t="s">
        <v>287</v>
      </c>
      <c r="C881" s="298">
        <v>46172</v>
      </c>
      <c r="D881" s="298" t="s">
        <v>888</v>
      </c>
      <c r="E881" s="522">
        <v>310.98</v>
      </c>
      <c r="F881" s="522">
        <v>310.98</v>
      </c>
      <c r="G881" s="333">
        <f t="shared" si="27"/>
        <v>5956.3599999999842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25">
      <c r="A882" s="329" t="s">
        <v>289</v>
      </c>
      <c r="B882" s="330">
        <v>2</v>
      </c>
      <c r="C882" s="298">
        <v>46172</v>
      </c>
      <c r="D882" s="298" t="s">
        <v>892</v>
      </c>
      <c r="E882" s="522">
        <v>130.68</v>
      </c>
      <c r="F882" s="522"/>
      <c r="G882" s="333">
        <f t="shared" si="27"/>
        <v>5956.3599999999842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25">
      <c r="A883" s="329" t="s">
        <v>289</v>
      </c>
      <c r="B883" s="330">
        <v>2</v>
      </c>
      <c r="C883" s="298">
        <v>46172</v>
      </c>
      <c r="D883" s="298" t="s">
        <v>355</v>
      </c>
      <c r="E883" s="522">
        <v>49.99</v>
      </c>
      <c r="F883" s="522"/>
      <c r="G883" s="333">
        <f t="shared" si="27"/>
        <v>6087.0399999999845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25">
      <c r="A884" s="329" t="s">
        <v>289</v>
      </c>
      <c r="B884" s="330">
        <v>2</v>
      </c>
      <c r="C884" s="298">
        <v>46171</v>
      </c>
      <c r="D884" s="298" t="s">
        <v>296</v>
      </c>
      <c r="E884" s="522">
        <v>15.1</v>
      </c>
      <c r="F884" s="522"/>
      <c r="G884" s="333">
        <f t="shared" si="27"/>
        <v>6137.0299999999843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25">
      <c r="A885" s="329" t="s">
        <v>289</v>
      </c>
      <c r="B885" s="330">
        <v>8</v>
      </c>
      <c r="C885" s="298">
        <v>46171</v>
      </c>
      <c r="D885" s="298" t="s">
        <v>295</v>
      </c>
      <c r="E885" s="522">
        <v>7.02</v>
      </c>
      <c r="F885" s="522"/>
      <c r="G885" s="333">
        <f t="shared" si="27"/>
        <v>6152.1299999999846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25">
      <c r="A886" s="329" t="s">
        <v>289</v>
      </c>
      <c r="B886" s="330">
        <v>4</v>
      </c>
      <c r="C886" s="298">
        <v>46171</v>
      </c>
      <c r="D886" s="298" t="s">
        <v>295</v>
      </c>
      <c r="E886" s="522">
        <v>93.38</v>
      </c>
      <c r="F886" s="522"/>
      <c r="G886" s="333">
        <f t="shared" si="27"/>
        <v>6159.1499999999851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25">
      <c r="A887" s="329" t="s">
        <v>289</v>
      </c>
      <c r="B887" s="330">
        <v>2</v>
      </c>
      <c r="C887" s="298">
        <v>46171</v>
      </c>
      <c r="D887" s="298" t="s">
        <v>352</v>
      </c>
      <c r="E887" s="522">
        <v>18.98</v>
      </c>
      <c r="F887" s="522"/>
      <c r="G887" s="333">
        <f t="shared" si="27"/>
        <v>6252.5299999999852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25">
      <c r="A888" s="329" t="s">
        <v>294</v>
      </c>
      <c r="B888" s="330">
        <v>23</v>
      </c>
      <c r="C888" s="298">
        <v>46171</v>
      </c>
      <c r="D888" s="299" t="s">
        <v>67</v>
      </c>
      <c r="E888" s="522">
        <v>650.88</v>
      </c>
      <c r="F888" s="522"/>
      <c r="G888" s="333">
        <f t="shared" si="27"/>
        <v>6271.5099999999848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25">
      <c r="A889" s="329" t="s">
        <v>294</v>
      </c>
      <c r="B889" s="330">
        <v>20</v>
      </c>
      <c r="C889" s="298">
        <v>46171</v>
      </c>
      <c r="D889" s="299" t="s">
        <v>193</v>
      </c>
      <c r="E889" s="522">
        <v>600</v>
      </c>
      <c r="F889" s="522"/>
      <c r="G889" s="333">
        <f t="shared" si="27"/>
        <v>6922.3899999999849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25">
      <c r="A890" s="329" t="s">
        <v>291</v>
      </c>
      <c r="B890" s="330">
        <v>38</v>
      </c>
      <c r="C890" s="298">
        <v>46171</v>
      </c>
      <c r="D890" s="299" t="s">
        <v>293</v>
      </c>
      <c r="E890" s="522"/>
      <c r="F890" s="522">
        <v>4597.8100000000004</v>
      </c>
      <c r="G890" s="333">
        <f t="shared" si="27"/>
        <v>7522.3899999999849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25">
      <c r="A891" s="329" t="s">
        <v>294</v>
      </c>
      <c r="B891" s="330">
        <v>42</v>
      </c>
      <c r="C891" s="298">
        <v>46171</v>
      </c>
      <c r="D891" s="299" t="s">
        <v>200</v>
      </c>
      <c r="E891" s="522">
        <v>50.92</v>
      </c>
      <c r="F891" s="522"/>
      <c r="G891" s="333">
        <f t="shared" si="27"/>
        <v>2924.5799999999849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25">
      <c r="A892" s="329" t="s">
        <v>294</v>
      </c>
      <c r="B892" s="330">
        <v>43</v>
      </c>
      <c r="C892" s="298">
        <v>46171</v>
      </c>
      <c r="D892" s="299" t="s">
        <v>201</v>
      </c>
      <c r="E892" s="522">
        <v>42.84</v>
      </c>
      <c r="F892" s="522"/>
      <c r="G892" s="333">
        <f t="shared" si="27"/>
        <v>2975.499999999985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25">
      <c r="A893" s="329" t="s">
        <v>291</v>
      </c>
      <c r="B893" s="330">
        <v>39</v>
      </c>
      <c r="C893" s="298">
        <v>46170</v>
      </c>
      <c r="D893" s="299" t="s">
        <v>292</v>
      </c>
      <c r="E893" s="522"/>
      <c r="F893" s="522">
        <v>2763.79</v>
      </c>
      <c r="G893" s="333">
        <f t="shared" si="27"/>
        <v>3018.3399999999851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25">
      <c r="A894" s="329" t="s">
        <v>289</v>
      </c>
      <c r="B894" s="330">
        <v>3</v>
      </c>
      <c r="C894" s="298">
        <v>46170</v>
      </c>
      <c r="D894" s="299" t="s">
        <v>882</v>
      </c>
      <c r="E894" s="522">
        <v>8.9499999999999993</v>
      </c>
      <c r="F894" s="522"/>
      <c r="G894" s="333">
        <f t="shared" si="27"/>
        <v>254.54999999998506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25">
      <c r="A895" s="329" t="s">
        <v>289</v>
      </c>
      <c r="B895" s="330">
        <v>4</v>
      </c>
      <c r="C895" s="298">
        <v>46170</v>
      </c>
      <c r="D895" s="299" t="s">
        <v>882</v>
      </c>
      <c r="E895" s="522">
        <v>43.44</v>
      </c>
      <c r="F895" s="522"/>
      <c r="G895" s="333">
        <f t="shared" si="27"/>
        <v>263.49999999998505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25">
      <c r="A896" s="329" t="s">
        <v>289</v>
      </c>
      <c r="B896" s="330">
        <v>6</v>
      </c>
      <c r="C896" s="298">
        <v>46170</v>
      </c>
      <c r="D896" s="299" t="s">
        <v>890</v>
      </c>
      <c r="E896" s="522">
        <v>30.89</v>
      </c>
      <c r="F896" s="522"/>
      <c r="G896" s="333">
        <f t="shared" si="27"/>
        <v>306.93999999998505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25">
      <c r="A897" s="329" t="s">
        <v>289</v>
      </c>
      <c r="B897" s="330">
        <v>2</v>
      </c>
      <c r="C897" s="298">
        <v>46170</v>
      </c>
      <c r="D897" s="299" t="s">
        <v>345</v>
      </c>
      <c r="E897" s="522">
        <v>32.659999999999997</v>
      </c>
      <c r="F897" s="522"/>
      <c r="G897" s="333">
        <f t="shared" si="27"/>
        <v>337.82999999998503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25">
      <c r="A898" s="329" t="s">
        <v>289</v>
      </c>
      <c r="B898" s="330">
        <v>2</v>
      </c>
      <c r="C898" s="298">
        <v>46170</v>
      </c>
      <c r="D898" s="299" t="s">
        <v>385</v>
      </c>
      <c r="E898" s="522">
        <v>9.09</v>
      </c>
      <c r="F898" s="522"/>
      <c r="G898" s="333">
        <f t="shared" si="27"/>
        <v>370.48999999998506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25">
      <c r="A899" s="329" t="s">
        <v>289</v>
      </c>
      <c r="B899" s="330">
        <v>8</v>
      </c>
      <c r="C899" s="298">
        <v>46170</v>
      </c>
      <c r="D899" s="299" t="s">
        <v>844</v>
      </c>
      <c r="E899" s="522">
        <v>36.74</v>
      </c>
      <c r="F899" s="522"/>
      <c r="G899" s="333">
        <f t="shared" si="27"/>
        <v>379.57999999998503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25">
      <c r="A900" s="329" t="s">
        <v>289</v>
      </c>
      <c r="B900" s="330">
        <v>5</v>
      </c>
      <c r="C900" s="298">
        <v>46170</v>
      </c>
      <c r="D900" s="299" t="s">
        <v>844</v>
      </c>
      <c r="E900" s="522">
        <v>11.2</v>
      </c>
      <c r="F900" s="522"/>
      <c r="G900" s="333">
        <f t="shared" si="27"/>
        <v>416.31999999998504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25">
      <c r="A901" s="329" t="s">
        <v>289</v>
      </c>
      <c r="B901" s="330">
        <v>2</v>
      </c>
      <c r="C901" s="298">
        <v>46169</v>
      </c>
      <c r="D901" s="299" t="s">
        <v>357</v>
      </c>
      <c r="E901" s="522">
        <v>11.29</v>
      </c>
      <c r="F901" s="522"/>
      <c r="G901" s="333">
        <f t="shared" si="27"/>
        <v>427.51999999998503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25">
      <c r="A902" s="329" t="s">
        <v>289</v>
      </c>
      <c r="B902" s="330">
        <v>4</v>
      </c>
      <c r="C902" s="298">
        <v>46169</v>
      </c>
      <c r="D902" s="299" t="s">
        <v>362</v>
      </c>
      <c r="E902" s="522">
        <v>44.84</v>
      </c>
      <c r="F902" s="522"/>
      <c r="G902" s="333">
        <f t="shared" si="27"/>
        <v>438.80999999998505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25">
      <c r="A903" s="329" t="s">
        <v>289</v>
      </c>
      <c r="B903" s="330">
        <v>7</v>
      </c>
      <c r="C903" s="298">
        <v>46169</v>
      </c>
      <c r="D903" s="299" t="s">
        <v>337</v>
      </c>
      <c r="E903" s="522">
        <v>139.88</v>
      </c>
      <c r="F903" s="522"/>
      <c r="G903" s="333">
        <f t="shared" si="27"/>
        <v>483.64999999998508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25">
      <c r="A904" s="329" t="s">
        <v>289</v>
      </c>
      <c r="B904" s="330">
        <v>8</v>
      </c>
      <c r="C904" s="298">
        <v>46169</v>
      </c>
      <c r="D904" s="299" t="s">
        <v>319</v>
      </c>
      <c r="E904" s="522">
        <v>46.84</v>
      </c>
      <c r="F904" s="522"/>
      <c r="G904" s="333">
        <f t="shared" ref="G904:G941" si="28">G905-E904+F904</f>
        <v>623.52999999998508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25">
      <c r="A905" s="329" t="s">
        <v>289</v>
      </c>
      <c r="B905" s="330">
        <v>2</v>
      </c>
      <c r="C905" s="298">
        <v>46169</v>
      </c>
      <c r="D905" s="299" t="s">
        <v>357</v>
      </c>
      <c r="E905" s="522">
        <v>9.4700000000000006</v>
      </c>
      <c r="F905" s="522"/>
      <c r="G905" s="333">
        <f t="shared" si="28"/>
        <v>670.36999999998511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25">
      <c r="A906" s="329" t="s">
        <v>289</v>
      </c>
      <c r="B906" s="330">
        <v>8</v>
      </c>
      <c r="C906" s="298">
        <v>46168</v>
      </c>
      <c r="D906" s="299" t="s">
        <v>308</v>
      </c>
      <c r="E906" s="522">
        <v>47.99</v>
      </c>
      <c r="F906" s="522"/>
      <c r="G906" s="333">
        <f t="shared" si="28"/>
        <v>679.83999999998514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25">
      <c r="A907" s="329" t="s">
        <v>289</v>
      </c>
      <c r="B907" s="330">
        <v>5</v>
      </c>
      <c r="C907" s="298">
        <v>46168</v>
      </c>
      <c r="D907" s="299" t="s">
        <v>870</v>
      </c>
      <c r="E907" s="522">
        <v>26</v>
      </c>
      <c r="F907" s="522"/>
      <c r="G907" s="333">
        <f t="shared" si="28"/>
        <v>727.82999999998515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25">
      <c r="A908" s="329" t="s">
        <v>289</v>
      </c>
      <c r="B908" s="330">
        <v>4</v>
      </c>
      <c r="C908" s="298">
        <v>46168</v>
      </c>
      <c r="D908" s="299" t="s">
        <v>310</v>
      </c>
      <c r="E908" s="522">
        <v>50.15</v>
      </c>
      <c r="F908" s="522"/>
      <c r="G908" s="333">
        <f t="shared" si="28"/>
        <v>753.82999999998515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25">
      <c r="A909" s="329" t="s">
        <v>287</v>
      </c>
      <c r="B909" s="330" t="s">
        <v>287</v>
      </c>
      <c r="C909" s="298">
        <v>46168</v>
      </c>
      <c r="D909" s="299" t="s">
        <v>880</v>
      </c>
      <c r="E909" s="522">
        <v>400</v>
      </c>
      <c r="F909" s="522">
        <v>400</v>
      </c>
      <c r="G909" s="333">
        <f t="shared" si="28"/>
        <v>803.97999999998513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25">
      <c r="A910" s="329" t="s">
        <v>294</v>
      </c>
      <c r="B910" s="330">
        <v>22</v>
      </c>
      <c r="C910" s="298">
        <v>46168</v>
      </c>
      <c r="D910" s="299" t="s">
        <v>833</v>
      </c>
      <c r="E910" s="522">
        <v>15.96</v>
      </c>
      <c r="F910" s="522"/>
      <c r="G910" s="333">
        <f t="shared" si="28"/>
        <v>803.97999999998513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25">
      <c r="A911" s="329" t="s">
        <v>289</v>
      </c>
      <c r="B911" s="330">
        <v>2</v>
      </c>
      <c r="C911" s="298">
        <v>46168</v>
      </c>
      <c r="D911" s="299" t="s">
        <v>296</v>
      </c>
      <c r="E911" s="522">
        <v>15.1</v>
      </c>
      <c r="F911" s="522"/>
      <c r="G911" s="333">
        <f t="shared" si="28"/>
        <v>819.93999999998516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25">
      <c r="A912" s="329" t="s">
        <v>289</v>
      </c>
      <c r="B912" s="330">
        <v>4</v>
      </c>
      <c r="C912" s="298">
        <v>46168</v>
      </c>
      <c r="D912" s="299" t="s">
        <v>296</v>
      </c>
      <c r="E912" s="522">
        <v>44.67</v>
      </c>
      <c r="F912" s="522"/>
      <c r="G912" s="333">
        <f t="shared" si="28"/>
        <v>835.03999999998518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25">
      <c r="A913" s="329" t="s">
        <v>289</v>
      </c>
      <c r="B913" s="330">
        <v>1</v>
      </c>
      <c r="C913" s="298">
        <v>46168</v>
      </c>
      <c r="D913" s="299" t="s">
        <v>300</v>
      </c>
      <c r="E913" s="522">
        <v>32.99</v>
      </c>
      <c r="F913" s="522"/>
      <c r="G913" s="333">
        <f t="shared" si="28"/>
        <v>879.70999999998514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25">
      <c r="A914" s="329" t="s">
        <v>289</v>
      </c>
      <c r="B914" s="330">
        <v>2</v>
      </c>
      <c r="C914" s="298">
        <v>46168</v>
      </c>
      <c r="D914" s="299" t="s">
        <v>385</v>
      </c>
      <c r="E914" s="522">
        <v>14.39</v>
      </c>
      <c r="F914" s="522"/>
      <c r="G914" s="333">
        <f t="shared" si="28"/>
        <v>912.69999999998515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25">
      <c r="A915" s="329" t="s">
        <v>294</v>
      </c>
      <c r="B915" s="330">
        <v>12</v>
      </c>
      <c r="C915" s="298">
        <v>46167</v>
      </c>
      <c r="D915" s="299" t="s">
        <v>314</v>
      </c>
      <c r="E915" s="522">
        <v>204.48</v>
      </c>
      <c r="F915" s="522"/>
      <c r="G915" s="333">
        <f t="shared" si="28"/>
        <v>927.08999999998514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25">
      <c r="A916" s="329" t="s">
        <v>289</v>
      </c>
      <c r="B916" s="330">
        <v>8</v>
      </c>
      <c r="C916" s="298">
        <v>46167</v>
      </c>
      <c r="D916" s="299" t="s">
        <v>319</v>
      </c>
      <c r="E916" s="522">
        <v>29.79</v>
      </c>
      <c r="F916" s="522"/>
      <c r="G916" s="333">
        <f t="shared" si="28"/>
        <v>1131.5699999999852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25">
      <c r="A917" s="329" t="s">
        <v>289</v>
      </c>
      <c r="B917" s="330">
        <v>3</v>
      </c>
      <c r="C917" s="298">
        <v>46167</v>
      </c>
      <c r="D917" s="299" t="s">
        <v>347</v>
      </c>
      <c r="E917" s="522">
        <v>50</v>
      </c>
      <c r="F917" s="522"/>
      <c r="G917" s="333">
        <f t="shared" si="28"/>
        <v>1161.3599999999851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25">
      <c r="A918" s="329" t="s">
        <v>289</v>
      </c>
      <c r="B918" s="330">
        <v>1</v>
      </c>
      <c r="C918" s="298">
        <v>46166</v>
      </c>
      <c r="D918" s="299" t="s">
        <v>329</v>
      </c>
      <c r="E918" s="522">
        <v>122.54</v>
      </c>
      <c r="F918" s="522"/>
      <c r="G918" s="333">
        <f t="shared" si="28"/>
        <v>1211.3599999999851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25">
      <c r="A919" s="329" t="s">
        <v>289</v>
      </c>
      <c r="B919" s="330">
        <v>1</v>
      </c>
      <c r="C919" s="298">
        <v>46166</v>
      </c>
      <c r="D919" s="299" t="s">
        <v>311</v>
      </c>
      <c r="E919" s="522">
        <v>157.97</v>
      </c>
      <c r="F919" s="522"/>
      <c r="G919" s="333">
        <f t="shared" si="28"/>
        <v>1333.8999999999851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25">
      <c r="A920" s="329" t="s">
        <v>289</v>
      </c>
      <c r="B920" s="330">
        <v>6</v>
      </c>
      <c r="C920" s="298">
        <v>46166</v>
      </c>
      <c r="D920" s="299" t="s">
        <v>300</v>
      </c>
      <c r="E920" s="522">
        <v>44.05</v>
      </c>
      <c r="F920" s="522"/>
      <c r="G920" s="333">
        <f t="shared" si="28"/>
        <v>1491.8699999999851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25">
      <c r="A921" s="329" t="s">
        <v>289</v>
      </c>
      <c r="B921" s="330">
        <v>8</v>
      </c>
      <c r="C921" s="298">
        <v>46166</v>
      </c>
      <c r="D921" s="299" t="s">
        <v>319</v>
      </c>
      <c r="E921" s="522">
        <v>70.44</v>
      </c>
      <c r="F921" s="522"/>
      <c r="G921" s="333">
        <f t="shared" si="28"/>
        <v>1535.9199999999851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25">
      <c r="A922" s="329" t="s">
        <v>289</v>
      </c>
      <c r="B922" s="330">
        <v>1</v>
      </c>
      <c r="C922" s="298">
        <v>46166</v>
      </c>
      <c r="D922" s="299" t="s">
        <v>329</v>
      </c>
      <c r="E922" s="522">
        <v>55.96</v>
      </c>
      <c r="F922" s="522"/>
      <c r="G922" s="333">
        <f t="shared" si="28"/>
        <v>1606.3599999999851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25">
      <c r="A923" s="329" t="s">
        <v>289</v>
      </c>
      <c r="B923" s="330">
        <v>6</v>
      </c>
      <c r="C923" s="298">
        <v>46166</v>
      </c>
      <c r="D923" s="299" t="s">
        <v>881</v>
      </c>
      <c r="E923" s="522">
        <v>597.83000000000004</v>
      </c>
      <c r="F923" s="522"/>
      <c r="G923" s="333">
        <f t="shared" si="28"/>
        <v>1662.3199999999852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25">
      <c r="A924" s="329" t="s">
        <v>287</v>
      </c>
      <c r="B924" s="330" t="s">
        <v>287</v>
      </c>
      <c r="C924" s="298">
        <v>46166</v>
      </c>
      <c r="D924" s="299" t="s">
        <v>843</v>
      </c>
      <c r="E924" s="522">
        <v>69.2</v>
      </c>
      <c r="F924" s="522">
        <v>69.2</v>
      </c>
      <c r="G924" s="333">
        <f t="shared" si="28"/>
        <v>2260.1499999999851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25">
      <c r="A925" s="329" t="s">
        <v>289</v>
      </c>
      <c r="B925" s="330">
        <v>1</v>
      </c>
      <c r="C925" s="298">
        <v>46165</v>
      </c>
      <c r="D925" s="299" t="s">
        <v>878</v>
      </c>
      <c r="E925" s="522">
        <v>94.76</v>
      </c>
      <c r="F925" s="522"/>
      <c r="G925" s="333">
        <f t="shared" si="28"/>
        <v>2260.1499999999851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25">
      <c r="A926" s="329" t="s">
        <v>289</v>
      </c>
      <c r="B926" s="330">
        <v>1</v>
      </c>
      <c r="C926" s="298">
        <v>46165</v>
      </c>
      <c r="D926" s="299" t="s">
        <v>392</v>
      </c>
      <c r="E926" s="522">
        <v>34.869999999999997</v>
      </c>
      <c r="F926" s="522"/>
      <c r="G926" s="333">
        <f t="shared" si="28"/>
        <v>2354.9099999999853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25">
      <c r="A927" s="329" t="s">
        <v>289</v>
      </c>
      <c r="B927" s="330">
        <v>8</v>
      </c>
      <c r="C927" s="298">
        <v>46165</v>
      </c>
      <c r="D927" s="299" t="s">
        <v>479</v>
      </c>
      <c r="E927" s="522">
        <v>80.48</v>
      </c>
      <c r="F927" s="522"/>
      <c r="G927" s="333">
        <f t="shared" si="28"/>
        <v>2389.7799999999852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25">
      <c r="A928" s="329" t="s">
        <v>289</v>
      </c>
      <c r="B928" s="330">
        <v>5</v>
      </c>
      <c r="C928" s="298">
        <v>46165</v>
      </c>
      <c r="D928" s="299" t="s">
        <v>877</v>
      </c>
      <c r="E928" s="522">
        <v>25</v>
      </c>
      <c r="F928" s="522"/>
      <c r="G928" s="333">
        <f t="shared" si="28"/>
        <v>2470.2599999999852</v>
      </c>
      <c r="H928" s="334" t="s">
        <v>298</v>
      </c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25">
      <c r="A929" s="329" t="s">
        <v>289</v>
      </c>
      <c r="B929" s="330">
        <v>6</v>
      </c>
      <c r="C929" s="298">
        <v>46165</v>
      </c>
      <c r="D929" s="299" t="s">
        <v>875</v>
      </c>
      <c r="E929" s="522">
        <v>50</v>
      </c>
      <c r="F929" s="522"/>
      <c r="G929" s="333">
        <f t="shared" si="28"/>
        <v>2495.2599999999852</v>
      </c>
      <c r="H929" s="334" t="s">
        <v>298</v>
      </c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25">
      <c r="A930" s="329" t="s">
        <v>289</v>
      </c>
      <c r="B930" s="330">
        <v>2</v>
      </c>
      <c r="C930" s="298">
        <v>46165</v>
      </c>
      <c r="D930" s="299" t="s">
        <v>876</v>
      </c>
      <c r="E930" s="522">
        <v>25</v>
      </c>
      <c r="F930" s="522"/>
      <c r="G930" s="333">
        <f t="shared" si="28"/>
        <v>2545.2599999999852</v>
      </c>
      <c r="H930" s="334" t="s">
        <v>298</v>
      </c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25">
      <c r="A931" s="329" t="s">
        <v>289</v>
      </c>
      <c r="B931" s="330">
        <v>2</v>
      </c>
      <c r="C931" s="298">
        <v>46164</v>
      </c>
      <c r="D931" s="299" t="s">
        <v>879</v>
      </c>
      <c r="E931" s="522">
        <v>45.46</v>
      </c>
      <c r="F931" s="522"/>
      <c r="G931" s="333">
        <f t="shared" si="28"/>
        <v>2570.2599999999852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25">
      <c r="A932" s="329" t="s">
        <v>289</v>
      </c>
      <c r="B932" s="330">
        <v>6</v>
      </c>
      <c r="C932" s="298">
        <v>46164</v>
      </c>
      <c r="D932" s="299" t="s">
        <v>871</v>
      </c>
      <c r="E932" s="522">
        <v>22</v>
      </c>
      <c r="F932" s="522"/>
      <c r="G932" s="333">
        <f t="shared" si="28"/>
        <v>2615.7199999999852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25">
      <c r="A933" s="329" t="s">
        <v>289</v>
      </c>
      <c r="B933" s="330">
        <v>2</v>
      </c>
      <c r="C933" s="298">
        <v>46164</v>
      </c>
      <c r="D933" s="299" t="s">
        <v>296</v>
      </c>
      <c r="E933" s="522">
        <v>14.57</v>
      </c>
      <c r="F933" s="522"/>
      <c r="G933" s="333">
        <f t="shared" si="28"/>
        <v>2637.7199999999852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25">
      <c r="A934" s="329" t="s">
        <v>289</v>
      </c>
      <c r="B934" s="330">
        <v>3</v>
      </c>
      <c r="C934" s="298">
        <v>46163</v>
      </c>
      <c r="D934" s="299" t="s">
        <v>334</v>
      </c>
      <c r="E934" s="522">
        <v>9.01</v>
      </c>
      <c r="F934" s="522"/>
      <c r="G934" s="333">
        <f t="shared" si="28"/>
        <v>2652.2899999999854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25">
      <c r="A935" s="329" t="s">
        <v>289</v>
      </c>
      <c r="B935" s="330">
        <v>8</v>
      </c>
      <c r="C935" s="298">
        <v>46163</v>
      </c>
      <c r="D935" s="299" t="s">
        <v>334</v>
      </c>
      <c r="E935" s="522">
        <v>6.8</v>
      </c>
      <c r="F935" s="522"/>
      <c r="G935" s="333">
        <f t="shared" si="28"/>
        <v>2661.2999999999856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25">
      <c r="A936" s="329" t="s">
        <v>289</v>
      </c>
      <c r="B936" s="330">
        <v>2</v>
      </c>
      <c r="C936" s="298">
        <v>46163</v>
      </c>
      <c r="D936" s="299" t="s">
        <v>357</v>
      </c>
      <c r="E936" s="522">
        <v>16.649999999999999</v>
      </c>
      <c r="F936" s="522"/>
      <c r="G936" s="333">
        <f t="shared" si="28"/>
        <v>2668.0999999999858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25">
      <c r="A937" s="329" t="s">
        <v>289</v>
      </c>
      <c r="B937" s="330">
        <v>8</v>
      </c>
      <c r="C937" s="298">
        <v>46163</v>
      </c>
      <c r="D937" s="299" t="s">
        <v>844</v>
      </c>
      <c r="E937" s="522">
        <v>24.89</v>
      </c>
      <c r="F937" s="522"/>
      <c r="G937" s="333">
        <f t="shared" si="28"/>
        <v>2684.7499999999859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25">
      <c r="A938" s="329" t="s">
        <v>289</v>
      </c>
      <c r="B938" s="330">
        <v>5</v>
      </c>
      <c r="C938" s="298">
        <v>46163</v>
      </c>
      <c r="D938" s="299" t="s">
        <v>844</v>
      </c>
      <c r="E938" s="522">
        <v>11.2</v>
      </c>
      <c r="F938" s="522"/>
      <c r="G938" s="333">
        <f t="shared" si="28"/>
        <v>2709.6399999999858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25">
      <c r="A939" s="329" t="s">
        <v>289</v>
      </c>
      <c r="B939" s="330">
        <v>2</v>
      </c>
      <c r="C939" s="298">
        <v>46162</v>
      </c>
      <c r="D939" s="299" t="s">
        <v>296</v>
      </c>
      <c r="E939" s="522">
        <v>11.18</v>
      </c>
      <c r="F939" s="522"/>
      <c r="G939" s="333">
        <f t="shared" si="28"/>
        <v>2720.8399999999856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25">
      <c r="A940" s="329" t="s">
        <v>289</v>
      </c>
      <c r="B940" s="330">
        <v>2</v>
      </c>
      <c r="C940" s="298">
        <v>46162</v>
      </c>
      <c r="D940" s="299" t="s">
        <v>385</v>
      </c>
      <c r="E940" s="522">
        <v>14.38</v>
      </c>
      <c r="F940" s="522"/>
      <c r="G940" s="333">
        <f t="shared" si="28"/>
        <v>2732.0199999999854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25">
      <c r="A941" s="329" t="s">
        <v>294</v>
      </c>
      <c r="B941" s="330">
        <v>22</v>
      </c>
      <c r="C941" s="298">
        <v>46162</v>
      </c>
      <c r="D941" s="299" t="s">
        <v>323</v>
      </c>
      <c r="E941" s="522">
        <v>20.22</v>
      </c>
      <c r="F941" s="522"/>
      <c r="G941" s="333">
        <f t="shared" si="28"/>
        <v>2746.3999999999855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25">
      <c r="A942" s="329" t="s">
        <v>289</v>
      </c>
      <c r="B942" s="330">
        <v>5</v>
      </c>
      <c r="C942" s="298">
        <v>46162</v>
      </c>
      <c r="D942" s="299" t="s">
        <v>870</v>
      </c>
      <c r="E942" s="522">
        <v>30</v>
      </c>
      <c r="F942" s="522"/>
      <c r="G942" s="333">
        <f t="shared" ref="G942:G956" si="29">G943-E942+F942</f>
        <v>2766.6199999999853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25">
      <c r="A943" s="329" t="s">
        <v>289</v>
      </c>
      <c r="B943" s="330">
        <v>2</v>
      </c>
      <c r="C943" s="298">
        <v>46162</v>
      </c>
      <c r="D943" s="299" t="s">
        <v>872</v>
      </c>
      <c r="E943" s="522">
        <v>46.72</v>
      </c>
      <c r="F943" s="522"/>
      <c r="G943" s="333">
        <f t="shared" si="29"/>
        <v>2796.6199999999853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25">
      <c r="A944" s="329" t="s">
        <v>289</v>
      </c>
      <c r="B944" s="330">
        <v>4</v>
      </c>
      <c r="C944" s="298">
        <v>46162</v>
      </c>
      <c r="D944" s="299" t="s">
        <v>310</v>
      </c>
      <c r="E944" s="522">
        <v>56.51</v>
      </c>
      <c r="F944" s="522"/>
      <c r="G944" s="333">
        <f t="shared" si="29"/>
        <v>2843.3399999999851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25">
      <c r="A945" s="329" t="s">
        <v>289</v>
      </c>
      <c r="B945" s="330">
        <v>6</v>
      </c>
      <c r="C945" s="298">
        <v>46161</v>
      </c>
      <c r="D945" s="299" t="s">
        <v>869</v>
      </c>
      <c r="E945" s="522">
        <v>63.99</v>
      </c>
      <c r="F945" s="522"/>
      <c r="G945" s="333">
        <f t="shared" si="29"/>
        <v>2899.8499999999854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25">
      <c r="A946" s="329" t="s">
        <v>289</v>
      </c>
      <c r="B946" s="330">
        <v>4</v>
      </c>
      <c r="C946" s="298">
        <v>46161</v>
      </c>
      <c r="D946" s="299" t="s">
        <v>296</v>
      </c>
      <c r="E946" s="522">
        <v>43.46</v>
      </c>
      <c r="F946" s="522"/>
      <c r="G946" s="333">
        <f t="shared" si="29"/>
        <v>2963.8399999999851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25">
      <c r="A947" s="329" t="s">
        <v>289</v>
      </c>
      <c r="B947" s="330">
        <v>3</v>
      </c>
      <c r="C947" s="298">
        <v>46161</v>
      </c>
      <c r="D947" s="299" t="s">
        <v>296</v>
      </c>
      <c r="E947" s="522">
        <v>8.7200000000000006</v>
      </c>
      <c r="F947" s="522"/>
      <c r="G947" s="333">
        <f t="shared" si="29"/>
        <v>3007.2999999999852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25">
      <c r="A948" s="329" t="s">
        <v>289</v>
      </c>
      <c r="B948" s="330">
        <v>2</v>
      </c>
      <c r="C948" s="298">
        <v>46161</v>
      </c>
      <c r="D948" s="299" t="s">
        <v>301</v>
      </c>
      <c r="E948" s="522">
        <v>30.9</v>
      </c>
      <c r="F948" s="522"/>
      <c r="G948" s="333">
        <f t="shared" si="29"/>
        <v>3016.019999999985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25">
      <c r="A949" s="329" t="s">
        <v>294</v>
      </c>
      <c r="B949" s="330">
        <v>22</v>
      </c>
      <c r="C949" s="298">
        <v>46161</v>
      </c>
      <c r="D949" s="299" t="s">
        <v>328</v>
      </c>
      <c r="E949" s="522">
        <v>7.46</v>
      </c>
      <c r="F949" s="522"/>
      <c r="G949" s="333">
        <f t="shared" si="29"/>
        <v>3046.9199999999851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25">
      <c r="A950" s="329" t="s">
        <v>289</v>
      </c>
      <c r="B950" s="330">
        <v>2</v>
      </c>
      <c r="C950" s="298">
        <v>46161</v>
      </c>
      <c r="D950" s="299" t="s">
        <v>867</v>
      </c>
      <c r="E950" s="522">
        <v>31.05</v>
      </c>
      <c r="F950" s="522"/>
      <c r="G950" s="333">
        <f t="shared" si="29"/>
        <v>3054.3799999999851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25">
      <c r="A951" s="329" t="s">
        <v>289</v>
      </c>
      <c r="B951" s="330">
        <v>2</v>
      </c>
      <c r="C951" s="298">
        <v>46161</v>
      </c>
      <c r="D951" s="299" t="s">
        <v>868</v>
      </c>
      <c r="E951" s="522">
        <v>54.41</v>
      </c>
      <c r="F951" s="522"/>
      <c r="G951" s="333">
        <f t="shared" si="29"/>
        <v>3085.4299999999853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25">
      <c r="A952" s="329" t="s">
        <v>289</v>
      </c>
      <c r="B952" s="330">
        <v>8</v>
      </c>
      <c r="C952" s="298">
        <v>46161</v>
      </c>
      <c r="D952" s="299" t="s">
        <v>873</v>
      </c>
      <c r="E952" s="522">
        <v>20.49</v>
      </c>
      <c r="F952" s="522"/>
      <c r="G952" s="333">
        <f t="shared" si="29"/>
        <v>3139.8399999999851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25">
      <c r="A953" s="329" t="s">
        <v>294</v>
      </c>
      <c r="B953" s="330">
        <v>22</v>
      </c>
      <c r="C953" s="298">
        <v>46160</v>
      </c>
      <c r="D953" s="299" t="s">
        <v>400</v>
      </c>
      <c r="E953" s="522">
        <v>13.84</v>
      </c>
      <c r="F953" s="522"/>
      <c r="G953" s="333">
        <f t="shared" si="29"/>
        <v>3160.3299999999849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25">
      <c r="A954" s="329" t="s">
        <v>287</v>
      </c>
      <c r="B954" s="330" t="s">
        <v>287</v>
      </c>
      <c r="C954" s="298">
        <v>46160</v>
      </c>
      <c r="D954" s="299" t="s">
        <v>874</v>
      </c>
      <c r="E954" s="522">
        <v>138.44</v>
      </c>
      <c r="F954" s="522">
        <v>138.44</v>
      </c>
      <c r="G954" s="333">
        <f t="shared" si="29"/>
        <v>3174.1699999999851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25">
      <c r="A955" s="329" t="s">
        <v>289</v>
      </c>
      <c r="B955" s="330">
        <v>2</v>
      </c>
      <c r="C955" s="298">
        <v>46160</v>
      </c>
      <c r="D955" s="299" t="s">
        <v>352</v>
      </c>
      <c r="E955" s="522">
        <v>25.48</v>
      </c>
      <c r="F955" s="522"/>
      <c r="G955" s="333">
        <f t="shared" si="29"/>
        <v>3174.1699999999851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25">
      <c r="A956" s="329" t="s">
        <v>294</v>
      </c>
      <c r="B956" s="330">
        <v>17</v>
      </c>
      <c r="C956" s="298">
        <v>46160</v>
      </c>
      <c r="D956" s="299" t="s">
        <v>188</v>
      </c>
      <c r="E956" s="522">
        <v>42.65</v>
      </c>
      <c r="F956" s="522"/>
      <c r="G956" s="333">
        <f t="shared" si="29"/>
        <v>3199.6499999999851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25">
      <c r="A957" s="329" t="s">
        <v>294</v>
      </c>
      <c r="B957" s="330">
        <v>15</v>
      </c>
      <c r="C957" s="298">
        <v>46160</v>
      </c>
      <c r="D957" s="299" t="s">
        <v>185</v>
      </c>
      <c r="E957" s="522">
        <v>101.37</v>
      </c>
      <c r="F957" s="522"/>
      <c r="G957" s="333">
        <f t="shared" ref="G957:G1037" si="30">G958-E957+F957</f>
        <v>3242.2999999999852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25">
      <c r="A958" s="329" t="s">
        <v>335</v>
      </c>
      <c r="B958" s="330" t="s">
        <v>335</v>
      </c>
      <c r="C958" s="298">
        <v>46160</v>
      </c>
      <c r="D958" s="299" t="s">
        <v>185</v>
      </c>
      <c r="E958" s="522">
        <v>93.13</v>
      </c>
      <c r="F958" s="522"/>
      <c r="G958" s="333">
        <f t="shared" si="30"/>
        <v>3343.6699999999851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25">
      <c r="A959" s="329" t="s">
        <v>294</v>
      </c>
      <c r="B959" s="330">
        <v>11</v>
      </c>
      <c r="C959" s="298">
        <v>46160</v>
      </c>
      <c r="D959" s="299" t="s">
        <v>178</v>
      </c>
      <c r="E959" s="522">
        <v>267.68</v>
      </c>
      <c r="F959" s="522"/>
      <c r="G959" s="333">
        <f t="shared" si="30"/>
        <v>3436.7999999999852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25">
      <c r="A960" s="329" t="s">
        <v>294</v>
      </c>
      <c r="B960" s="330">
        <v>23</v>
      </c>
      <c r="C960" s="298">
        <v>46160</v>
      </c>
      <c r="D960" s="299" t="s">
        <v>63</v>
      </c>
      <c r="E960" s="522">
        <v>529.46</v>
      </c>
      <c r="F960" s="522"/>
      <c r="G960" s="333">
        <f t="shared" si="30"/>
        <v>3704.479999999985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25">
      <c r="A961" s="329" t="s">
        <v>289</v>
      </c>
      <c r="B961" s="330">
        <v>1</v>
      </c>
      <c r="C961" s="298">
        <v>46159</v>
      </c>
      <c r="D961" s="299" t="s">
        <v>311</v>
      </c>
      <c r="E961" s="522">
        <v>148.25</v>
      </c>
      <c r="F961" s="522"/>
      <c r="G961" s="333">
        <f t="shared" si="30"/>
        <v>4233.939999999985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25">
      <c r="A962" s="329" t="s">
        <v>289</v>
      </c>
      <c r="B962" s="330">
        <v>1</v>
      </c>
      <c r="C962" s="298">
        <v>46159</v>
      </c>
      <c r="D962" s="299" t="s">
        <v>306</v>
      </c>
      <c r="E962" s="522">
        <v>90.2</v>
      </c>
      <c r="F962" s="522"/>
      <c r="G962" s="333">
        <f t="shared" si="30"/>
        <v>4382.189999999985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25">
      <c r="A963" s="329" t="s">
        <v>294</v>
      </c>
      <c r="B963" s="330">
        <v>21</v>
      </c>
      <c r="C963" s="298">
        <v>46159</v>
      </c>
      <c r="D963" s="299" t="s">
        <v>194</v>
      </c>
      <c r="E963" s="522">
        <v>81</v>
      </c>
      <c r="F963" s="522"/>
      <c r="G963" s="333">
        <f t="shared" si="30"/>
        <v>4472.3899999999849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25">
      <c r="A964" s="329" t="s">
        <v>289</v>
      </c>
      <c r="B964" s="330">
        <v>6</v>
      </c>
      <c r="C964" s="298">
        <v>46159</v>
      </c>
      <c r="D964" s="299" t="s">
        <v>300</v>
      </c>
      <c r="E964" s="522">
        <v>38.33</v>
      </c>
      <c r="F964" s="522"/>
      <c r="G964" s="333">
        <f t="shared" si="30"/>
        <v>4553.3899999999849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25">
      <c r="A965" s="329" t="s">
        <v>294</v>
      </c>
      <c r="B965" s="330">
        <v>42</v>
      </c>
      <c r="C965" s="298">
        <v>46159</v>
      </c>
      <c r="D965" s="299" t="s">
        <v>333</v>
      </c>
      <c r="E965" s="522">
        <v>29.8</v>
      </c>
      <c r="F965" s="522"/>
      <c r="G965" s="333">
        <f t="shared" si="30"/>
        <v>4591.7199999999848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25">
      <c r="A966" s="329" t="s">
        <v>294</v>
      </c>
      <c r="B966" s="330">
        <v>43</v>
      </c>
      <c r="C966" s="298">
        <v>46159</v>
      </c>
      <c r="D966" s="299" t="s">
        <v>333</v>
      </c>
      <c r="E966" s="522">
        <v>22.35</v>
      </c>
      <c r="F966" s="522"/>
      <c r="G966" s="333">
        <f t="shared" si="30"/>
        <v>4621.519999999985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25">
      <c r="A967" s="329" t="s">
        <v>289</v>
      </c>
      <c r="B967" s="330">
        <v>8</v>
      </c>
      <c r="C967" s="298">
        <v>46159</v>
      </c>
      <c r="D967" s="299" t="s">
        <v>319</v>
      </c>
      <c r="E967" s="522">
        <v>50.75</v>
      </c>
      <c r="F967" s="522"/>
      <c r="G967" s="333">
        <f t="shared" si="30"/>
        <v>4643.8699999999853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25">
      <c r="A968" s="329" t="s">
        <v>289</v>
      </c>
      <c r="B968" s="330">
        <v>5</v>
      </c>
      <c r="C968" s="298">
        <v>46158</v>
      </c>
      <c r="D968" s="299" t="s">
        <v>339</v>
      </c>
      <c r="E968" s="522">
        <v>21.3</v>
      </c>
      <c r="F968" s="522"/>
      <c r="G968" s="333">
        <f t="shared" si="30"/>
        <v>4694.6199999999853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25">
      <c r="A969" s="329" t="s">
        <v>289</v>
      </c>
      <c r="B969" s="330">
        <v>8</v>
      </c>
      <c r="C969" s="298">
        <v>46158</v>
      </c>
      <c r="D969" s="299" t="s">
        <v>319</v>
      </c>
      <c r="E969" s="522">
        <v>41.46</v>
      </c>
      <c r="F969" s="522"/>
      <c r="G969" s="333">
        <f t="shared" si="30"/>
        <v>4715.9199999999855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25">
      <c r="A970" s="329" t="s">
        <v>287</v>
      </c>
      <c r="B970" s="330" t="s">
        <v>287</v>
      </c>
      <c r="C970" s="298">
        <v>46158</v>
      </c>
      <c r="D970" s="299" t="s">
        <v>847</v>
      </c>
      <c r="E970" s="522">
        <v>95.85</v>
      </c>
      <c r="F970" s="522">
        <v>95.85</v>
      </c>
      <c r="G970" s="333">
        <f t="shared" si="30"/>
        <v>4757.3799999999856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25">
      <c r="A971" s="329" t="s">
        <v>287</v>
      </c>
      <c r="B971" s="330" t="s">
        <v>287</v>
      </c>
      <c r="C971" s="298">
        <v>46158</v>
      </c>
      <c r="D971" s="299" t="s">
        <v>845</v>
      </c>
      <c r="E971" s="522">
        <v>87.13</v>
      </c>
      <c r="F971" s="522">
        <v>87.13</v>
      </c>
      <c r="G971" s="333">
        <f t="shared" si="30"/>
        <v>4757.3799999999856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25">
      <c r="A972" s="329" t="s">
        <v>289</v>
      </c>
      <c r="B972" s="330">
        <v>4</v>
      </c>
      <c r="C972" s="298">
        <v>46158</v>
      </c>
      <c r="D972" s="299" t="s">
        <v>310</v>
      </c>
      <c r="E972" s="522">
        <v>48.15</v>
      </c>
      <c r="F972" s="522"/>
      <c r="G972" s="333">
        <f t="shared" si="30"/>
        <v>4757.3799999999856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25">
      <c r="A973" s="329" t="s">
        <v>289</v>
      </c>
      <c r="B973" s="330">
        <v>8</v>
      </c>
      <c r="C973" s="298">
        <v>46158</v>
      </c>
      <c r="D973" s="299" t="s">
        <v>308</v>
      </c>
      <c r="E973" s="522">
        <v>75.069999999999993</v>
      </c>
      <c r="F973" s="522"/>
      <c r="G973" s="333">
        <f t="shared" si="30"/>
        <v>4805.5299999999852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25">
      <c r="A974" s="329" t="s">
        <v>289</v>
      </c>
      <c r="B974" s="330">
        <v>2</v>
      </c>
      <c r="C974" s="298">
        <v>46158</v>
      </c>
      <c r="D974" s="299" t="s">
        <v>308</v>
      </c>
      <c r="E974" s="522">
        <v>75</v>
      </c>
      <c r="F974" s="522"/>
      <c r="G974" s="333">
        <f t="shared" si="30"/>
        <v>4880.5999999999849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25">
      <c r="A975" s="329" t="s">
        <v>289</v>
      </c>
      <c r="B975" s="330">
        <v>3</v>
      </c>
      <c r="C975" s="298">
        <v>46158</v>
      </c>
      <c r="D975" s="299" t="s">
        <v>347</v>
      </c>
      <c r="E975" s="522">
        <v>8.3800000000000008</v>
      </c>
      <c r="F975" s="522"/>
      <c r="G975" s="333">
        <f t="shared" si="30"/>
        <v>4955.5999999999849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25">
      <c r="A976" s="329" t="s">
        <v>289</v>
      </c>
      <c r="B976" s="330">
        <v>8</v>
      </c>
      <c r="C976" s="298">
        <v>46157</v>
      </c>
      <c r="D976" s="299" t="s">
        <v>319</v>
      </c>
      <c r="E976" s="522">
        <v>63.55</v>
      </c>
      <c r="F976" s="522"/>
      <c r="G976" s="333">
        <f t="shared" si="30"/>
        <v>4963.979999999985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25">
      <c r="A977" s="329" t="s">
        <v>289</v>
      </c>
      <c r="B977" s="330">
        <v>4</v>
      </c>
      <c r="C977" s="298">
        <v>46157</v>
      </c>
      <c r="D977" s="299" t="s">
        <v>296</v>
      </c>
      <c r="E977" s="522">
        <v>45.1</v>
      </c>
      <c r="F977" s="522"/>
      <c r="G977" s="333">
        <f t="shared" si="30"/>
        <v>5027.5299999999852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25">
      <c r="A978" s="329" t="s">
        <v>289</v>
      </c>
      <c r="B978" s="330">
        <v>2</v>
      </c>
      <c r="C978" s="298">
        <v>46157</v>
      </c>
      <c r="D978" s="299" t="s">
        <v>296</v>
      </c>
      <c r="E978" s="522">
        <v>24.54</v>
      </c>
      <c r="F978" s="522"/>
      <c r="G978" s="333">
        <f t="shared" si="30"/>
        <v>5072.6299999999856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25">
      <c r="A979" s="329" t="s">
        <v>289</v>
      </c>
      <c r="B979" s="330">
        <v>2</v>
      </c>
      <c r="C979" s="298">
        <v>46157</v>
      </c>
      <c r="D979" s="299" t="s">
        <v>334</v>
      </c>
      <c r="E979" s="522">
        <v>14.28</v>
      </c>
      <c r="F979" s="522"/>
      <c r="G979" s="333">
        <f t="shared" si="30"/>
        <v>5097.1699999999855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25">
      <c r="A980" s="329" t="s">
        <v>287</v>
      </c>
      <c r="B980" s="330" t="s">
        <v>287</v>
      </c>
      <c r="C980" s="298">
        <v>46157</v>
      </c>
      <c r="D980" s="299" t="s">
        <v>504</v>
      </c>
      <c r="E980" s="522">
        <v>146.15</v>
      </c>
      <c r="F980" s="522">
        <v>146.15</v>
      </c>
      <c r="G980" s="333">
        <f t="shared" si="30"/>
        <v>5111.4499999999853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25">
      <c r="A981" s="329" t="s">
        <v>289</v>
      </c>
      <c r="B981" s="330">
        <v>2</v>
      </c>
      <c r="C981" s="298">
        <v>46157</v>
      </c>
      <c r="D981" s="299" t="s">
        <v>866</v>
      </c>
      <c r="E981" s="522">
        <v>202.87</v>
      </c>
      <c r="F981" s="522"/>
      <c r="G981" s="333">
        <f>G982-E981+F981</f>
        <v>5111.4499999999853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25">
      <c r="A982" s="329" t="s">
        <v>289</v>
      </c>
      <c r="B982" s="330">
        <v>6</v>
      </c>
      <c r="C982" s="298">
        <v>46157</v>
      </c>
      <c r="D982" s="299" t="s">
        <v>300</v>
      </c>
      <c r="E982" s="522">
        <v>14.9</v>
      </c>
      <c r="F982" s="522"/>
      <c r="G982" s="333">
        <f t="shared" si="30"/>
        <v>5314.3199999999852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25">
      <c r="A983" s="329" t="s">
        <v>291</v>
      </c>
      <c r="B983" s="330">
        <v>38</v>
      </c>
      <c r="C983" s="298">
        <v>46157</v>
      </c>
      <c r="D983" s="299" t="s">
        <v>293</v>
      </c>
      <c r="E983" s="522"/>
      <c r="F983" s="522">
        <v>4597.82</v>
      </c>
      <c r="G983" s="333">
        <f t="shared" si="30"/>
        <v>5329.2199999999848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25">
      <c r="A984" s="329" t="s">
        <v>289</v>
      </c>
      <c r="B984" s="330">
        <v>8</v>
      </c>
      <c r="C984" s="298">
        <v>46156</v>
      </c>
      <c r="D984" s="299" t="s">
        <v>865</v>
      </c>
      <c r="E984" s="522">
        <v>34.96</v>
      </c>
      <c r="F984" s="522"/>
      <c r="G984" s="333">
        <f t="shared" si="30"/>
        <v>731.39999999998463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25">
      <c r="A985" s="329" t="s">
        <v>289</v>
      </c>
      <c r="B985" s="330">
        <v>2</v>
      </c>
      <c r="C985" s="298">
        <v>46156</v>
      </c>
      <c r="D985" s="299" t="s">
        <v>407</v>
      </c>
      <c r="E985" s="522">
        <v>23.9</v>
      </c>
      <c r="F985" s="522"/>
      <c r="G985" s="333">
        <f t="shared" si="30"/>
        <v>766.35999999998467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25">
      <c r="A986" s="329" t="s">
        <v>294</v>
      </c>
      <c r="B986" s="330">
        <v>24</v>
      </c>
      <c r="C986" s="298">
        <v>46156</v>
      </c>
      <c r="D986" s="299" t="s">
        <v>858</v>
      </c>
      <c r="E986" s="522">
        <v>109.92</v>
      </c>
      <c r="F986" s="522"/>
      <c r="G986" s="333">
        <f t="shared" si="30"/>
        <v>790.25999999998464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25">
      <c r="A987" s="329" t="s">
        <v>289</v>
      </c>
      <c r="B987" s="330">
        <v>2</v>
      </c>
      <c r="C987" s="298">
        <v>46156</v>
      </c>
      <c r="D987" s="299" t="s">
        <v>334</v>
      </c>
      <c r="E987" s="522">
        <v>24.34</v>
      </c>
      <c r="F987" s="522"/>
      <c r="G987" s="333">
        <f t="shared" si="30"/>
        <v>900.1799999999846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25">
      <c r="A988" s="329" t="s">
        <v>289</v>
      </c>
      <c r="B988" s="330">
        <v>8</v>
      </c>
      <c r="C988" s="298">
        <v>46156</v>
      </c>
      <c r="D988" s="299" t="s">
        <v>844</v>
      </c>
      <c r="E988" s="522">
        <v>24.89</v>
      </c>
      <c r="F988" s="522"/>
      <c r="G988" s="333">
        <f t="shared" si="30"/>
        <v>924.51999999998463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25">
      <c r="A989" s="329" t="s">
        <v>289</v>
      </c>
      <c r="B989" s="330">
        <v>5</v>
      </c>
      <c r="C989" s="298">
        <v>46156</v>
      </c>
      <c r="D989" s="299" t="s">
        <v>844</v>
      </c>
      <c r="E989" s="522">
        <v>11.2</v>
      </c>
      <c r="F989" s="522"/>
      <c r="G989" s="333">
        <f t="shared" si="30"/>
        <v>949.40999999998462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25">
      <c r="A990" s="329" t="s">
        <v>289</v>
      </c>
      <c r="B990" s="330">
        <v>2</v>
      </c>
      <c r="C990" s="298">
        <v>46156</v>
      </c>
      <c r="D990" s="299" t="s">
        <v>324</v>
      </c>
      <c r="E990" s="522">
        <v>22.04</v>
      </c>
      <c r="F990" s="522"/>
      <c r="G990" s="333">
        <f t="shared" si="30"/>
        <v>960.60999999998467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25">
      <c r="A991" s="329" t="s">
        <v>291</v>
      </c>
      <c r="B991" s="330">
        <v>39</v>
      </c>
      <c r="C991" s="298">
        <v>46156</v>
      </c>
      <c r="D991" s="299" t="s">
        <v>292</v>
      </c>
      <c r="E991" s="522"/>
      <c r="F991" s="522">
        <v>2763.78</v>
      </c>
      <c r="G991" s="333">
        <f t="shared" si="30"/>
        <v>982.64999999998463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25">
      <c r="A992" s="329" t="s">
        <v>291</v>
      </c>
      <c r="B992" s="330">
        <v>41</v>
      </c>
      <c r="C992" s="298">
        <v>46156</v>
      </c>
      <c r="D992" s="299" t="s">
        <v>299</v>
      </c>
      <c r="E992" s="522"/>
      <c r="F992" s="522">
        <v>250</v>
      </c>
      <c r="G992" s="333">
        <f t="shared" si="30"/>
        <v>-1781.1300000000156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25">
      <c r="A993" s="329" t="s">
        <v>335</v>
      </c>
      <c r="B993" s="330" t="s">
        <v>335</v>
      </c>
      <c r="C993" s="298">
        <v>46156</v>
      </c>
      <c r="D993" s="299" t="s">
        <v>458</v>
      </c>
      <c r="E993" s="522"/>
      <c r="F993" s="522">
        <v>100</v>
      </c>
      <c r="G993" s="333">
        <f t="shared" si="30"/>
        <v>-2031.1300000000156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25">
      <c r="A994" s="329" t="s">
        <v>289</v>
      </c>
      <c r="B994" s="330">
        <v>6</v>
      </c>
      <c r="C994" s="298">
        <v>46156</v>
      </c>
      <c r="D994" s="299" t="s">
        <v>300</v>
      </c>
      <c r="E994" s="522">
        <v>13.3</v>
      </c>
      <c r="F994" s="522"/>
      <c r="G994" s="333">
        <f t="shared" si="30"/>
        <v>-2131.1300000000156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25">
      <c r="A995" s="329" t="s">
        <v>289</v>
      </c>
      <c r="B995" s="330">
        <v>2</v>
      </c>
      <c r="C995" s="298">
        <v>46155</v>
      </c>
      <c r="D995" s="299" t="s">
        <v>296</v>
      </c>
      <c r="E995" s="522">
        <v>14.67</v>
      </c>
      <c r="F995" s="522"/>
      <c r="G995" s="333">
        <f t="shared" si="30"/>
        <v>-2117.8300000000154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25">
      <c r="A996" s="329" t="s">
        <v>289</v>
      </c>
      <c r="B996" s="330">
        <v>8</v>
      </c>
      <c r="C996" s="298">
        <v>46155</v>
      </c>
      <c r="D996" s="299" t="s">
        <v>319</v>
      </c>
      <c r="E996" s="522">
        <v>22.96</v>
      </c>
      <c r="F996" s="522"/>
      <c r="G996" s="333">
        <f t="shared" si="30"/>
        <v>-2103.1600000000153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25">
      <c r="A997" s="329" t="s">
        <v>287</v>
      </c>
      <c r="B997" s="330" t="s">
        <v>287</v>
      </c>
      <c r="C997" s="298">
        <v>46155</v>
      </c>
      <c r="D997" s="299" t="s">
        <v>853</v>
      </c>
      <c r="E997" s="522">
        <v>100</v>
      </c>
      <c r="F997" s="522">
        <v>100</v>
      </c>
      <c r="G997" s="333">
        <f t="shared" si="30"/>
        <v>-2080.2000000000153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25">
      <c r="A998" s="329" t="s">
        <v>289</v>
      </c>
      <c r="B998" s="330">
        <v>4</v>
      </c>
      <c r="C998" s="298">
        <v>46154</v>
      </c>
      <c r="D998" s="299" t="s">
        <v>453</v>
      </c>
      <c r="E998" s="522">
        <v>43.14</v>
      </c>
      <c r="F998" s="522"/>
      <c r="G998" s="333">
        <f t="shared" si="30"/>
        <v>-2080.2000000000153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25">
      <c r="A999" s="329" t="s">
        <v>289</v>
      </c>
      <c r="B999" s="330">
        <v>3</v>
      </c>
      <c r="C999" s="298">
        <v>46154</v>
      </c>
      <c r="D999" s="299" t="s">
        <v>453</v>
      </c>
      <c r="E999" s="522">
        <v>7.29</v>
      </c>
      <c r="F999" s="522"/>
      <c r="G999" s="333">
        <f t="shared" si="30"/>
        <v>-2037.0600000000154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25">
      <c r="A1000" s="329" t="s">
        <v>294</v>
      </c>
      <c r="B1000" s="330">
        <v>19</v>
      </c>
      <c r="C1000" s="298">
        <v>46154</v>
      </c>
      <c r="D1000" s="299" t="s">
        <v>191</v>
      </c>
      <c r="E1000" s="522">
        <v>200</v>
      </c>
      <c r="F1000" s="522"/>
      <c r="G1000" s="333">
        <f t="shared" si="30"/>
        <v>-2029.7700000000154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25">
      <c r="A1001" s="329" t="s">
        <v>289</v>
      </c>
      <c r="B1001" s="330">
        <v>6</v>
      </c>
      <c r="C1001" s="298">
        <v>46154</v>
      </c>
      <c r="D1001" s="299" t="s">
        <v>445</v>
      </c>
      <c r="E1001" s="522">
        <v>-0.06</v>
      </c>
      <c r="F1001" s="522"/>
      <c r="G1001" s="333">
        <f t="shared" si="30"/>
        <v>-1829.7700000000154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25">
      <c r="A1002" s="329" t="s">
        <v>289</v>
      </c>
      <c r="B1002" s="330">
        <v>2</v>
      </c>
      <c r="C1002" s="298">
        <v>46154</v>
      </c>
      <c r="D1002" s="299" t="s">
        <v>301</v>
      </c>
      <c r="E1002" s="522">
        <v>21.55</v>
      </c>
      <c r="F1002" s="522"/>
      <c r="G1002" s="333">
        <f t="shared" si="30"/>
        <v>-1829.8300000000154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25">
      <c r="A1003" s="329" t="s">
        <v>289</v>
      </c>
      <c r="B1003" s="330">
        <v>3</v>
      </c>
      <c r="C1003" s="298">
        <v>46153</v>
      </c>
      <c r="D1003" s="299" t="s">
        <v>296</v>
      </c>
      <c r="E1003" s="522">
        <v>4.79</v>
      </c>
      <c r="F1003" s="522"/>
      <c r="G1003" s="333">
        <f t="shared" si="30"/>
        <v>-1808.2800000000154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25">
      <c r="A1004" s="329" t="s">
        <v>289</v>
      </c>
      <c r="B1004" s="330">
        <v>4</v>
      </c>
      <c r="C1004" s="298">
        <v>46153</v>
      </c>
      <c r="D1004" s="299" t="s">
        <v>296</v>
      </c>
      <c r="E1004" s="522">
        <v>66.59</v>
      </c>
      <c r="F1004" s="522"/>
      <c r="G1004" s="333">
        <f t="shared" si="30"/>
        <v>-1803.4900000000155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25">
      <c r="A1005" s="329" t="s">
        <v>287</v>
      </c>
      <c r="B1005" s="330" t="s">
        <v>287</v>
      </c>
      <c r="C1005" s="298">
        <v>46153</v>
      </c>
      <c r="D1005" s="299" t="s">
        <v>841</v>
      </c>
      <c r="E1005" s="522">
        <v>-51.06</v>
      </c>
      <c r="F1005" s="522">
        <v>-51.06</v>
      </c>
      <c r="G1005" s="333">
        <f t="shared" si="30"/>
        <v>-1736.9000000000156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25">
      <c r="A1006" s="329" t="s">
        <v>294</v>
      </c>
      <c r="B1006" s="330">
        <v>22</v>
      </c>
      <c r="C1006" s="298">
        <v>46153</v>
      </c>
      <c r="D1006" s="299" t="s">
        <v>351</v>
      </c>
      <c r="E1006" s="522">
        <v>21.29</v>
      </c>
      <c r="F1006" s="522"/>
      <c r="G1006" s="333">
        <f t="shared" si="30"/>
        <v>-1736.9000000000156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25">
      <c r="A1007" s="329" t="s">
        <v>289</v>
      </c>
      <c r="B1007" s="330">
        <v>8</v>
      </c>
      <c r="C1007" s="298">
        <v>46152</v>
      </c>
      <c r="D1007" s="299" t="s">
        <v>319</v>
      </c>
      <c r="E1007" s="522">
        <v>59.25</v>
      </c>
      <c r="F1007" s="522"/>
      <c r="G1007" s="333">
        <f t="shared" si="30"/>
        <v>-1715.6100000000156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25">
      <c r="A1008" s="329" t="s">
        <v>289</v>
      </c>
      <c r="B1008" s="330">
        <v>1</v>
      </c>
      <c r="C1008" s="298">
        <v>46152</v>
      </c>
      <c r="D1008" s="299" t="s">
        <v>304</v>
      </c>
      <c r="E1008" s="522">
        <v>145.94999999999999</v>
      </c>
      <c r="F1008" s="522"/>
      <c r="G1008" s="333">
        <f t="shared" si="30"/>
        <v>-1656.3600000000156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25">
      <c r="A1009" s="329" t="s">
        <v>289</v>
      </c>
      <c r="B1009" s="330">
        <v>1</v>
      </c>
      <c r="C1009" s="298">
        <v>46152</v>
      </c>
      <c r="D1009" s="299" t="s">
        <v>311</v>
      </c>
      <c r="E1009" s="522">
        <v>131.9</v>
      </c>
      <c r="F1009" s="522"/>
      <c r="G1009" s="333">
        <f t="shared" si="30"/>
        <v>-1510.4100000000155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25">
      <c r="A1010" s="329" t="s">
        <v>289</v>
      </c>
      <c r="B1010" s="330">
        <v>2</v>
      </c>
      <c r="C1010" s="298">
        <v>46152</v>
      </c>
      <c r="D1010" s="299" t="s">
        <v>848</v>
      </c>
      <c r="E1010" s="522">
        <v>96.46</v>
      </c>
      <c r="F1010" s="522"/>
      <c r="G1010" s="333">
        <f t="shared" si="30"/>
        <v>-1378.5100000000155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25">
      <c r="A1011" s="329" t="s">
        <v>289</v>
      </c>
      <c r="B1011" s="330">
        <v>7</v>
      </c>
      <c r="C1011" s="298">
        <v>46152</v>
      </c>
      <c r="D1011" s="299" t="s">
        <v>849</v>
      </c>
      <c r="E1011" s="522">
        <v>162</v>
      </c>
      <c r="F1011" s="522"/>
      <c r="G1011" s="333">
        <f t="shared" si="30"/>
        <v>-1282.0500000000154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25">
      <c r="A1012" s="329" t="s">
        <v>289</v>
      </c>
      <c r="B1012" s="330">
        <v>3</v>
      </c>
      <c r="C1012" s="298">
        <v>46152</v>
      </c>
      <c r="D1012" s="299" t="s">
        <v>347</v>
      </c>
      <c r="E1012" s="522">
        <v>25</v>
      </c>
      <c r="F1012" s="522"/>
      <c r="G1012" s="333">
        <f t="shared" si="30"/>
        <v>-1120.0500000000154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25">
      <c r="A1013" s="329" t="s">
        <v>289</v>
      </c>
      <c r="B1013" s="330">
        <v>2</v>
      </c>
      <c r="C1013" s="298">
        <v>46151</v>
      </c>
      <c r="D1013" s="299" t="s">
        <v>850</v>
      </c>
      <c r="E1013" s="522">
        <v>35.83</v>
      </c>
      <c r="F1013" s="522"/>
      <c r="G1013" s="333">
        <f t="shared" si="30"/>
        <v>-1095.0500000000154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25">
      <c r="A1014" s="329" t="s">
        <v>289</v>
      </c>
      <c r="B1014" s="330">
        <v>4</v>
      </c>
      <c r="C1014" s="298">
        <v>46151</v>
      </c>
      <c r="D1014" s="299" t="s">
        <v>310</v>
      </c>
      <c r="E1014" s="522">
        <v>50.58</v>
      </c>
      <c r="F1014" s="522"/>
      <c r="G1014" s="333">
        <f t="shared" si="30"/>
        <v>-1059.2200000000155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25">
      <c r="A1015" s="329" t="s">
        <v>289</v>
      </c>
      <c r="B1015" s="330">
        <v>2</v>
      </c>
      <c r="C1015" s="298">
        <v>46151</v>
      </c>
      <c r="D1015" s="299" t="s">
        <v>851</v>
      </c>
      <c r="E1015" s="522">
        <v>20.65</v>
      </c>
      <c r="F1015" s="522"/>
      <c r="G1015" s="333">
        <f t="shared" si="30"/>
        <v>-1008.6400000000156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25">
      <c r="A1016" s="329" t="s">
        <v>289</v>
      </c>
      <c r="B1016" s="330">
        <v>8</v>
      </c>
      <c r="C1016" s="298">
        <v>46151</v>
      </c>
      <c r="D1016" s="299" t="s">
        <v>319</v>
      </c>
      <c r="E1016" s="522">
        <v>38.770000000000003</v>
      </c>
      <c r="F1016" s="522"/>
      <c r="G1016" s="333">
        <f t="shared" si="30"/>
        <v>-987.99000000001558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25">
      <c r="A1017" s="329" t="s">
        <v>287</v>
      </c>
      <c r="B1017" s="330" t="s">
        <v>287</v>
      </c>
      <c r="C1017" s="298">
        <v>46151</v>
      </c>
      <c r="D1017" s="299" t="s">
        <v>841</v>
      </c>
      <c r="E1017" s="522">
        <v>383.63</v>
      </c>
      <c r="F1017" s="522">
        <v>383.63</v>
      </c>
      <c r="G1017" s="333">
        <f t="shared" si="30"/>
        <v>-949.2200000000156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25">
      <c r="A1018" s="329" t="s">
        <v>289</v>
      </c>
      <c r="B1018" s="330">
        <v>5</v>
      </c>
      <c r="C1018" s="298">
        <v>46151</v>
      </c>
      <c r="D1018" s="299" t="s">
        <v>852</v>
      </c>
      <c r="E1018" s="522">
        <v>10.68</v>
      </c>
      <c r="F1018" s="522"/>
      <c r="G1018" s="333">
        <f t="shared" si="30"/>
        <v>-949.2200000000156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25">
      <c r="A1019" s="329" t="s">
        <v>289</v>
      </c>
      <c r="B1019" s="330">
        <v>3</v>
      </c>
      <c r="C1019" s="298">
        <v>46151</v>
      </c>
      <c r="D1019" s="299" t="s">
        <v>347</v>
      </c>
      <c r="E1019" s="522">
        <v>9.35</v>
      </c>
      <c r="F1019" s="522"/>
      <c r="G1019" s="333">
        <f t="shared" si="30"/>
        <v>-938.54000000001565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25">
      <c r="A1020" s="329" t="s">
        <v>287</v>
      </c>
      <c r="B1020" s="330" t="s">
        <v>287</v>
      </c>
      <c r="C1020" s="298">
        <v>46151</v>
      </c>
      <c r="D1020" s="299" t="s">
        <v>331</v>
      </c>
      <c r="E1020" s="522">
        <v>-150.9</v>
      </c>
      <c r="F1020" s="522">
        <v>-150.9</v>
      </c>
      <c r="G1020" s="333">
        <f t="shared" si="30"/>
        <v>-929.19000000001563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25">
      <c r="A1021" s="329" t="s">
        <v>287</v>
      </c>
      <c r="B1021" s="330" t="s">
        <v>287</v>
      </c>
      <c r="C1021" s="298">
        <v>46151</v>
      </c>
      <c r="D1021" s="299" t="s">
        <v>845</v>
      </c>
      <c r="E1021" s="522">
        <v>557.9</v>
      </c>
      <c r="F1021" s="522">
        <v>557.9</v>
      </c>
      <c r="G1021" s="333">
        <f t="shared" si="30"/>
        <v>-929.19000000001563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25">
      <c r="A1022" s="329" t="s">
        <v>294</v>
      </c>
      <c r="B1022" s="330">
        <v>18</v>
      </c>
      <c r="C1022" s="298">
        <v>46150</v>
      </c>
      <c r="D1022" s="299" t="s">
        <v>360</v>
      </c>
      <c r="E1022" s="522">
        <v>400</v>
      </c>
      <c r="F1022" s="522"/>
      <c r="G1022" s="333">
        <f t="shared" si="30"/>
        <v>-929.19000000001574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25">
      <c r="A1023" s="329" t="s">
        <v>287</v>
      </c>
      <c r="B1023" s="330" t="s">
        <v>287</v>
      </c>
      <c r="C1023" s="298">
        <v>46150</v>
      </c>
      <c r="D1023" s="299" t="s">
        <v>840</v>
      </c>
      <c r="E1023" s="522">
        <v>200</v>
      </c>
      <c r="F1023" s="522">
        <v>200</v>
      </c>
      <c r="G1023" s="333">
        <f t="shared" si="30"/>
        <v>-529.19000000001574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25">
      <c r="A1024" s="329" t="s">
        <v>289</v>
      </c>
      <c r="B1024" s="330">
        <v>2</v>
      </c>
      <c r="C1024" s="298">
        <v>46150</v>
      </c>
      <c r="D1024" s="299" t="s">
        <v>471</v>
      </c>
      <c r="E1024" s="522">
        <v>52.78</v>
      </c>
      <c r="F1024" s="522"/>
      <c r="G1024" s="333">
        <f t="shared" si="30"/>
        <v>-529.19000000001574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25">
      <c r="A1025" s="329" t="s">
        <v>287</v>
      </c>
      <c r="B1025" s="330" t="s">
        <v>287</v>
      </c>
      <c r="C1025" s="298">
        <v>46150</v>
      </c>
      <c r="D1025" s="299" t="s">
        <v>846</v>
      </c>
      <c r="E1025" s="522">
        <v>137.07</v>
      </c>
      <c r="F1025" s="522">
        <v>137.07</v>
      </c>
      <c r="G1025" s="333">
        <f t="shared" si="30"/>
        <v>-476.41000000001571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25">
      <c r="A1026" s="329" t="s">
        <v>289</v>
      </c>
      <c r="B1026" s="330">
        <v>2</v>
      </c>
      <c r="C1026" s="298">
        <v>46150</v>
      </c>
      <c r="D1026" s="299" t="s">
        <v>357</v>
      </c>
      <c r="E1026" s="522">
        <v>17.440000000000001</v>
      </c>
      <c r="F1026" s="522"/>
      <c r="G1026" s="333">
        <f t="shared" si="30"/>
        <v>-476.41000000001566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25">
      <c r="A1027" s="329" t="s">
        <v>287</v>
      </c>
      <c r="B1027" s="330" t="s">
        <v>287</v>
      </c>
      <c r="C1027" s="298">
        <v>46150</v>
      </c>
      <c r="D1027" s="299" t="s">
        <v>847</v>
      </c>
      <c r="E1027" s="522">
        <v>359.81</v>
      </c>
      <c r="F1027" s="522">
        <v>359.81</v>
      </c>
      <c r="G1027" s="333">
        <f t="shared" si="30"/>
        <v>-458.97000000001566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25">
      <c r="A1028" s="329" t="s">
        <v>289</v>
      </c>
      <c r="B1028" s="330">
        <v>8</v>
      </c>
      <c r="C1028" s="298">
        <v>46149</v>
      </c>
      <c r="D1028" s="299" t="s">
        <v>844</v>
      </c>
      <c r="E1028" s="522">
        <v>23.7</v>
      </c>
      <c r="F1028" s="522"/>
      <c r="G1028" s="333">
        <f t="shared" si="30"/>
        <v>-458.97000000001566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25">
      <c r="A1029" s="329" t="s">
        <v>289</v>
      </c>
      <c r="B1029" s="330">
        <v>2</v>
      </c>
      <c r="C1029" s="298">
        <v>46149</v>
      </c>
      <c r="D1029" s="299" t="s">
        <v>370</v>
      </c>
      <c r="E1029" s="522">
        <v>13.43</v>
      </c>
      <c r="F1029" s="522"/>
      <c r="G1029" s="333">
        <f t="shared" si="30"/>
        <v>-435.27000000001567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25">
      <c r="A1030" s="329" t="s">
        <v>294</v>
      </c>
      <c r="B1030" s="330">
        <v>13</v>
      </c>
      <c r="C1030" s="298">
        <v>46149</v>
      </c>
      <c r="D1030" s="299" t="s">
        <v>182</v>
      </c>
      <c r="E1030" s="522">
        <v>122.18</v>
      </c>
      <c r="F1030" s="522"/>
      <c r="G1030" s="333">
        <f t="shared" si="30"/>
        <v>-421.84000000001566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25">
      <c r="A1031" s="329" t="s">
        <v>335</v>
      </c>
      <c r="B1031" s="330" t="s">
        <v>335</v>
      </c>
      <c r="C1031" s="298">
        <v>46149</v>
      </c>
      <c r="D1031" s="299" t="s">
        <v>182</v>
      </c>
      <c r="E1031" s="522">
        <v>43.62</v>
      </c>
      <c r="F1031" s="522"/>
      <c r="G1031" s="333">
        <f t="shared" si="30"/>
        <v>-299.66000000001566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25">
      <c r="A1032" s="329" t="s">
        <v>294</v>
      </c>
      <c r="B1032" s="330">
        <v>9</v>
      </c>
      <c r="C1032" s="298">
        <v>46149</v>
      </c>
      <c r="D1032" s="299" t="s">
        <v>58</v>
      </c>
      <c r="E1032" s="522">
        <v>1231.68</v>
      </c>
      <c r="F1032" s="522"/>
      <c r="G1032" s="333">
        <f t="shared" si="30"/>
        <v>-256.04000000001565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25">
      <c r="A1033" s="329" t="s">
        <v>289</v>
      </c>
      <c r="B1033" s="330">
        <v>3</v>
      </c>
      <c r="C1033" s="298">
        <v>46149</v>
      </c>
      <c r="D1033" s="299" t="s">
        <v>309</v>
      </c>
      <c r="E1033" s="522">
        <v>4.49</v>
      </c>
      <c r="F1033" s="522"/>
      <c r="G1033" s="333">
        <f t="shared" si="30"/>
        <v>975.63999999998441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25">
      <c r="A1034" s="329" t="s">
        <v>289</v>
      </c>
      <c r="B1034" s="330">
        <v>5</v>
      </c>
      <c r="C1034" s="298">
        <v>46149</v>
      </c>
      <c r="D1034" s="299" t="s">
        <v>844</v>
      </c>
      <c r="E1034" s="522">
        <v>19.2</v>
      </c>
      <c r="F1034" s="522"/>
      <c r="G1034" s="333">
        <f t="shared" si="30"/>
        <v>980.12999999998442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25">
      <c r="A1035" s="329" t="s">
        <v>289</v>
      </c>
      <c r="B1035" s="330">
        <v>8</v>
      </c>
      <c r="C1035" s="298">
        <v>46149</v>
      </c>
      <c r="D1035" s="299" t="s">
        <v>844</v>
      </c>
      <c r="E1035" s="522">
        <v>35</v>
      </c>
      <c r="F1035" s="522"/>
      <c r="G1035" s="333">
        <f t="shared" si="30"/>
        <v>999.32999999998447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25">
      <c r="A1036" s="329" t="s">
        <v>289</v>
      </c>
      <c r="B1036" s="330">
        <v>8</v>
      </c>
      <c r="C1036" s="298">
        <v>46149</v>
      </c>
      <c r="D1036" s="299" t="s">
        <v>319</v>
      </c>
      <c r="E1036" s="522">
        <v>15.93</v>
      </c>
      <c r="F1036" s="522"/>
      <c r="G1036" s="333">
        <f t="shared" si="30"/>
        <v>1034.3299999999845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25">
      <c r="A1037" s="329" t="s">
        <v>289</v>
      </c>
      <c r="B1037" s="330">
        <v>2</v>
      </c>
      <c r="C1037" s="298">
        <v>46149</v>
      </c>
      <c r="D1037" s="299" t="s">
        <v>296</v>
      </c>
      <c r="E1037" s="522">
        <v>11.18</v>
      </c>
      <c r="F1037" s="522"/>
      <c r="G1037" s="333">
        <f t="shared" si="30"/>
        <v>1050.2599999999845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25">
      <c r="A1038" s="329" t="s">
        <v>289</v>
      </c>
      <c r="B1038" s="330">
        <v>2</v>
      </c>
      <c r="C1038" s="298">
        <v>46149</v>
      </c>
      <c r="D1038" s="299" t="s">
        <v>301</v>
      </c>
      <c r="E1038" s="522">
        <v>16.05</v>
      </c>
      <c r="F1038" s="522"/>
      <c r="G1038" s="333">
        <f t="shared" ref="G1038:G1077" si="31">G1039-E1038+F1038</f>
        <v>1061.4399999999846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25">
      <c r="A1039" s="329" t="s">
        <v>289</v>
      </c>
      <c r="B1039" s="330">
        <v>5</v>
      </c>
      <c r="C1039" s="298">
        <v>46148</v>
      </c>
      <c r="D1039" s="299" t="s">
        <v>339</v>
      </c>
      <c r="E1039" s="522">
        <v>47.93</v>
      </c>
      <c r="F1039" s="522"/>
      <c r="G1039" s="333">
        <f t="shared" si="31"/>
        <v>1077.4899999999845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25">
      <c r="A1040" s="329" t="s">
        <v>294</v>
      </c>
      <c r="B1040" s="330">
        <v>14</v>
      </c>
      <c r="C1040" s="298">
        <v>46148</v>
      </c>
      <c r="D1040" s="299" t="s">
        <v>365</v>
      </c>
      <c r="E1040" s="522">
        <v>66.67</v>
      </c>
      <c r="F1040" s="522"/>
      <c r="G1040" s="333">
        <f t="shared" si="31"/>
        <v>1125.4199999999846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25">
      <c r="A1041" s="329" t="s">
        <v>289</v>
      </c>
      <c r="B1041" s="330">
        <v>8</v>
      </c>
      <c r="C1041" s="298">
        <v>46148</v>
      </c>
      <c r="D1041" s="299" t="s">
        <v>319</v>
      </c>
      <c r="E1041" s="522">
        <v>19.14</v>
      </c>
      <c r="F1041" s="522"/>
      <c r="G1041" s="333">
        <f t="shared" si="31"/>
        <v>1192.0899999999847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25">
      <c r="A1042" s="329" t="s">
        <v>289</v>
      </c>
      <c r="B1042" s="330">
        <v>4</v>
      </c>
      <c r="C1042" s="298">
        <v>46148</v>
      </c>
      <c r="D1042" s="299" t="s">
        <v>310</v>
      </c>
      <c r="E1042" s="522">
        <v>103.69</v>
      </c>
      <c r="F1042" s="522"/>
      <c r="G1042" s="333">
        <f t="shared" si="31"/>
        <v>1211.2299999999848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25">
      <c r="A1043" s="329" t="s">
        <v>287</v>
      </c>
      <c r="B1043" s="330" t="s">
        <v>287</v>
      </c>
      <c r="C1043" s="298">
        <v>46148</v>
      </c>
      <c r="D1043" s="299" t="s">
        <v>841</v>
      </c>
      <c r="E1043" s="522">
        <v>513.29999999999995</v>
      </c>
      <c r="F1043" s="522">
        <v>513.29999999999995</v>
      </c>
      <c r="G1043" s="333">
        <f t="shared" si="31"/>
        <v>1314.9199999999848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25">
      <c r="A1044" s="329" t="s">
        <v>289</v>
      </c>
      <c r="B1044" s="330">
        <v>6</v>
      </c>
      <c r="C1044" s="298">
        <v>46148</v>
      </c>
      <c r="D1044" s="299" t="s">
        <v>300</v>
      </c>
      <c r="E1044" s="522">
        <v>41.52</v>
      </c>
      <c r="F1044" s="522"/>
      <c r="G1044" s="333">
        <f t="shared" si="31"/>
        <v>1314.9199999999848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25">
      <c r="A1045" s="329" t="s">
        <v>287</v>
      </c>
      <c r="B1045" s="330" t="s">
        <v>287</v>
      </c>
      <c r="C1045" s="298">
        <v>46148</v>
      </c>
      <c r="D1045" s="299" t="s">
        <v>842</v>
      </c>
      <c r="E1045" s="522">
        <v>500.5</v>
      </c>
      <c r="F1045" s="522">
        <v>500.5</v>
      </c>
      <c r="G1045" s="333">
        <f t="shared" si="31"/>
        <v>1356.4399999999848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25">
      <c r="A1046" s="329" t="s">
        <v>287</v>
      </c>
      <c r="B1046" s="330" t="s">
        <v>287</v>
      </c>
      <c r="C1046" s="298">
        <v>46148</v>
      </c>
      <c r="D1046" s="299" t="s">
        <v>843</v>
      </c>
      <c r="E1046" s="522">
        <v>457.94</v>
      </c>
      <c r="F1046" s="522">
        <v>457.94</v>
      </c>
      <c r="G1046" s="333">
        <f t="shared" si="31"/>
        <v>1356.4399999999848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25">
      <c r="A1047" s="329" t="s">
        <v>289</v>
      </c>
      <c r="B1047" s="330">
        <v>1</v>
      </c>
      <c r="C1047" s="298">
        <v>46148</v>
      </c>
      <c r="D1047" s="299" t="s">
        <v>306</v>
      </c>
      <c r="E1047" s="522">
        <v>23.48</v>
      </c>
      <c r="F1047" s="522"/>
      <c r="G1047" s="333">
        <f t="shared" si="31"/>
        <v>1356.4399999999848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25">
      <c r="A1048" s="329" t="s">
        <v>289</v>
      </c>
      <c r="B1048" s="330">
        <v>2</v>
      </c>
      <c r="C1048" s="298">
        <v>46147</v>
      </c>
      <c r="D1048" s="299" t="s">
        <v>383</v>
      </c>
      <c r="E1048" s="522">
        <v>59.03</v>
      </c>
      <c r="F1048" s="522"/>
      <c r="G1048" s="333">
        <f t="shared" si="31"/>
        <v>1379.9199999999848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25">
      <c r="A1049" s="329" t="s">
        <v>289</v>
      </c>
      <c r="B1049" s="330">
        <v>2</v>
      </c>
      <c r="C1049" s="298">
        <v>46147</v>
      </c>
      <c r="D1049" s="299" t="s">
        <v>334</v>
      </c>
      <c r="E1049" s="522">
        <v>11.06</v>
      </c>
      <c r="F1049" s="522"/>
      <c r="G1049" s="333">
        <f t="shared" si="31"/>
        <v>1438.9499999999848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25">
      <c r="A1050" s="329" t="s">
        <v>289</v>
      </c>
      <c r="B1050" s="330">
        <v>2</v>
      </c>
      <c r="C1050" s="298">
        <v>46147</v>
      </c>
      <c r="D1050" s="299" t="s">
        <v>296</v>
      </c>
      <c r="E1050" s="522">
        <v>8.7200000000000006</v>
      </c>
      <c r="F1050" s="522"/>
      <c r="G1050" s="333">
        <f t="shared" si="31"/>
        <v>1450.0099999999848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25">
      <c r="A1051" s="329" t="s">
        <v>289</v>
      </c>
      <c r="B1051" s="330">
        <v>4</v>
      </c>
      <c r="C1051" s="298">
        <v>46147</v>
      </c>
      <c r="D1051" s="299" t="s">
        <v>296</v>
      </c>
      <c r="E1051" s="522">
        <v>42.88</v>
      </c>
      <c r="F1051" s="522"/>
      <c r="G1051" s="333">
        <f t="shared" si="31"/>
        <v>1458.7299999999848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25">
      <c r="A1052" s="329" t="s">
        <v>289</v>
      </c>
      <c r="B1052" s="330">
        <v>6</v>
      </c>
      <c r="C1052" s="298">
        <v>46147</v>
      </c>
      <c r="D1052" s="299" t="s">
        <v>300</v>
      </c>
      <c r="E1052" s="522">
        <v>17.03</v>
      </c>
      <c r="F1052" s="522"/>
      <c r="G1052" s="333">
        <f t="shared" si="31"/>
        <v>1501.6099999999849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25">
      <c r="A1053" s="329" t="s">
        <v>294</v>
      </c>
      <c r="B1053" s="330">
        <v>22</v>
      </c>
      <c r="C1053" s="298">
        <v>46146</v>
      </c>
      <c r="D1053" s="299" t="s">
        <v>833</v>
      </c>
      <c r="E1053" s="522">
        <v>13.83</v>
      </c>
      <c r="F1053" s="522"/>
      <c r="G1053" s="333">
        <f t="shared" si="31"/>
        <v>1518.6399999999849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25">
      <c r="A1054" s="329" t="s">
        <v>289</v>
      </c>
      <c r="B1054" s="330">
        <v>5</v>
      </c>
      <c r="C1054" s="298">
        <v>46146</v>
      </c>
      <c r="D1054" s="299" t="s">
        <v>339</v>
      </c>
      <c r="E1054" s="522">
        <v>47.93</v>
      </c>
      <c r="F1054" s="522"/>
      <c r="G1054" s="333">
        <f t="shared" si="31"/>
        <v>1532.4699999999848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25">
      <c r="A1055" s="329" t="s">
        <v>289</v>
      </c>
      <c r="B1055" s="330">
        <v>2</v>
      </c>
      <c r="C1055" s="298">
        <v>46146</v>
      </c>
      <c r="D1055" s="299" t="s">
        <v>334</v>
      </c>
      <c r="E1055" s="522">
        <v>11.06</v>
      </c>
      <c r="F1055" s="522"/>
      <c r="G1055" s="333">
        <f t="shared" si="31"/>
        <v>1580.3999999999849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25">
      <c r="A1056" s="329" t="s">
        <v>294</v>
      </c>
      <c r="B1056" s="330">
        <v>14</v>
      </c>
      <c r="C1056" s="298">
        <v>46146</v>
      </c>
      <c r="D1056" s="299" t="s">
        <v>366</v>
      </c>
      <c r="E1056" s="522">
        <v>70.25</v>
      </c>
      <c r="F1056" s="522"/>
      <c r="G1056" s="333">
        <f t="shared" si="31"/>
        <v>1591.4599999999848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25">
      <c r="A1057" s="329" t="s">
        <v>284</v>
      </c>
      <c r="B1057" s="330">
        <v>36</v>
      </c>
      <c r="C1057" s="298">
        <v>46146</v>
      </c>
      <c r="D1057" s="299" t="s">
        <v>373</v>
      </c>
      <c r="E1057" s="522">
        <v>50</v>
      </c>
      <c r="F1057" s="522"/>
      <c r="G1057" s="333">
        <f t="shared" si="31"/>
        <v>1661.7099999999848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25">
      <c r="A1058" s="329" t="s">
        <v>294</v>
      </c>
      <c r="B1058" s="330">
        <v>17</v>
      </c>
      <c r="C1058" s="298">
        <v>46146</v>
      </c>
      <c r="D1058" s="299" t="s">
        <v>369</v>
      </c>
      <c r="E1058" s="522">
        <v>99</v>
      </c>
      <c r="F1058" s="522"/>
      <c r="G1058" s="333">
        <f t="shared" si="31"/>
        <v>1711.7099999999848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25">
      <c r="A1059" s="329" t="s">
        <v>289</v>
      </c>
      <c r="B1059" s="330">
        <v>5</v>
      </c>
      <c r="C1059" s="298">
        <v>46145</v>
      </c>
      <c r="D1059" s="299" t="s">
        <v>832</v>
      </c>
      <c r="E1059" s="522">
        <v>49.13</v>
      </c>
      <c r="F1059" s="522"/>
      <c r="G1059" s="333">
        <f t="shared" si="31"/>
        <v>1810.7099999999848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25">
      <c r="A1060" s="329" t="s">
        <v>289</v>
      </c>
      <c r="B1060" s="330">
        <v>1</v>
      </c>
      <c r="C1060" s="298">
        <v>46145</v>
      </c>
      <c r="D1060" s="299" t="s">
        <v>829</v>
      </c>
      <c r="E1060" s="522">
        <v>50</v>
      </c>
      <c r="F1060" s="522"/>
      <c r="G1060" s="333">
        <f t="shared" si="31"/>
        <v>1859.8399999999849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25">
      <c r="A1061" s="329" t="s">
        <v>289</v>
      </c>
      <c r="B1061" s="330">
        <v>1</v>
      </c>
      <c r="C1061" s="298">
        <v>46145</v>
      </c>
      <c r="D1061" s="299" t="s">
        <v>311</v>
      </c>
      <c r="E1061" s="522">
        <v>91.98</v>
      </c>
      <c r="F1061" s="522"/>
      <c r="G1061" s="333">
        <f t="shared" si="31"/>
        <v>1909.8399999999849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25">
      <c r="A1062" s="329" t="s">
        <v>289</v>
      </c>
      <c r="B1062" s="330">
        <v>6</v>
      </c>
      <c r="C1062" s="298">
        <v>46145</v>
      </c>
      <c r="D1062" s="299" t="s">
        <v>830</v>
      </c>
      <c r="E1062" s="522">
        <v>24.68</v>
      </c>
      <c r="F1062" s="522"/>
      <c r="G1062" s="333">
        <f t="shared" si="31"/>
        <v>2001.8199999999849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25">
      <c r="A1063" s="329" t="s">
        <v>289</v>
      </c>
      <c r="B1063" s="330">
        <v>2</v>
      </c>
      <c r="C1063" s="298">
        <v>46145</v>
      </c>
      <c r="D1063" s="299" t="s">
        <v>357</v>
      </c>
      <c r="E1063" s="522">
        <v>2.4900000000000002</v>
      </c>
      <c r="F1063" s="522"/>
      <c r="G1063" s="333">
        <f t="shared" si="31"/>
        <v>2026.499999999985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25">
      <c r="A1064" s="329" t="s">
        <v>294</v>
      </c>
      <c r="B1064" s="330">
        <v>22</v>
      </c>
      <c r="C1064" s="298">
        <v>46145</v>
      </c>
      <c r="D1064" s="299" t="s">
        <v>859</v>
      </c>
      <c r="E1064" s="522">
        <v>12.77</v>
      </c>
      <c r="F1064" s="522"/>
      <c r="G1064" s="333">
        <f t="shared" si="31"/>
        <v>2028.989999999985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25">
      <c r="A1065" s="329" t="s">
        <v>289</v>
      </c>
      <c r="B1065" s="330">
        <v>2</v>
      </c>
      <c r="C1065" s="298">
        <v>46145</v>
      </c>
      <c r="D1065" s="299" t="s">
        <v>456</v>
      </c>
      <c r="E1065" s="522">
        <v>192.97</v>
      </c>
      <c r="F1065" s="522"/>
      <c r="G1065" s="333">
        <f t="shared" si="31"/>
        <v>2041.759999999985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25">
      <c r="A1066" s="329" t="s">
        <v>289</v>
      </c>
      <c r="B1066" s="330">
        <v>3</v>
      </c>
      <c r="C1066" s="298">
        <v>46145</v>
      </c>
      <c r="D1066" s="299" t="s">
        <v>347</v>
      </c>
      <c r="E1066" s="522">
        <v>9.35</v>
      </c>
      <c r="F1066" s="522"/>
      <c r="G1066" s="333">
        <f t="shared" si="31"/>
        <v>2234.729999999985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25">
      <c r="A1067" s="329" t="s">
        <v>289</v>
      </c>
      <c r="B1067" s="330">
        <v>4</v>
      </c>
      <c r="C1067" s="298">
        <v>46144</v>
      </c>
      <c r="D1067" s="299" t="s">
        <v>310</v>
      </c>
      <c r="E1067" s="522">
        <v>57.69</v>
      </c>
      <c r="F1067" s="522"/>
      <c r="G1067" s="333">
        <f t="shared" si="31"/>
        <v>2244.0799999999849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25">
      <c r="A1068" s="329" t="s">
        <v>289</v>
      </c>
      <c r="B1068" s="330">
        <v>8</v>
      </c>
      <c r="C1068" s="298">
        <v>46144</v>
      </c>
      <c r="D1068" s="299" t="s">
        <v>310</v>
      </c>
      <c r="E1068" s="522">
        <v>6.37</v>
      </c>
      <c r="F1068" s="522"/>
      <c r="G1068" s="333">
        <f t="shared" si="31"/>
        <v>2301.769999999985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25">
      <c r="A1069" s="329" t="s">
        <v>294</v>
      </c>
      <c r="B1069" s="330">
        <v>22</v>
      </c>
      <c r="C1069" s="298">
        <v>46144</v>
      </c>
      <c r="D1069" s="299" t="s">
        <v>374</v>
      </c>
      <c r="E1069" s="522">
        <v>6.37</v>
      </c>
      <c r="F1069" s="522"/>
      <c r="G1069" s="333">
        <f t="shared" si="31"/>
        <v>2308.1399999999849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25">
      <c r="A1070" s="329" t="s">
        <v>289</v>
      </c>
      <c r="B1070" s="330">
        <v>6</v>
      </c>
      <c r="C1070" s="298">
        <v>46144</v>
      </c>
      <c r="D1070" s="299" t="s">
        <v>300</v>
      </c>
      <c r="E1070" s="522">
        <v>41.51</v>
      </c>
      <c r="F1070" s="522"/>
      <c r="G1070" s="333">
        <f t="shared" si="31"/>
        <v>2314.5099999999848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25">
      <c r="A1071" s="329" t="s">
        <v>289</v>
      </c>
      <c r="B1071" s="330">
        <v>7</v>
      </c>
      <c r="C1071" s="298">
        <v>46144</v>
      </c>
      <c r="D1071" s="299" t="s">
        <v>831</v>
      </c>
      <c r="E1071" s="522">
        <v>74.53</v>
      </c>
      <c r="F1071" s="522"/>
      <c r="G1071" s="333">
        <f t="shared" si="31"/>
        <v>2356.019999999985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25">
      <c r="A1072" s="329" t="s">
        <v>289</v>
      </c>
      <c r="B1072" s="330">
        <v>1</v>
      </c>
      <c r="C1072" s="298">
        <v>46144</v>
      </c>
      <c r="D1072" s="299" t="s">
        <v>306</v>
      </c>
      <c r="E1072" s="522">
        <v>72.73</v>
      </c>
      <c r="F1072" s="522"/>
      <c r="G1072" s="333">
        <f t="shared" si="31"/>
        <v>2430.5499999999852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25">
      <c r="A1073" s="329" t="s">
        <v>289</v>
      </c>
      <c r="B1073" s="330">
        <v>3</v>
      </c>
      <c r="C1073" s="298">
        <v>46144</v>
      </c>
      <c r="D1073" s="299" t="s">
        <v>347</v>
      </c>
      <c r="E1073" s="522">
        <v>25</v>
      </c>
      <c r="F1073" s="522"/>
      <c r="G1073" s="333">
        <f t="shared" si="31"/>
        <v>2503.2799999999852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25">
      <c r="A1074" s="329" t="s">
        <v>287</v>
      </c>
      <c r="B1074" s="330" t="s">
        <v>287</v>
      </c>
      <c r="C1074" s="298">
        <v>46144</v>
      </c>
      <c r="D1074" s="299" t="s">
        <v>483</v>
      </c>
      <c r="E1074" s="522">
        <v>121.4</v>
      </c>
      <c r="F1074" s="522">
        <v>121.4</v>
      </c>
      <c r="G1074" s="333">
        <f t="shared" si="31"/>
        <v>2528.2799999999852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25">
      <c r="A1075" s="329" t="s">
        <v>289</v>
      </c>
      <c r="B1075" s="330">
        <v>3</v>
      </c>
      <c r="C1075" s="298">
        <v>46144</v>
      </c>
      <c r="D1075" s="299" t="s">
        <v>347</v>
      </c>
      <c r="E1075" s="522">
        <v>9.73</v>
      </c>
      <c r="F1075" s="522"/>
      <c r="G1075" s="333">
        <f t="shared" si="31"/>
        <v>2528.2799999999852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25">
      <c r="A1076" s="329" t="s">
        <v>289</v>
      </c>
      <c r="B1076" s="330">
        <v>2</v>
      </c>
      <c r="C1076" s="298">
        <v>46143</v>
      </c>
      <c r="D1076" s="299" t="s">
        <v>357</v>
      </c>
      <c r="E1076" s="522">
        <v>8.9700000000000006</v>
      </c>
      <c r="F1076" s="522"/>
      <c r="G1076" s="333">
        <f t="shared" si="31"/>
        <v>2538.0099999999852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s="540" customFormat="1" ht="12" customHeight="1" x14ac:dyDescent="0.25">
      <c r="A1077" s="530" t="s">
        <v>284</v>
      </c>
      <c r="B1077" s="531">
        <v>37</v>
      </c>
      <c r="C1077" s="532">
        <v>46142</v>
      </c>
      <c r="D1077" s="533" t="s">
        <v>285</v>
      </c>
      <c r="E1077" s="534">
        <v>5616.82</v>
      </c>
      <c r="F1077" s="534"/>
      <c r="G1077" s="535">
        <f t="shared" si="31"/>
        <v>2546.979999999985</v>
      </c>
      <c r="H1077" s="536"/>
      <c r="I1077" s="537"/>
      <c r="J1077" s="538"/>
      <c r="K1077" s="539"/>
      <c r="L1077" s="538"/>
      <c r="M1077" s="539"/>
      <c r="N1077" s="538"/>
      <c r="O1077" s="539"/>
      <c r="P1077" s="538"/>
      <c r="Q1077" s="539"/>
      <c r="R1077" s="538"/>
      <c r="S1077" s="539"/>
      <c r="T1077" s="538"/>
    </row>
    <row r="1078" spans="1:20" ht="12" customHeight="1" x14ac:dyDescent="0.25">
      <c r="A1078" s="329" t="s">
        <v>286</v>
      </c>
      <c r="B1078" s="330">
        <v>25</v>
      </c>
      <c r="C1078" s="298">
        <v>46142</v>
      </c>
      <c r="D1078" s="298" t="s">
        <v>204</v>
      </c>
      <c r="E1078" s="331">
        <v>350</v>
      </c>
      <c r="F1078" s="331"/>
      <c r="G1078" s="333">
        <f t="shared" ref="G1078:G1079" si="32">G1079-E1078+F1078</f>
        <v>8163.7999999999847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25">
      <c r="A1079" s="329" t="s">
        <v>286</v>
      </c>
      <c r="B1079" s="330">
        <v>26</v>
      </c>
      <c r="C1079" s="298">
        <v>46142</v>
      </c>
      <c r="D1079" s="298" t="s">
        <v>205</v>
      </c>
      <c r="E1079" s="331">
        <v>320</v>
      </c>
      <c r="F1079" s="331"/>
      <c r="G1079" s="333">
        <f t="shared" si="32"/>
        <v>8513.7999999999847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25">
      <c r="A1080" s="329" t="s">
        <v>286</v>
      </c>
      <c r="B1080" s="330">
        <v>27</v>
      </c>
      <c r="C1080" s="298">
        <v>46142</v>
      </c>
      <c r="D1080" s="298" t="s">
        <v>206</v>
      </c>
      <c r="E1080" s="331">
        <v>25</v>
      </c>
      <c r="F1080" s="331"/>
      <c r="G1080" s="333">
        <f t="shared" ref="G1080:G1331" si="33">G1081-E1080+F1080</f>
        <v>8833.7999999999847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25">
      <c r="A1081" s="329" t="s">
        <v>286</v>
      </c>
      <c r="B1081" s="330">
        <v>28</v>
      </c>
      <c r="C1081" s="298">
        <v>46142</v>
      </c>
      <c r="D1081" s="298" t="s">
        <v>207</v>
      </c>
      <c r="E1081" s="331">
        <v>25</v>
      </c>
      <c r="F1081" s="331"/>
      <c r="G1081" s="333">
        <f t="shared" si="33"/>
        <v>8858.7999999999847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25">
      <c r="A1082" s="329" t="s">
        <v>286</v>
      </c>
      <c r="B1082" s="330">
        <v>29</v>
      </c>
      <c r="C1082" s="298">
        <v>46142</v>
      </c>
      <c r="D1082" s="298" t="s">
        <v>208</v>
      </c>
      <c r="E1082" s="331">
        <v>45</v>
      </c>
      <c r="F1082" s="331"/>
      <c r="G1082" s="333">
        <f t="shared" si="33"/>
        <v>8883.7999999999847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25">
      <c r="A1083" s="329" t="s">
        <v>286</v>
      </c>
      <c r="B1083" s="330">
        <v>30</v>
      </c>
      <c r="C1083" s="298">
        <v>46142</v>
      </c>
      <c r="D1083" s="298" t="s">
        <v>209</v>
      </c>
      <c r="E1083" s="331">
        <v>400</v>
      </c>
      <c r="F1083" s="331"/>
      <c r="G1083" s="333">
        <f t="shared" si="33"/>
        <v>8928.7999999999847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25">
      <c r="A1084" s="329" t="s">
        <v>286</v>
      </c>
      <c r="B1084" s="330">
        <v>31</v>
      </c>
      <c r="C1084" s="298">
        <v>46142</v>
      </c>
      <c r="D1084" s="298" t="s">
        <v>210</v>
      </c>
      <c r="E1084" s="331">
        <v>375</v>
      </c>
      <c r="F1084" s="331"/>
      <c r="G1084" s="333">
        <f t="shared" si="33"/>
        <v>9328.7999999999847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25">
      <c r="A1085" s="329" t="s">
        <v>286</v>
      </c>
      <c r="B1085" s="330">
        <v>32</v>
      </c>
      <c r="C1085" s="298">
        <v>46142</v>
      </c>
      <c r="D1085" s="298" t="s">
        <v>211</v>
      </c>
      <c r="E1085" s="331">
        <v>100</v>
      </c>
      <c r="F1085" s="331"/>
      <c r="G1085" s="333">
        <f t="shared" si="33"/>
        <v>9703.7999999999847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25">
      <c r="A1086" s="329" t="s">
        <v>286</v>
      </c>
      <c r="B1086" s="330">
        <v>33</v>
      </c>
      <c r="C1086" s="298">
        <v>46142</v>
      </c>
      <c r="D1086" s="298" t="s">
        <v>212</v>
      </c>
      <c r="E1086" s="331">
        <v>85</v>
      </c>
      <c r="F1086" s="331"/>
      <c r="G1086" s="333">
        <f t="shared" si="33"/>
        <v>9803.7999999999847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25">
      <c r="A1087" s="329" t="s">
        <v>286</v>
      </c>
      <c r="B1087" s="330">
        <v>34</v>
      </c>
      <c r="C1087" s="298">
        <v>46142</v>
      </c>
      <c r="D1087" s="298" t="s">
        <v>213</v>
      </c>
      <c r="E1087" s="331">
        <v>230</v>
      </c>
      <c r="F1087" s="331"/>
      <c r="G1087" s="333">
        <f t="shared" si="33"/>
        <v>9888.7999999999847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25">
      <c r="A1088" s="329" t="s">
        <v>286</v>
      </c>
      <c r="B1088" s="330">
        <v>35</v>
      </c>
      <c r="C1088" s="298">
        <v>46142</v>
      </c>
      <c r="D1088" s="298" t="s">
        <v>214</v>
      </c>
      <c r="E1088" s="331">
        <v>45</v>
      </c>
      <c r="F1088" s="331"/>
      <c r="G1088" s="333">
        <f t="shared" si="33"/>
        <v>10118.799999999985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25">
      <c r="A1089" s="329" t="s">
        <v>287</v>
      </c>
      <c r="B1089" s="330" t="s">
        <v>287</v>
      </c>
      <c r="C1089" s="298">
        <v>46142</v>
      </c>
      <c r="D1089" s="299" t="s">
        <v>288</v>
      </c>
      <c r="E1089" s="331">
        <v>185.64</v>
      </c>
      <c r="F1089" s="331">
        <v>185.64</v>
      </c>
      <c r="G1089" s="333">
        <f t="shared" si="33"/>
        <v>10163.799999999985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25">
      <c r="A1090" s="329" t="s">
        <v>289</v>
      </c>
      <c r="B1090" s="330">
        <v>6</v>
      </c>
      <c r="C1090" s="298">
        <v>46142</v>
      </c>
      <c r="D1090" s="299" t="s">
        <v>290</v>
      </c>
      <c r="E1090" s="331">
        <v>30</v>
      </c>
      <c r="F1090" s="331"/>
      <c r="G1090" s="333">
        <f t="shared" si="33"/>
        <v>10163.799999999985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25">
      <c r="A1091" s="329" t="s">
        <v>291</v>
      </c>
      <c r="B1091" s="330">
        <v>39</v>
      </c>
      <c r="C1091" s="298">
        <v>46142</v>
      </c>
      <c r="D1091" s="299" t="s">
        <v>292</v>
      </c>
      <c r="E1091" s="331"/>
      <c r="F1091" s="331">
        <v>2763.78</v>
      </c>
      <c r="G1091" s="333">
        <f t="shared" si="33"/>
        <v>10193.799999999985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25">
      <c r="A1092" s="329" t="s">
        <v>291</v>
      </c>
      <c r="B1092" s="330">
        <v>38</v>
      </c>
      <c r="C1092" s="298">
        <v>46142</v>
      </c>
      <c r="D1092" s="299" t="s">
        <v>293</v>
      </c>
      <c r="E1092" s="331"/>
      <c r="F1092" s="331">
        <v>4597.82</v>
      </c>
      <c r="G1092" s="333">
        <f t="shared" si="33"/>
        <v>7430.019999999985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25">
      <c r="A1093" s="329" t="s">
        <v>294</v>
      </c>
      <c r="B1093" s="330">
        <v>42</v>
      </c>
      <c r="C1093" s="298">
        <v>46142</v>
      </c>
      <c r="D1093" s="299" t="s">
        <v>200</v>
      </c>
      <c r="E1093" s="331">
        <v>50.92</v>
      </c>
      <c r="F1093" s="331"/>
      <c r="G1093" s="333">
        <f t="shared" si="33"/>
        <v>2832.1999999999853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25">
      <c r="A1094" s="329" t="s">
        <v>294</v>
      </c>
      <c r="B1094" s="330">
        <v>43</v>
      </c>
      <c r="C1094" s="298">
        <v>46142</v>
      </c>
      <c r="D1094" s="299" t="s">
        <v>201</v>
      </c>
      <c r="E1094" s="331">
        <v>50.92</v>
      </c>
      <c r="F1094" s="331"/>
      <c r="G1094" s="333">
        <f t="shared" si="33"/>
        <v>2883.1199999999853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25">
      <c r="A1095" s="329" t="s">
        <v>289</v>
      </c>
      <c r="B1095" s="330">
        <v>4</v>
      </c>
      <c r="C1095" s="298">
        <v>46142</v>
      </c>
      <c r="D1095" s="299" t="s">
        <v>295</v>
      </c>
      <c r="E1095" s="331">
        <v>35.799999999999997</v>
      </c>
      <c r="F1095" s="331"/>
      <c r="G1095" s="333">
        <f t="shared" si="33"/>
        <v>2934.0399999999854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25">
      <c r="A1096" s="329" t="s">
        <v>294</v>
      </c>
      <c r="B1096" s="330">
        <v>10</v>
      </c>
      <c r="C1096" s="298">
        <v>46142</v>
      </c>
      <c r="D1096" s="299" t="s">
        <v>176</v>
      </c>
      <c r="E1096" s="331">
        <v>17.899999999999999</v>
      </c>
      <c r="F1096" s="331"/>
      <c r="G1096" s="333">
        <f t="shared" si="33"/>
        <v>2969.8399999999856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25">
      <c r="A1097" s="329" t="s">
        <v>289</v>
      </c>
      <c r="B1097" s="330">
        <v>2</v>
      </c>
      <c r="C1097" s="298">
        <v>46142</v>
      </c>
      <c r="D1097" s="299" t="s">
        <v>296</v>
      </c>
      <c r="E1097" s="331">
        <v>8.7200000000000006</v>
      </c>
      <c r="F1097" s="331"/>
      <c r="G1097" s="333">
        <f t="shared" si="33"/>
        <v>2987.7399999999857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25">
      <c r="A1098" s="329" t="s">
        <v>289</v>
      </c>
      <c r="B1098" s="330">
        <v>2</v>
      </c>
      <c r="C1098" s="298">
        <v>46142</v>
      </c>
      <c r="D1098" s="299" t="s">
        <v>297</v>
      </c>
      <c r="E1098" s="331">
        <v>100</v>
      </c>
      <c r="F1098" s="331"/>
      <c r="G1098" s="333">
        <f t="shared" si="33"/>
        <v>2996.4599999999855</v>
      </c>
      <c r="H1098" s="334" t="s">
        <v>298</v>
      </c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25">
      <c r="A1099" s="329" t="s">
        <v>289</v>
      </c>
      <c r="B1099" s="330">
        <v>5</v>
      </c>
      <c r="C1099" s="298">
        <v>46142</v>
      </c>
      <c r="D1099" s="299" t="s">
        <v>297</v>
      </c>
      <c r="E1099" s="331">
        <v>100</v>
      </c>
      <c r="F1099" s="331"/>
      <c r="G1099" s="333">
        <f t="shared" si="33"/>
        <v>3096.4599999999855</v>
      </c>
      <c r="H1099" s="334" t="s">
        <v>298</v>
      </c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25">
      <c r="A1100" s="329" t="s">
        <v>289</v>
      </c>
      <c r="B1100" s="330">
        <v>6</v>
      </c>
      <c r="C1100" s="298">
        <v>46142</v>
      </c>
      <c r="D1100" s="299" t="s">
        <v>297</v>
      </c>
      <c r="E1100" s="331">
        <v>100</v>
      </c>
      <c r="F1100" s="331"/>
      <c r="G1100" s="333">
        <f t="shared" si="33"/>
        <v>3196.4599999999855</v>
      </c>
      <c r="H1100" s="334" t="s">
        <v>298</v>
      </c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25">
      <c r="A1101" s="329" t="s">
        <v>289</v>
      </c>
      <c r="B1101" s="330">
        <v>8</v>
      </c>
      <c r="C1101" s="298">
        <v>46142</v>
      </c>
      <c r="D1101" s="299" t="s">
        <v>297</v>
      </c>
      <c r="E1101" s="331">
        <v>100</v>
      </c>
      <c r="F1101" s="331"/>
      <c r="G1101" s="333">
        <f t="shared" si="33"/>
        <v>3296.4599999999855</v>
      </c>
      <c r="H1101" s="334" t="s">
        <v>298</v>
      </c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25">
      <c r="A1102" s="329" t="s">
        <v>291</v>
      </c>
      <c r="B1102" s="330">
        <v>41</v>
      </c>
      <c r="C1102" s="298">
        <v>46142</v>
      </c>
      <c r="D1102" s="299" t="s">
        <v>299</v>
      </c>
      <c r="E1102" s="331"/>
      <c r="F1102" s="331">
        <v>250</v>
      </c>
      <c r="G1102" s="333">
        <f t="shared" si="33"/>
        <v>3396.4599999999855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25">
      <c r="A1103" s="329" t="s">
        <v>289</v>
      </c>
      <c r="B1103" s="330">
        <v>6</v>
      </c>
      <c r="C1103" s="298">
        <v>46142</v>
      </c>
      <c r="D1103" s="299" t="s">
        <v>300</v>
      </c>
      <c r="E1103" s="331">
        <v>42.44</v>
      </c>
      <c r="F1103" s="331"/>
      <c r="G1103" s="333">
        <f t="shared" si="33"/>
        <v>3146.4599999999855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25">
      <c r="A1104" s="329" t="s">
        <v>289</v>
      </c>
      <c r="B1104" s="330">
        <v>6</v>
      </c>
      <c r="C1104" s="298">
        <v>46142</v>
      </c>
      <c r="D1104" s="299" t="s">
        <v>300</v>
      </c>
      <c r="E1104" s="331">
        <v>24.05</v>
      </c>
      <c r="F1104" s="331"/>
      <c r="G1104" s="333">
        <f t="shared" si="33"/>
        <v>3188.8999999999855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25">
      <c r="A1105" s="329" t="s">
        <v>289</v>
      </c>
      <c r="B1105" s="330">
        <v>2</v>
      </c>
      <c r="C1105" s="298">
        <v>46141</v>
      </c>
      <c r="D1105" s="299" t="s">
        <v>301</v>
      </c>
      <c r="E1105" s="331">
        <v>31.8</v>
      </c>
      <c r="F1105" s="331"/>
      <c r="G1105" s="333">
        <f t="shared" si="33"/>
        <v>3212.9499999999857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25">
      <c r="A1106" s="329" t="s">
        <v>289</v>
      </c>
      <c r="B1106" s="330">
        <v>6</v>
      </c>
      <c r="C1106" s="298">
        <v>46141</v>
      </c>
      <c r="D1106" s="299" t="s">
        <v>302</v>
      </c>
      <c r="E1106" s="331">
        <v>100</v>
      </c>
      <c r="F1106" s="331"/>
      <c r="G1106" s="333">
        <f t="shared" si="33"/>
        <v>3244.7499999999859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25">
      <c r="A1107" s="329" t="s">
        <v>289</v>
      </c>
      <c r="B1107" s="330">
        <v>6</v>
      </c>
      <c r="C1107" s="298">
        <v>46141</v>
      </c>
      <c r="D1107" s="299" t="s">
        <v>303</v>
      </c>
      <c r="E1107" s="331">
        <v>75</v>
      </c>
      <c r="F1107" s="331"/>
      <c r="G1107" s="333">
        <f t="shared" si="33"/>
        <v>3344.7499999999859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25">
      <c r="A1108" s="329" t="s">
        <v>289</v>
      </c>
      <c r="B1108" s="330">
        <v>1</v>
      </c>
      <c r="C1108" s="298">
        <v>46141</v>
      </c>
      <c r="D1108" s="299" t="s">
        <v>304</v>
      </c>
      <c r="E1108" s="331">
        <v>52.5</v>
      </c>
      <c r="F1108" s="331"/>
      <c r="G1108" s="333">
        <f t="shared" si="33"/>
        <v>3419.7499999999859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25">
      <c r="A1109" s="329" t="s">
        <v>289</v>
      </c>
      <c r="B1109" s="330">
        <v>6</v>
      </c>
      <c r="C1109" s="298">
        <v>46141</v>
      </c>
      <c r="D1109" s="299" t="s">
        <v>305</v>
      </c>
      <c r="E1109" s="331">
        <v>-256</v>
      </c>
      <c r="F1109" s="331"/>
      <c r="G1109" s="333">
        <f t="shared" si="33"/>
        <v>3472.2499999999859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25">
      <c r="A1110" s="329" t="s">
        <v>289</v>
      </c>
      <c r="B1110" s="330">
        <v>6</v>
      </c>
      <c r="C1110" s="298">
        <v>46140</v>
      </c>
      <c r="D1110" s="299" t="s">
        <v>300</v>
      </c>
      <c r="E1110" s="331">
        <v>20.38</v>
      </c>
      <c r="F1110" s="331"/>
      <c r="G1110" s="333">
        <f t="shared" si="33"/>
        <v>3216.2499999999859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25">
      <c r="A1111" s="329" t="s">
        <v>289</v>
      </c>
      <c r="B1111" s="330">
        <v>2</v>
      </c>
      <c r="C1111" s="298">
        <v>46140</v>
      </c>
      <c r="D1111" s="299" t="s">
        <v>296</v>
      </c>
      <c r="E1111" s="331">
        <v>15.41</v>
      </c>
      <c r="F1111" s="331"/>
      <c r="G1111" s="333">
        <f t="shared" si="33"/>
        <v>3236.629999999986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25">
      <c r="A1112" s="329" t="s">
        <v>289</v>
      </c>
      <c r="B1112" s="330">
        <v>4</v>
      </c>
      <c r="C1112" s="298">
        <v>46140</v>
      </c>
      <c r="D1112" s="299" t="s">
        <v>296</v>
      </c>
      <c r="E1112" s="331">
        <v>33.840000000000003</v>
      </c>
      <c r="F1112" s="331"/>
      <c r="G1112" s="333">
        <f t="shared" si="33"/>
        <v>3252.0399999999859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25">
      <c r="A1113" s="329" t="s">
        <v>289</v>
      </c>
      <c r="B1113" s="330">
        <v>1</v>
      </c>
      <c r="C1113" s="298">
        <v>46140</v>
      </c>
      <c r="D1113" s="299" t="s">
        <v>306</v>
      </c>
      <c r="E1113" s="331">
        <v>5.3</v>
      </c>
      <c r="F1113" s="331"/>
      <c r="G1113" s="333">
        <f t="shared" si="33"/>
        <v>3285.879999999986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25">
      <c r="A1114" s="329" t="s">
        <v>289</v>
      </c>
      <c r="B1114" s="330">
        <v>5</v>
      </c>
      <c r="C1114" s="298">
        <v>46140</v>
      </c>
      <c r="D1114" s="299" t="s">
        <v>307</v>
      </c>
      <c r="E1114" s="331">
        <v>500</v>
      </c>
      <c r="F1114" s="331"/>
      <c r="G1114" s="333">
        <f t="shared" si="33"/>
        <v>3291.1799999999862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25">
      <c r="A1115" s="329" t="s">
        <v>289</v>
      </c>
      <c r="B1115" s="330">
        <v>8</v>
      </c>
      <c r="C1115" s="298">
        <v>46140</v>
      </c>
      <c r="D1115" s="299" t="s">
        <v>308</v>
      </c>
      <c r="E1115" s="331">
        <v>47.99</v>
      </c>
      <c r="F1115" s="331"/>
      <c r="G1115" s="333">
        <f t="shared" si="33"/>
        <v>3791.1799999999862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25">
      <c r="A1116" s="329" t="s">
        <v>289</v>
      </c>
      <c r="B1116" s="330">
        <v>3</v>
      </c>
      <c r="C1116" s="298">
        <v>46139</v>
      </c>
      <c r="D1116" s="299" t="s">
        <v>309</v>
      </c>
      <c r="E1116" s="331">
        <v>13.11</v>
      </c>
      <c r="F1116" s="331"/>
      <c r="G1116" s="333">
        <f t="shared" si="33"/>
        <v>3839.169999999986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25">
      <c r="A1117" s="329" t="s">
        <v>289</v>
      </c>
      <c r="B1117" s="330">
        <v>4</v>
      </c>
      <c r="C1117" s="298">
        <v>46139</v>
      </c>
      <c r="D1117" s="299" t="s">
        <v>310</v>
      </c>
      <c r="E1117" s="331">
        <v>30.54</v>
      </c>
      <c r="F1117" s="331"/>
      <c r="G1117" s="333">
        <f t="shared" si="33"/>
        <v>3852.2799999999861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25">
      <c r="A1118" s="329" t="s">
        <v>289</v>
      </c>
      <c r="B1118" s="330">
        <v>1</v>
      </c>
      <c r="C1118" s="298">
        <v>46139</v>
      </c>
      <c r="D1118" s="299" t="s">
        <v>311</v>
      </c>
      <c r="E1118" s="331">
        <v>163.01</v>
      </c>
      <c r="F1118" s="331"/>
      <c r="G1118" s="333">
        <f t="shared" si="33"/>
        <v>3882.8199999999861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25">
      <c r="A1119" s="329" t="s">
        <v>289</v>
      </c>
      <c r="B1119" s="330">
        <v>6</v>
      </c>
      <c r="C1119" s="298">
        <v>46139</v>
      </c>
      <c r="D1119" s="299" t="s">
        <v>312</v>
      </c>
      <c r="E1119" s="331">
        <v>54.97</v>
      </c>
      <c r="F1119" s="331"/>
      <c r="G1119" s="333">
        <f t="shared" si="33"/>
        <v>4045.8299999999858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25">
      <c r="A1120" s="329" t="s">
        <v>289</v>
      </c>
      <c r="B1120" s="330">
        <v>1</v>
      </c>
      <c r="C1120" s="298">
        <v>46139</v>
      </c>
      <c r="D1120" s="299" t="s">
        <v>306</v>
      </c>
      <c r="E1120" s="331">
        <v>51.28</v>
      </c>
      <c r="F1120" s="331"/>
      <c r="G1120" s="333">
        <f t="shared" si="33"/>
        <v>4100.7999999999856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25">
      <c r="A1121" s="329" t="s">
        <v>289</v>
      </c>
      <c r="B1121" s="330">
        <v>6</v>
      </c>
      <c r="C1121" s="298">
        <v>46138</v>
      </c>
      <c r="D1121" s="299" t="s">
        <v>312</v>
      </c>
      <c r="E1121" s="331">
        <v>38.979999999999997</v>
      </c>
      <c r="F1121" s="331"/>
      <c r="G1121" s="333">
        <f t="shared" si="33"/>
        <v>4152.0799999999854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25">
      <c r="A1122" s="329" t="s">
        <v>289</v>
      </c>
      <c r="B1122" s="330">
        <v>2</v>
      </c>
      <c r="C1122" s="298">
        <v>46138</v>
      </c>
      <c r="D1122" s="299" t="s">
        <v>313</v>
      </c>
      <c r="E1122" s="331">
        <v>39.83</v>
      </c>
      <c r="F1122" s="331"/>
      <c r="G1122" s="333">
        <f t="shared" si="33"/>
        <v>4191.0599999999849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25">
      <c r="A1123" s="329" t="s">
        <v>289</v>
      </c>
      <c r="B1123" s="330">
        <v>8</v>
      </c>
      <c r="C1123" s="298">
        <v>46138</v>
      </c>
      <c r="D1123" s="299" t="s">
        <v>313</v>
      </c>
      <c r="E1123" s="331">
        <v>51.24</v>
      </c>
      <c r="F1123" s="331"/>
      <c r="G1123" s="333">
        <f t="shared" si="33"/>
        <v>4230.8899999999849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25">
      <c r="A1124" s="329" t="s">
        <v>294</v>
      </c>
      <c r="B1124" s="330">
        <v>12</v>
      </c>
      <c r="C1124" s="298">
        <v>46137</v>
      </c>
      <c r="D1124" s="299" t="s">
        <v>314</v>
      </c>
      <c r="E1124" s="331">
        <v>214.74</v>
      </c>
      <c r="F1124" s="331"/>
      <c r="G1124" s="333">
        <f t="shared" si="33"/>
        <v>4282.1299999999846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25">
      <c r="A1125" s="329" t="s">
        <v>287</v>
      </c>
      <c r="B1125" s="330" t="s">
        <v>287</v>
      </c>
      <c r="C1125" s="298">
        <v>46136</v>
      </c>
      <c r="D1125" s="299" t="s">
        <v>315</v>
      </c>
      <c r="E1125" s="331">
        <v>127.68</v>
      </c>
      <c r="F1125" s="331">
        <v>127.68</v>
      </c>
      <c r="G1125" s="333">
        <f t="shared" si="33"/>
        <v>4496.8699999999844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25">
      <c r="A1126" s="329" t="s">
        <v>289</v>
      </c>
      <c r="B1126" s="330">
        <v>8</v>
      </c>
      <c r="C1126" s="298">
        <v>46135</v>
      </c>
      <c r="D1126" s="299" t="s">
        <v>861</v>
      </c>
      <c r="E1126" s="331">
        <v>65</v>
      </c>
      <c r="F1126" s="331"/>
      <c r="G1126" s="333">
        <f t="shared" si="33"/>
        <v>4496.8699999999844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25">
      <c r="A1127" s="329" t="s">
        <v>291</v>
      </c>
      <c r="B1127" s="330">
        <v>40</v>
      </c>
      <c r="C1127" s="298">
        <v>46134</v>
      </c>
      <c r="D1127" s="299" t="s">
        <v>316</v>
      </c>
      <c r="E1127" s="331"/>
      <c r="F1127" s="331">
        <v>838.69</v>
      </c>
      <c r="G1127" s="333">
        <f t="shared" si="33"/>
        <v>4561.8699999999844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25">
      <c r="A1128" s="329" t="s">
        <v>289</v>
      </c>
      <c r="B1128" s="330">
        <v>2</v>
      </c>
      <c r="C1128" s="298">
        <v>46134</v>
      </c>
      <c r="D1128" s="299" t="s">
        <v>317</v>
      </c>
      <c r="E1128" s="331">
        <v>17.03</v>
      </c>
      <c r="F1128" s="331"/>
      <c r="G1128" s="333">
        <f t="shared" si="33"/>
        <v>3723.1799999999848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25">
      <c r="A1129" s="329" t="s">
        <v>289</v>
      </c>
      <c r="B1129" s="330">
        <v>6</v>
      </c>
      <c r="C1129" s="298">
        <v>46134</v>
      </c>
      <c r="D1129" s="299" t="s">
        <v>312</v>
      </c>
      <c r="E1129" s="331">
        <v>51.94</v>
      </c>
      <c r="F1129" s="331"/>
      <c r="G1129" s="333">
        <f t="shared" si="33"/>
        <v>3740.209999999985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25">
      <c r="A1130" s="329" t="s">
        <v>289</v>
      </c>
      <c r="B1130" s="330">
        <v>1</v>
      </c>
      <c r="C1130" s="298">
        <v>46134</v>
      </c>
      <c r="D1130" s="299" t="s">
        <v>306</v>
      </c>
      <c r="E1130" s="331">
        <v>226.7</v>
      </c>
      <c r="F1130" s="331"/>
      <c r="G1130" s="333">
        <f t="shared" si="33"/>
        <v>3792.1499999999851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25">
      <c r="A1131" s="329" t="s">
        <v>289</v>
      </c>
      <c r="B1131" s="330">
        <v>2</v>
      </c>
      <c r="C1131" s="298">
        <v>46133</v>
      </c>
      <c r="D1131" s="299" t="s">
        <v>318</v>
      </c>
      <c r="E1131" s="331">
        <v>70</v>
      </c>
      <c r="F1131" s="331"/>
      <c r="G1131" s="333">
        <f t="shared" si="33"/>
        <v>4018.8499999999849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25">
      <c r="A1132" s="329" t="s">
        <v>289</v>
      </c>
      <c r="B1132" s="330">
        <v>8</v>
      </c>
      <c r="C1132" s="298">
        <v>46133</v>
      </c>
      <c r="D1132" s="299" t="s">
        <v>319</v>
      </c>
      <c r="E1132" s="331">
        <v>14.26</v>
      </c>
      <c r="F1132" s="331"/>
      <c r="G1132" s="333">
        <f t="shared" si="33"/>
        <v>4088.8499999999849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25">
      <c r="A1133" s="329" t="s">
        <v>289</v>
      </c>
      <c r="B1133" s="330">
        <v>1</v>
      </c>
      <c r="C1133" s="298">
        <v>46133</v>
      </c>
      <c r="D1133" s="299" t="s">
        <v>320</v>
      </c>
      <c r="E1133" s="331">
        <v>8.51</v>
      </c>
      <c r="F1133" s="331"/>
      <c r="G1133" s="333">
        <f t="shared" si="33"/>
        <v>4103.1099999999851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25">
      <c r="A1134" s="329" t="s">
        <v>289</v>
      </c>
      <c r="B1134" s="330">
        <v>5</v>
      </c>
      <c r="C1134" s="298">
        <v>46133</v>
      </c>
      <c r="D1134" s="299" t="s">
        <v>321</v>
      </c>
      <c r="E1134" s="331">
        <v>20</v>
      </c>
      <c r="F1134" s="331"/>
      <c r="G1134" s="333">
        <f t="shared" si="33"/>
        <v>4111.6199999999853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25">
      <c r="A1135" s="329" t="s">
        <v>294</v>
      </c>
      <c r="B1135" s="330">
        <v>23</v>
      </c>
      <c r="C1135" s="298">
        <v>46133</v>
      </c>
      <c r="D1135" s="299" t="s">
        <v>67</v>
      </c>
      <c r="E1135" s="331">
        <v>650.88</v>
      </c>
      <c r="F1135" s="331"/>
      <c r="G1135" s="333">
        <f t="shared" si="33"/>
        <v>4131.6199999999853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25">
      <c r="A1136" s="329" t="s">
        <v>289</v>
      </c>
      <c r="B1136" s="330">
        <v>6</v>
      </c>
      <c r="C1136" s="298">
        <v>46133</v>
      </c>
      <c r="D1136" s="299" t="s">
        <v>322</v>
      </c>
      <c r="E1136" s="331">
        <v>15</v>
      </c>
      <c r="F1136" s="331"/>
      <c r="G1136" s="333">
        <f t="shared" si="33"/>
        <v>4782.4999999999854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25">
      <c r="A1137" s="329" t="s">
        <v>289</v>
      </c>
      <c r="B1137" s="330">
        <v>5</v>
      </c>
      <c r="C1137" s="298">
        <v>46133</v>
      </c>
      <c r="D1137" s="299" t="s">
        <v>322</v>
      </c>
      <c r="E1137" s="331">
        <v>250</v>
      </c>
      <c r="F1137" s="331"/>
      <c r="G1137" s="333">
        <f t="shared" si="33"/>
        <v>4797.4999999999854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25">
      <c r="A1138" s="329" t="s">
        <v>294</v>
      </c>
      <c r="B1138" s="330">
        <v>22</v>
      </c>
      <c r="C1138" s="298">
        <v>46132</v>
      </c>
      <c r="D1138" s="299" t="s">
        <v>323</v>
      </c>
      <c r="E1138" s="331">
        <v>20.22</v>
      </c>
      <c r="F1138" s="331"/>
      <c r="G1138" s="333">
        <f t="shared" si="33"/>
        <v>5047.4999999999854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25">
      <c r="A1139" s="329" t="s">
        <v>289</v>
      </c>
      <c r="B1139" s="330">
        <v>6</v>
      </c>
      <c r="C1139" s="298">
        <v>46132</v>
      </c>
      <c r="D1139" s="299" t="s">
        <v>402</v>
      </c>
      <c r="E1139" s="331">
        <v>44</v>
      </c>
      <c r="F1139" s="331"/>
      <c r="G1139" s="333">
        <f t="shared" si="33"/>
        <v>5067.7199999999857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25">
      <c r="A1140" s="329" t="s">
        <v>289</v>
      </c>
      <c r="B1140" s="330">
        <v>2</v>
      </c>
      <c r="C1140" s="298">
        <v>46132</v>
      </c>
      <c r="D1140" s="299" t="s">
        <v>324</v>
      </c>
      <c r="E1140" s="331">
        <v>12.01</v>
      </c>
      <c r="F1140" s="331"/>
      <c r="G1140" s="333">
        <f t="shared" si="33"/>
        <v>5111.7199999999857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25">
      <c r="A1141" s="329" t="s">
        <v>289</v>
      </c>
      <c r="B1141" s="330">
        <v>2</v>
      </c>
      <c r="C1141" s="298">
        <v>46132</v>
      </c>
      <c r="D1141" s="299" t="s">
        <v>296</v>
      </c>
      <c r="E1141" s="331">
        <v>12.21</v>
      </c>
      <c r="F1141" s="331"/>
      <c r="G1141" s="333">
        <f t="shared" si="33"/>
        <v>5123.7299999999859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25">
      <c r="A1142" s="329" t="s">
        <v>289</v>
      </c>
      <c r="B1142" s="330">
        <v>2</v>
      </c>
      <c r="C1142" s="298">
        <v>46132</v>
      </c>
      <c r="D1142" s="299" t="s">
        <v>325</v>
      </c>
      <c r="E1142" s="331">
        <v>46.4</v>
      </c>
      <c r="F1142" s="331"/>
      <c r="G1142" s="333">
        <f t="shared" si="33"/>
        <v>5135.939999999986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25">
      <c r="A1143" s="329" t="s">
        <v>289</v>
      </c>
      <c r="B1143" s="330">
        <v>2</v>
      </c>
      <c r="C1143" s="298">
        <v>46131</v>
      </c>
      <c r="D1143" s="299" t="s">
        <v>326</v>
      </c>
      <c r="E1143" s="331">
        <v>31.7</v>
      </c>
      <c r="F1143" s="331"/>
      <c r="G1143" s="333">
        <f t="shared" si="33"/>
        <v>5182.3399999999856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25">
      <c r="A1144" s="329" t="s">
        <v>289</v>
      </c>
      <c r="B1144" s="330">
        <v>8</v>
      </c>
      <c r="C1144" s="298">
        <v>46131</v>
      </c>
      <c r="D1144" s="299" t="s">
        <v>327</v>
      </c>
      <c r="E1144" s="331">
        <v>11.11</v>
      </c>
      <c r="F1144" s="331"/>
      <c r="G1144" s="333">
        <f t="shared" si="33"/>
        <v>5214.0399999999854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25">
      <c r="A1145" s="329" t="s">
        <v>289</v>
      </c>
      <c r="B1145" s="330">
        <v>1</v>
      </c>
      <c r="C1145" s="298">
        <v>46131</v>
      </c>
      <c r="D1145" s="299" t="s">
        <v>306</v>
      </c>
      <c r="E1145" s="331">
        <v>79.16</v>
      </c>
      <c r="F1145" s="331"/>
      <c r="G1145" s="333">
        <f t="shared" si="33"/>
        <v>5225.1499999999851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25">
      <c r="A1146" s="329" t="s">
        <v>294</v>
      </c>
      <c r="B1146" s="330">
        <v>22</v>
      </c>
      <c r="C1146" s="298">
        <v>46131</v>
      </c>
      <c r="D1146" s="299" t="s">
        <v>328</v>
      </c>
      <c r="E1146" s="331">
        <v>7.46</v>
      </c>
      <c r="F1146" s="331"/>
      <c r="G1146" s="333">
        <f t="shared" si="33"/>
        <v>5304.3099999999849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25">
      <c r="A1147" s="329" t="s">
        <v>289</v>
      </c>
      <c r="B1147" s="330">
        <v>6</v>
      </c>
      <c r="C1147" s="298">
        <v>46131</v>
      </c>
      <c r="D1147" s="299" t="s">
        <v>300</v>
      </c>
      <c r="E1147" s="331">
        <v>13.83</v>
      </c>
      <c r="F1147" s="331"/>
      <c r="G1147" s="333">
        <f t="shared" si="33"/>
        <v>5311.769999999985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25">
      <c r="A1148" s="329" t="s">
        <v>289</v>
      </c>
      <c r="B1148" s="330">
        <v>6</v>
      </c>
      <c r="C1148" s="298">
        <v>46131</v>
      </c>
      <c r="D1148" s="299" t="s">
        <v>300</v>
      </c>
      <c r="E1148" s="331">
        <v>30</v>
      </c>
      <c r="F1148" s="331"/>
      <c r="G1148" s="333">
        <f t="shared" si="33"/>
        <v>5325.5999999999849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25">
      <c r="A1149" s="329" t="s">
        <v>289</v>
      </c>
      <c r="B1149" s="330">
        <v>6</v>
      </c>
      <c r="C1149" s="298">
        <v>46131</v>
      </c>
      <c r="D1149" s="299" t="s">
        <v>300</v>
      </c>
      <c r="E1149" s="331">
        <v>15.17</v>
      </c>
      <c r="F1149" s="331"/>
      <c r="G1149" s="333">
        <f t="shared" si="33"/>
        <v>5355.5999999999849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25">
      <c r="A1150" s="329" t="s">
        <v>289</v>
      </c>
      <c r="B1150" s="330">
        <v>1</v>
      </c>
      <c r="C1150" s="298">
        <v>46130</v>
      </c>
      <c r="D1150" s="299" t="s">
        <v>329</v>
      </c>
      <c r="E1150" s="331">
        <v>75.55</v>
      </c>
      <c r="F1150" s="331"/>
      <c r="G1150" s="333">
        <f t="shared" si="33"/>
        <v>5370.769999999985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25">
      <c r="A1151" s="329" t="s">
        <v>289</v>
      </c>
      <c r="B1151" s="330">
        <v>2</v>
      </c>
      <c r="C1151" s="298">
        <v>46130</v>
      </c>
      <c r="D1151" s="299" t="s">
        <v>330</v>
      </c>
      <c r="E1151" s="331">
        <v>26</v>
      </c>
      <c r="F1151" s="331"/>
      <c r="G1151" s="333">
        <f t="shared" si="33"/>
        <v>5446.3199999999852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25">
      <c r="A1152" s="329" t="s">
        <v>289</v>
      </c>
      <c r="B1152" s="330">
        <v>1</v>
      </c>
      <c r="C1152" s="298">
        <v>46130</v>
      </c>
      <c r="D1152" s="299" t="s">
        <v>311</v>
      </c>
      <c r="E1152" s="331">
        <v>25.28</v>
      </c>
      <c r="F1152" s="331"/>
      <c r="G1152" s="333">
        <f t="shared" si="33"/>
        <v>5472.3199999999852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25">
      <c r="A1153" s="329" t="s">
        <v>289</v>
      </c>
      <c r="B1153" s="330">
        <v>3</v>
      </c>
      <c r="C1153" s="298">
        <v>46130</v>
      </c>
      <c r="D1153" s="299" t="s">
        <v>296</v>
      </c>
      <c r="E1153" s="331">
        <v>7.76</v>
      </c>
      <c r="F1153" s="331"/>
      <c r="G1153" s="333">
        <f t="shared" si="33"/>
        <v>5497.5999999999849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25">
      <c r="A1154" s="329" t="s">
        <v>294</v>
      </c>
      <c r="B1154" s="330">
        <v>22</v>
      </c>
      <c r="C1154" s="298">
        <v>46130</v>
      </c>
      <c r="D1154" s="299" t="s">
        <v>400</v>
      </c>
      <c r="E1154" s="331">
        <v>13.84</v>
      </c>
      <c r="F1154" s="331"/>
      <c r="G1154" s="333">
        <f t="shared" si="33"/>
        <v>5505.3599999999851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25">
      <c r="A1155" s="329" t="s">
        <v>287</v>
      </c>
      <c r="B1155" s="330" t="s">
        <v>287</v>
      </c>
      <c r="C1155" s="298">
        <v>46130</v>
      </c>
      <c r="D1155" s="299" t="s">
        <v>331</v>
      </c>
      <c r="E1155" s="331">
        <v>578.57000000000005</v>
      </c>
      <c r="F1155" s="331">
        <v>578.57000000000005</v>
      </c>
      <c r="G1155" s="333">
        <f t="shared" si="33"/>
        <v>5519.1999999999853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25">
      <c r="A1156" s="329" t="s">
        <v>289</v>
      </c>
      <c r="B1156" s="330">
        <v>2</v>
      </c>
      <c r="C1156" s="298">
        <v>46129</v>
      </c>
      <c r="D1156" s="299" t="s">
        <v>324</v>
      </c>
      <c r="E1156" s="331">
        <v>12.84</v>
      </c>
      <c r="F1156" s="331"/>
      <c r="G1156" s="333">
        <f t="shared" si="33"/>
        <v>5519.1999999999853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25">
      <c r="A1157" s="329" t="s">
        <v>289</v>
      </c>
      <c r="B1157" s="330">
        <v>2</v>
      </c>
      <c r="C1157" s="298">
        <v>46129</v>
      </c>
      <c r="D1157" s="299" t="s">
        <v>332</v>
      </c>
      <c r="E1157" s="331">
        <v>59.71</v>
      </c>
      <c r="F1157" s="331"/>
      <c r="G1157" s="333">
        <f t="shared" si="33"/>
        <v>5532.0399999999854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25">
      <c r="A1158" s="329" t="s">
        <v>294</v>
      </c>
      <c r="B1158" s="330">
        <v>21</v>
      </c>
      <c r="C1158" s="298">
        <v>46129</v>
      </c>
      <c r="D1158" s="299" t="s">
        <v>194</v>
      </c>
      <c r="E1158" s="331">
        <v>75.599999999999994</v>
      </c>
      <c r="F1158" s="331"/>
      <c r="G1158" s="333">
        <f t="shared" si="33"/>
        <v>5591.7499999999854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25">
      <c r="A1159" s="329" t="s">
        <v>294</v>
      </c>
      <c r="B1159" s="330">
        <v>43</v>
      </c>
      <c r="C1159" s="298">
        <v>46129</v>
      </c>
      <c r="D1159" s="299" t="s">
        <v>333</v>
      </c>
      <c r="E1159" s="331">
        <v>22.35</v>
      </c>
      <c r="F1159" s="331"/>
      <c r="G1159" s="333">
        <f t="shared" si="33"/>
        <v>5667.3499999999858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25">
      <c r="A1160" s="329" t="s">
        <v>294</v>
      </c>
      <c r="B1160" s="330">
        <v>42</v>
      </c>
      <c r="C1160" s="298">
        <v>46129</v>
      </c>
      <c r="D1160" s="299" t="s">
        <v>333</v>
      </c>
      <c r="E1160" s="331">
        <v>37.25</v>
      </c>
      <c r="F1160" s="331"/>
      <c r="G1160" s="333">
        <f t="shared" si="33"/>
        <v>5689.6999999999862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25">
      <c r="A1161" s="329" t="s">
        <v>289</v>
      </c>
      <c r="B1161" s="330">
        <v>8</v>
      </c>
      <c r="C1161" s="298">
        <v>46129</v>
      </c>
      <c r="D1161" s="299" t="s">
        <v>319</v>
      </c>
      <c r="E1161" s="331">
        <v>35.119999999999997</v>
      </c>
      <c r="F1161" s="331"/>
      <c r="G1161" s="333">
        <f t="shared" si="33"/>
        <v>5726.9499999999862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25">
      <c r="A1162" s="329" t="s">
        <v>289</v>
      </c>
      <c r="B1162" s="330">
        <v>3</v>
      </c>
      <c r="C1162" s="298">
        <v>46129</v>
      </c>
      <c r="D1162" s="299" t="s">
        <v>296</v>
      </c>
      <c r="E1162" s="331">
        <v>8.7200000000000006</v>
      </c>
      <c r="F1162" s="331"/>
      <c r="G1162" s="333">
        <f t="shared" si="33"/>
        <v>5762.0699999999861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25">
      <c r="A1163" s="329" t="s">
        <v>289</v>
      </c>
      <c r="B1163" s="330">
        <v>2</v>
      </c>
      <c r="C1163" s="298">
        <v>46129</v>
      </c>
      <c r="D1163" s="299" t="s">
        <v>334</v>
      </c>
      <c r="E1163" s="331">
        <v>13.21</v>
      </c>
      <c r="F1163" s="331"/>
      <c r="G1163" s="333">
        <f t="shared" si="33"/>
        <v>5770.7899999999863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25">
      <c r="A1164" s="329" t="s">
        <v>294</v>
      </c>
      <c r="B1164" s="330">
        <v>17</v>
      </c>
      <c r="C1164" s="298">
        <v>46129</v>
      </c>
      <c r="D1164" s="299" t="s">
        <v>188</v>
      </c>
      <c r="E1164" s="331">
        <v>42.65</v>
      </c>
      <c r="F1164" s="331"/>
      <c r="G1164" s="333">
        <f t="shared" si="33"/>
        <v>5783.9999999999864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25">
      <c r="A1165" s="329" t="s">
        <v>335</v>
      </c>
      <c r="B1165" s="330" t="s">
        <v>335</v>
      </c>
      <c r="C1165" s="298">
        <v>46129</v>
      </c>
      <c r="D1165" s="299" t="s">
        <v>185</v>
      </c>
      <c r="E1165" s="331">
        <v>130.31</v>
      </c>
      <c r="F1165" s="331"/>
      <c r="G1165" s="333">
        <f t="shared" si="33"/>
        <v>5826.649999999986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25">
      <c r="A1166" s="329" t="s">
        <v>294</v>
      </c>
      <c r="B1166" s="330">
        <v>15</v>
      </c>
      <c r="C1166" s="298">
        <v>46129</v>
      </c>
      <c r="D1166" s="299" t="s">
        <v>185</v>
      </c>
      <c r="E1166" s="331">
        <v>131.22999999999999</v>
      </c>
      <c r="F1166" s="331"/>
      <c r="G1166" s="333">
        <f t="shared" si="33"/>
        <v>5956.9599999999864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25">
      <c r="A1167" s="329" t="s">
        <v>289</v>
      </c>
      <c r="B1167" s="330">
        <v>6</v>
      </c>
      <c r="C1167" s="298">
        <v>46129</v>
      </c>
      <c r="D1167" s="299" t="s">
        <v>336</v>
      </c>
      <c r="E1167" s="331">
        <v>210</v>
      </c>
      <c r="F1167" s="331"/>
      <c r="G1167" s="333">
        <f t="shared" si="33"/>
        <v>6088.189999999986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25">
      <c r="A1168" s="329" t="s">
        <v>294</v>
      </c>
      <c r="B1168" s="330">
        <v>23</v>
      </c>
      <c r="C1168" s="298">
        <v>46129</v>
      </c>
      <c r="D1168" s="299" t="s">
        <v>63</v>
      </c>
      <c r="E1168" s="331">
        <v>529.46</v>
      </c>
      <c r="F1168" s="331"/>
      <c r="G1168" s="333">
        <f t="shared" si="33"/>
        <v>6298.189999999986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25">
      <c r="A1169" s="329" t="s">
        <v>289</v>
      </c>
      <c r="B1169" s="330">
        <v>7</v>
      </c>
      <c r="C1169" s="298">
        <v>46129</v>
      </c>
      <c r="D1169" s="299" t="s">
        <v>337</v>
      </c>
      <c r="E1169" s="331">
        <v>32.78</v>
      </c>
      <c r="F1169" s="331"/>
      <c r="G1169" s="333">
        <f t="shared" si="33"/>
        <v>6827.649999999986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25">
      <c r="A1170" s="329" t="s">
        <v>289</v>
      </c>
      <c r="B1170" s="330">
        <v>4</v>
      </c>
      <c r="C1170" s="298">
        <v>46128</v>
      </c>
      <c r="D1170" s="299" t="s">
        <v>310</v>
      </c>
      <c r="E1170" s="331">
        <v>44.41</v>
      </c>
      <c r="F1170" s="331"/>
      <c r="G1170" s="333">
        <f t="shared" si="33"/>
        <v>6860.4299999999857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25">
      <c r="A1171" s="329" t="s">
        <v>294</v>
      </c>
      <c r="B1171" s="330">
        <v>16</v>
      </c>
      <c r="C1171" s="298">
        <v>46128</v>
      </c>
      <c r="D1171" s="299" t="s">
        <v>338</v>
      </c>
      <c r="E1171" s="331">
        <v>15</v>
      </c>
      <c r="F1171" s="331"/>
      <c r="G1171" s="333">
        <f t="shared" si="33"/>
        <v>6904.8399999999856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25">
      <c r="A1172" s="329" t="s">
        <v>289</v>
      </c>
      <c r="B1172" s="330">
        <v>2</v>
      </c>
      <c r="C1172" s="298">
        <v>46128</v>
      </c>
      <c r="D1172" s="299" t="s">
        <v>301</v>
      </c>
      <c r="E1172" s="331">
        <v>41.95</v>
      </c>
      <c r="F1172" s="331"/>
      <c r="G1172" s="333">
        <f t="shared" si="33"/>
        <v>6919.8399999999856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25">
      <c r="A1173" s="329" t="s">
        <v>289</v>
      </c>
      <c r="B1173" s="330">
        <v>5</v>
      </c>
      <c r="C1173" s="298">
        <v>46128</v>
      </c>
      <c r="D1173" s="299" t="s">
        <v>339</v>
      </c>
      <c r="E1173" s="331">
        <v>21.3</v>
      </c>
      <c r="F1173" s="331"/>
      <c r="G1173" s="333">
        <f t="shared" si="33"/>
        <v>6961.7899999999854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25">
      <c r="A1174" s="329" t="s">
        <v>289</v>
      </c>
      <c r="B1174" s="330">
        <v>4</v>
      </c>
      <c r="C1174" s="298">
        <v>46128</v>
      </c>
      <c r="D1174" s="299" t="s">
        <v>296</v>
      </c>
      <c r="E1174" s="331">
        <v>70.03</v>
      </c>
      <c r="F1174" s="331"/>
      <c r="G1174" s="333">
        <f t="shared" si="33"/>
        <v>6983.0899999999856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25">
      <c r="A1175" s="329" t="s">
        <v>289</v>
      </c>
      <c r="B1175" s="330">
        <v>2</v>
      </c>
      <c r="C1175" s="298">
        <v>46128</v>
      </c>
      <c r="D1175" s="299" t="s">
        <v>296</v>
      </c>
      <c r="E1175" s="331">
        <v>11.48</v>
      </c>
      <c r="F1175" s="331"/>
      <c r="G1175" s="333">
        <f t="shared" si="33"/>
        <v>7053.1199999999853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25">
      <c r="A1176" s="329" t="s">
        <v>289</v>
      </c>
      <c r="B1176" s="330">
        <v>6</v>
      </c>
      <c r="C1176" s="298">
        <v>46128</v>
      </c>
      <c r="D1176" s="299" t="s">
        <v>340</v>
      </c>
      <c r="E1176" s="331">
        <v>26.61</v>
      </c>
      <c r="F1176" s="331"/>
      <c r="G1176" s="333">
        <f t="shared" si="33"/>
        <v>7064.5999999999849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25">
      <c r="A1177" s="329" t="s">
        <v>289</v>
      </c>
      <c r="B1177" s="330">
        <v>6</v>
      </c>
      <c r="C1177" s="298">
        <v>46128</v>
      </c>
      <c r="D1177" s="299" t="s">
        <v>341</v>
      </c>
      <c r="E1177" s="331">
        <v>42.59</v>
      </c>
      <c r="F1177" s="331"/>
      <c r="G1177" s="333">
        <f t="shared" si="33"/>
        <v>7091.2099999999846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25">
      <c r="A1178" s="329" t="s">
        <v>289</v>
      </c>
      <c r="B1178" s="330">
        <v>6</v>
      </c>
      <c r="C1178" s="298">
        <v>46128</v>
      </c>
      <c r="D1178" s="299" t="s">
        <v>300</v>
      </c>
      <c r="E1178" s="331">
        <v>20.58</v>
      </c>
      <c r="F1178" s="331"/>
      <c r="G1178" s="333">
        <f t="shared" si="33"/>
        <v>7133.7999999999847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25">
      <c r="A1179" s="329" t="s">
        <v>294</v>
      </c>
      <c r="B1179" s="330">
        <v>11</v>
      </c>
      <c r="C1179" s="298">
        <v>46128</v>
      </c>
      <c r="D1179" s="299" t="s">
        <v>178</v>
      </c>
      <c r="E1179" s="331">
        <v>267.91000000000003</v>
      </c>
      <c r="F1179" s="331"/>
      <c r="G1179" s="333">
        <f t="shared" si="33"/>
        <v>7154.3799999999846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25">
      <c r="A1180" s="329" t="s">
        <v>291</v>
      </c>
      <c r="B1180" s="330">
        <v>41</v>
      </c>
      <c r="C1180" s="298">
        <v>46128</v>
      </c>
      <c r="D1180" s="299" t="s">
        <v>299</v>
      </c>
      <c r="E1180" s="331"/>
      <c r="F1180" s="331">
        <v>300</v>
      </c>
      <c r="G1180" s="333">
        <f t="shared" si="33"/>
        <v>7422.2899999999845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25">
      <c r="A1181" s="329" t="s">
        <v>291</v>
      </c>
      <c r="B1181" s="330">
        <v>39</v>
      </c>
      <c r="C1181" s="298">
        <v>46128</v>
      </c>
      <c r="D1181" s="299" t="s">
        <v>292</v>
      </c>
      <c r="E1181" s="331"/>
      <c r="F1181" s="331">
        <v>2763.78</v>
      </c>
      <c r="G1181" s="333">
        <f t="shared" si="33"/>
        <v>7122.2899999999845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25">
      <c r="A1182" s="329" t="s">
        <v>287</v>
      </c>
      <c r="B1182" s="330" t="s">
        <v>287</v>
      </c>
      <c r="C1182" s="298">
        <v>46127</v>
      </c>
      <c r="D1182" s="299" t="s">
        <v>342</v>
      </c>
      <c r="E1182" s="331">
        <v>93.71</v>
      </c>
      <c r="F1182" s="331">
        <v>93.71</v>
      </c>
      <c r="G1182" s="333">
        <f t="shared" si="33"/>
        <v>4358.5099999999848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25">
      <c r="A1183" s="329" t="s">
        <v>289</v>
      </c>
      <c r="B1183" s="330">
        <v>6</v>
      </c>
      <c r="C1183" s="298">
        <v>46127</v>
      </c>
      <c r="D1183" s="299" t="s">
        <v>343</v>
      </c>
      <c r="E1183" s="331">
        <v>27</v>
      </c>
      <c r="F1183" s="331"/>
      <c r="G1183" s="333">
        <f t="shared" si="33"/>
        <v>4358.5099999999848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25">
      <c r="A1184" s="329" t="s">
        <v>291</v>
      </c>
      <c r="B1184" s="330">
        <v>38</v>
      </c>
      <c r="C1184" s="298">
        <v>46127</v>
      </c>
      <c r="D1184" s="299" t="s">
        <v>293</v>
      </c>
      <c r="E1184" s="331"/>
      <c r="F1184" s="331">
        <v>4597.82</v>
      </c>
      <c r="G1184" s="333">
        <f t="shared" si="33"/>
        <v>4385.5099999999848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25">
      <c r="A1185" s="329" t="s">
        <v>289</v>
      </c>
      <c r="B1185" s="330">
        <v>2</v>
      </c>
      <c r="C1185" s="298">
        <v>46127</v>
      </c>
      <c r="D1185" s="299" t="s">
        <v>296</v>
      </c>
      <c r="E1185" s="331">
        <v>14.67</v>
      </c>
      <c r="F1185" s="331"/>
      <c r="G1185" s="333">
        <f t="shared" si="33"/>
        <v>-212.31000000001481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25">
      <c r="A1186" s="329" t="s">
        <v>289</v>
      </c>
      <c r="B1186" s="330">
        <v>2</v>
      </c>
      <c r="C1186" s="298">
        <v>46127</v>
      </c>
      <c r="D1186" s="299" t="s">
        <v>344</v>
      </c>
      <c r="E1186" s="331">
        <v>102.2</v>
      </c>
      <c r="F1186" s="331"/>
      <c r="G1186" s="333">
        <f t="shared" si="33"/>
        <v>-197.64000000001482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25">
      <c r="A1187" s="329" t="s">
        <v>289</v>
      </c>
      <c r="B1187" s="330">
        <v>8</v>
      </c>
      <c r="C1187" s="298">
        <v>46126</v>
      </c>
      <c r="D1187" s="299" t="s">
        <v>319</v>
      </c>
      <c r="E1187" s="331">
        <v>15.53</v>
      </c>
      <c r="F1187" s="331"/>
      <c r="G1187" s="333">
        <f t="shared" si="33"/>
        <v>-95.440000000014805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25">
      <c r="A1188" s="329" t="s">
        <v>294</v>
      </c>
      <c r="B1188" s="330">
        <v>24</v>
      </c>
      <c r="C1188" s="298">
        <v>46126</v>
      </c>
      <c r="D1188" s="299" t="s">
        <v>858</v>
      </c>
      <c r="E1188" s="331">
        <v>105.33</v>
      </c>
      <c r="F1188" s="331"/>
      <c r="G1188" s="333">
        <f t="shared" si="33"/>
        <v>-79.910000000014804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25">
      <c r="A1189" s="329" t="s">
        <v>289</v>
      </c>
      <c r="B1189" s="330">
        <v>2</v>
      </c>
      <c r="C1189" s="298">
        <v>46125</v>
      </c>
      <c r="D1189" s="299" t="s">
        <v>345</v>
      </c>
      <c r="E1189" s="331">
        <v>11.64</v>
      </c>
      <c r="F1189" s="331"/>
      <c r="G1189" s="333">
        <f t="shared" si="33"/>
        <v>25.419999999985201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25">
      <c r="A1190" s="329" t="s">
        <v>289</v>
      </c>
      <c r="B1190" s="330">
        <v>1</v>
      </c>
      <c r="C1190" s="298">
        <v>46125</v>
      </c>
      <c r="D1190" s="299" t="s">
        <v>306</v>
      </c>
      <c r="E1190" s="331">
        <v>50.71</v>
      </c>
      <c r="F1190" s="331"/>
      <c r="G1190" s="333">
        <f t="shared" si="33"/>
        <v>37.059999999985202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25">
      <c r="A1191" s="329" t="s">
        <v>289</v>
      </c>
      <c r="B1191" s="330">
        <v>2</v>
      </c>
      <c r="C1191" s="298">
        <v>46125</v>
      </c>
      <c r="D1191" s="299" t="s">
        <v>334</v>
      </c>
      <c r="E1191" s="331">
        <v>11.06</v>
      </c>
      <c r="F1191" s="331"/>
      <c r="G1191" s="333">
        <f t="shared" si="33"/>
        <v>87.769999999985203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25">
      <c r="A1192" s="329" t="s">
        <v>289</v>
      </c>
      <c r="B1192" s="330">
        <v>4</v>
      </c>
      <c r="C1192" s="298">
        <v>46125</v>
      </c>
      <c r="D1192" s="299" t="s">
        <v>295</v>
      </c>
      <c r="E1192" s="331">
        <v>35.979999999999997</v>
      </c>
      <c r="F1192" s="331"/>
      <c r="G1192" s="333">
        <f t="shared" si="33"/>
        <v>98.829999999985205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25">
      <c r="A1193" s="329" t="s">
        <v>289</v>
      </c>
      <c r="B1193" s="330">
        <v>8</v>
      </c>
      <c r="C1193" s="298">
        <v>46125</v>
      </c>
      <c r="D1193" s="299" t="s">
        <v>346</v>
      </c>
      <c r="E1193" s="331">
        <v>7.83</v>
      </c>
      <c r="F1193" s="331"/>
      <c r="G1193" s="333">
        <f t="shared" si="33"/>
        <v>134.80999999998519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25">
      <c r="A1194" s="329" t="s">
        <v>289</v>
      </c>
      <c r="B1194" s="330">
        <v>3</v>
      </c>
      <c r="C1194" s="298">
        <v>46125</v>
      </c>
      <c r="D1194" s="299" t="s">
        <v>347</v>
      </c>
      <c r="E1194" s="331">
        <v>4.1900000000000004</v>
      </c>
      <c r="F1194" s="331"/>
      <c r="G1194" s="333">
        <f t="shared" si="33"/>
        <v>142.63999999998521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25">
      <c r="A1195" s="329" t="s">
        <v>289</v>
      </c>
      <c r="B1195" s="330">
        <v>8</v>
      </c>
      <c r="C1195" s="298">
        <v>46125</v>
      </c>
      <c r="D1195" s="299" t="s">
        <v>348</v>
      </c>
      <c r="E1195" s="331">
        <v>39.25</v>
      </c>
      <c r="F1195" s="331"/>
      <c r="G1195" s="333">
        <f t="shared" si="33"/>
        <v>146.8299999999852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25">
      <c r="A1196" s="329" t="s">
        <v>287</v>
      </c>
      <c r="B1196" s="330" t="s">
        <v>287</v>
      </c>
      <c r="C1196" s="298">
        <v>46125</v>
      </c>
      <c r="D1196" s="299" t="s">
        <v>349</v>
      </c>
      <c r="E1196" s="331">
        <v>318.36</v>
      </c>
      <c r="F1196" s="331">
        <v>318.36</v>
      </c>
      <c r="G1196" s="333">
        <f t="shared" si="33"/>
        <v>186.0799999999852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25">
      <c r="A1197" s="329" t="s">
        <v>294</v>
      </c>
      <c r="B1197" s="330">
        <v>19</v>
      </c>
      <c r="C1197" s="298">
        <v>46125</v>
      </c>
      <c r="D1197" s="299" t="s">
        <v>191</v>
      </c>
      <c r="E1197" s="331">
        <v>200</v>
      </c>
      <c r="F1197" s="331"/>
      <c r="G1197" s="333">
        <f t="shared" si="33"/>
        <v>186.0799999999852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25">
      <c r="A1198" s="329" t="s">
        <v>289</v>
      </c>
      <c r="B1198" s="330">
        <v>1</v>
      </c>
      <c r="C1198" s="298">
        <v>46124</v>
      </c>
      <c r="D1198" s="299" t="s">
        <v>304</v>
      </c>
      <c r="E1198" s="331">
        <v>136.05000000000001</v>
      </c>
      <c r="F1198" s="331"/>
      <c r="G1198" s="333">
        <f t="shared" si="33"/>
        <v>386.0799999999852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25">
      <c r="A1199" s="329" t="s">
        <v>289</v>
      </c>
      <c r="B1199" s="330">
        <v>3</v>
      </c>
      <c r="C1199" s="298">
        <v>46124</v>
      </c>
      <c r="D1199" s="299" t="s">
        <v>347</v>
      </c>
      <c r="E1199" s="331">
        <v>13.09</v>
      </c>
      <c r="F1199" s="331"/>
      <c r="G1199" s="333">
        <f t="shared" si="33"/>
        <v>522.12999999998522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25">
      <c r="A1200" s="329" t="s">
        <v>289</v>
      </c>
      <c r="B1200" s="330">
        <v>8</v>
      </c>
      <c r="C1200" s="298">
        <v>46124</v>
      </c>
      <c r="D1200" s="299" t="s">
        <v>319</v>
      </c>
      <c r="E1200" s="331">
        <v>24.47</v>
      </c>
      <c r="F1200" s="331"/>
      <c r="G1200" s="333">
        <f t="shared" si="33"/>
        <v>535.21999999998525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25">
      <c r="A1201" s="329" t="s">
        <v>289</v>
      </c>
      <c r="B1201" s="330">
        <v>8</v>
      </c>
      <c r="C1201" s="298">
        <v>46124</v>
      </c>
      <c r="D1201" s="299" t="s">
        <v>319</v>
      </c>
      <c r="E1201" s="331">
        <v>14.29</v>
      </c>
      <c r="F1201" s="331"/>
      <c r="G1201" s="333">
        <f t="shared" si="33"/>
        <v>559.68999999998528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25">
      <c r="A1202" s="329" t="s">
        <v>294</v>
      </c>
      <c r="B1202" s="330">
        <v>22</v>
      </c>
      <c r="C1202" s="298">
        <v>46124</v>
      </c>
      <c r="D1202" s="299" t="s">
        <v>833</v>
      </c>
      <c r="E1202" s="331">
        <v>9.57</v>
      </c>
      <c r="F1202" s="331"/>
      <c r="G1202" s="333">
        <f t="shared" si="33"/>
        <v>573.97999999998524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25">
      <c r="A1203" s="329" t="s">
        <v>289</v>
      </c>
      <c r="B1203" s="330">
        <v>3</v>
      </c>
      <c r="C1203" s="298">
        <v>46124</v>
      </c>
      <c r="D1203" s="299" t="s">
        <v>350</v>
      </c>
      <c r="E1203" s="331">
        <v>25</v>
      </c>
      <c r="F1203" s="331"/>
      <c r="G1203" s="333">
        <f t="shared" si="33"/>
        <v>583.54999999998529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25">
      <c r="A1204" s="329" t="s">
        <v>294</v>
      </c>
      <c r="B1204" s="330">
        <v>22</v>
      </c>
      <c r="C1204" s="298">
        <v>46123</v>
      </c>
      <c r="D1204" s="299" t="s">
        <v>351</v>
      </c>
      <c r="E1204" s="331">
        <v>19.16</v>
      </c>
      <c r="F1204" s="331"/>
      <c r="G1204" s="333">
        <f t="shared" si="33"/>
        <v>608.54999999998529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25">
      <c r="A1205" s="329" t="s">
        <v>289</v>
      </c>
      <c r="B1205" s="330">
        <v>2</v>
      </c>
      <c r="C1205" s="298">
        <v>46123</v>
      </c>
      <c r="D1205" s="299" t="s">
        <v>301</v>
      </c>
      <c r="E1205" s="331">
        <v>20.91</v>
      </c>
      <c r="F1205" s="331"/>
      <c r="G1205" s="333">
        <f t="shared" si="33"/>
        <v>627.70999999998526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25">
      <c r="A1206" s="329" t="s">
        <v>289</v>
      </c>
      <c r="B1206" s="330">
        <v>2</v>
      </c>
      <c r="C1206" s="298">
        <v>46123</v>
      </c>
      <c r="D1206" s="299" t="s">
        <v>296</v>
      </c>
      <c r="E1206" s="331">
        <v>12.44</v>
      </c>
      <c r="F1206" s="331"/>
      <c r="G1206" s="333">
        <f t="shared" si="33"/>
        <v>648.61999999998523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25">
      <c r="A1207" s="329" t="s">
        <v>289</v>
      </c>
      <c r="B1207" s="330">
        <v>2</v>
      </c>
      <c r="C1207" s="298">
        <v>46123</v>
      </c>
      <c r="D1207" s="299" t="s">
        <v>352</v>
      </c>
      <c r="E1207" s="331">
        <v>41.34</v>
      </c>
      <c r="F1207" s="331"/>
      <c r="G1207" s="333">
        <f t="shared" si="33"/>
        <v>661.05999999998528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25">
      <c r="A1208" s="329" t="s">
        <v>289</v>
      </c>
      <c r="B1208" s="330">
        <v>6</v>
      </c>
      <c r="C1208" s="298">
        <v>46122</v>
      </c>
      <c r="D1208" s="299" t="s">
        <v>445</v>
      </c>
      <c r="E1208" s="331">
        <v>-0.04</v>
      </c>
      <c r="F1208" s="331"/>
      <c r="G1208" s="333">
        <f t="shared" si="33"/>
        <v>702.39999999998531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25">
      <c r="A1209" s="329" t="s">
        <v>289</v>
      </c>
      <c r="B1209" s="330">
        <v>5</v>
      </c>
      <c r="C1209" s="298">
        <v>46122</v>
      </c>
      <c r="D1209" s="299" t="s">
        <v>353</v>
      </c>
      <c r="E1209" s="331">
        <v>372</v>
      </c>
      <c r="F1209" s="331"/>
      <c r="G1209" s="333">
        <f t="shared" si="33"/>
        <v>702.35999999998535</v>
      </c>
      <c r="H1209" s="334" t="s">
        <v>298</v>
      </c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25">
      <c r="A1210" s="329" t="s">
        <v>289</v>
      </c>
      <c r="B1210" s="330">
        <v>2</v>
      </c>
      <c r="C1210" s="298">
        <v>46122</v>
      </c>
      <c r="D1210" s="299" t="s">
        <v>354</v>
      </c>
      <c r="E1210" s="331">
        <v>15.22</v>
      </c>
      <c r="F1210" s="331"/>
      <c r="G1210" s="333">
        <f t="shared" si="33"/>
        <v>1074.3599999999853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25">
      <c r="A1211" s="329" t="s">
        <v>289</v>
      </c>
      <c r="B1211" s="330">
        <v>3</v>
      </c>
      <c r="C1211" s="298">
        <v>46122</v>
      </c>
      <c r="D1211" s="299" t="s">
        <v>296</v>
      </c>
      <c r="E1211" s="331">
        <v>9.5500000000000007</v>
      </c>
      <c r="F1211" s="331"/>
      <c r="G1211" s="333">
        <f t="shared" si="33"/>
        <v>1089.5799999999854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25">
      <c r="A1212" s="329" t="s">
        <v>289</v>
      </c>
      <c r="B1212" s="330">
        <v>8</v>
      </c>
      <c r="C1212" s="298">
        <v>46122</v>
      </c>
      <c r="D1212" s="299" t="s">
        <v>355</v>
      </c>
      <c r="E1212" s="331">
        <v>52.65</v>
      </c>
      <c r="F1212" s="331"/>
      <c r="G1212" s="333">
        <f t="shared" si="33"/>
        <v>1099.1299999999853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25">
      <c r="A1213" s="329" t="s">
        <v>289</v>
      </c>
      <c r="B1213" s="330">
        <v>1</v>
      </c>
      <c r="C1213" s="298">
        <v>46122</v>
      </c>
      <c r="D1213" s="299" t="s">
        <v>311</v>
      </c>
      <c r="E1213" s="331">
        <v>68.989999999999995</v>
      </c>
      <c r="F1213" s="331"/>
      <c r="G1213" s="333">
        <f t="shared" si="33"/>
        <v>1151.7799999999854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25">
      <c r="A1214" s="329" t="s">
        <v>289</v>
      </c>
      <c r="B1214" s="330">
        <v>2</v>
      </c>
      <c r="C1214" s="298">
        <v>46122</v>
      </c>
      <c r="D1214" s="299" t="s">
        <v>324</v>
      </c>
      <c r="E1214" s="331">
        <v>17.37</v>
      </c>
      <c r="F1214" s="331"/>
      <c r="G1214" s="333">
        <f t="shared" si="33"/>
        <v>1220.7699999999854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25">
      <c r="A1215" s="329" t="s">
        <v>289</v>
      </c>
      <c r="B1215" s="330">
        <v>8</v>
      </c>
      <c r="C1215" s="298">
        <v>46121</v>
      </c>
      <c r="D1215" s="299" t="s">
        <v>356</v>
      </c>
      <c r="E1215" s="331">
        <v>64.42</v>
      </c>
      <c r="F1215" s="331"/>
      <c r="G1215" s="333">
        <f t="shared" si="33"/>
        <v>1238.1399999999853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25">
      <c r="A1216" s="329" t="s">
        <v>289</v>
      </c>
      <c r="B1216" s="330">
        <v>2</v>
      </c>
      <c r="C1216" s="298">
        <v>46121</v>
      </c>
      <c r="D1216" s="299" t="s">
        <v>357</v>
      </c>
      <c r="E1216" s="331">
        <v>9.4700000000000006</v>
      </c>
      <c r="F1216" s="331"/>
      <c r="G1216" s="333">
        <f t="shared" si="33"/>
        <v>1302.5599999999854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25">
      <c r="A1217" s="329" t="s">
        <v>289</v>
      </c>
      <c r="B1217" s="330">
        <v>5</v>
      </c>
      <c r="C1217" s="298">
        <v>46121</v>
      </c>
      <c r="D1217" s="299" t="s">
        <v>852</v>
      </c>
      <c r="E1217" s="331">
        <v>10.68</v>
      </c>
      <c r="F1217" s="331"/>
      <c r="G1217" s="333">
        <f t="shared" si="33"/>
        <v>1312.0299999999854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25">
      <c r="A1218" s="329" t="s">
        <v>289</v>
      </c>
      <c r="B1218" s="330">
        <v>7</v>
      </c>
      <c r="C1218" s="298">
        <v>46121</v>
      </c>
      <c r="D1218" s="299" t="s">
        <v>358</v>
      </c>
      <c r="E1218" s="331">
        <v>68.010000000000005</v>
      </c>
      <c r="F1218" s="331"/>
      <c r="G1218" s="333">
        <f t="shared" si="33"/>
        <v>1322.7099999999855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25">
      <c r="A1219" s="329" t="s">
        <v>289</v>
      </c>
      <c r="B1219" s="330">
        <v>4</v>
      </c>
      <c r="C1219" s="298">
        <v>46121</v>
      </c>
      <c r="D1219" s="299" t="s">
        <v>310</v>
      </c>
      <c r="E1219" s="331">
        <v>40.85</v>
      </c>
      <c r="F1219" s="331"/>
      <c r="G1219" s="333">
        <f t="shared" si="33"/>
        <v>1390.7199999999855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25">
      <c r="A1220" s="329" t="s">
        <v>289</v>
      </c>
      <c r="B1220" s="330">
        <v>6</v>
      </c>
      <c r="C1220" s="298">
        <v>46121</v>
      </c>
      <c r="D1220" s="299" t="s">
        <v>359</v>
      </c>
      <c r="E1220" s="331">
        <v>25</v>
      </c>
      <c r="F1220" s="331"/>
      <c r="G1220" s="333">
        <f t="shared" si="33"/>
        <v>1431.5699999999854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25">
      <c r="A1221" s="329" t="s">
        <v>294</v>
      </c>
      <c r="B1221" s="330">
        <v>18</v>
      </c>
      <c r="C1221" s="298">
        <v>46120</v>
      </c>
      <c r="D1221" s="299" t="s">
        <v>360</v>
      </c>
      <c r="E1221" s="331">
        <v>400</v>
      </c>
      <c r="F1221" s="331"/>
      <c r="G1221" s="333">
        <f t="shared" si="33"/>
        <v>1456.5699999999854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25">
      <c r="A1222" s="329" t="s">
        <v>335</v>
      </c>
      <c r="B1222" s="330" t="s">
        <v>335</v>
      </c>
      <c r="C1222" s="298">
        <v>46120</v>
      </c>
      <c r="D1222" s="299" t="s">
        <v>182</v>
      </c>
      <c r="E1222" s="331">
        <v>44.96</v>
      </c>
      <c r="F1222" s="331"/>
      <c r="G1222" s="333">
        <f t="shared" si="33"/>
        <v>1856.5699999999854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25">
      <c r="A1223" s="329" t="s">
        <v>294</v>
      </c>
      <c r="B1223" s="330">
        <v>13</v>
      </c>
      <c r="C1223" s="298">
        <v>46120</v>
      </c>
      <c r="D1223" s="299" t="s">
        <v>182</v>
      </c>
      <c r="E1223" s="331">
        <v>104.98</v>
      </c>
      <c r="F1223" s="331"/>
      <c r="G1223" s="333">
        <f t="shared" si="33"/>
        <v>1901.5299999999854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25">
      <c r="A1224" s="329" t="s">
        <v>289</v>
      </c>
      <c r="B1224" s="330">
        <v>2</v>
      </c>
      <c r="C1224" s="298">
        <v>46120</v>
      </c>
      <c r="D1224" s="299" t="s">
        <v>296</v>
      </c>
      <c r="E1224" s="331">
        <v>13.8</v>
      </c>
      <c r="F1224" s="331"/>
      <c r="G1224" s="333">
        <f t="shared" si="33"/>
        <v>2006.5099999999854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25">
      <c r="A1225" s="329" t="s">
        <v>289</v>
      </c>
      <c r="B1225" s="330">
        <v>4</v>
      </c>
      <c r="C1225" s="298">
        <v>46120</v>
      </c>
      <c r="D1225" s="299" t="s">
        <v>295</v>
      </c>
      <c r="E1225" s="331">
        <v>37.92</v>
      </c>
      <c r="F1225" s="331"/>
      <c r="G1225" s="333">
        <f t="shared" si="33"/>
        <v>2020.3099999999854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25">
      <c r="A1226" s="329" t="s">
        <v>289</v>
      </c>
      <c r="B1226" s="330">
        <v>6</v>
      </c>
      <c r="C1226" s="298">
        <v>46120</v>
      </c>
      <c r="D1226" s="299" t="s">
        <v>300</v>
      </c>
      <c r="E1226" s="331">
        <v>56.68</v>
      </c>
      <c r="F1226" s="331"/>
      <c r="G1226" s="333">
        <f t="shared" si="33"/>
        <v>2058.2299999999855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25">
      <c r="A1227" s="329" t="s">
        <v>289</v>
      </c>
      <c r="B1227" s="330">
        <v>6</v>
      </c>
      <c r="C1227" s="298">
        <v>46120</v>
      </c>
      <c r="D1227" s="299" t="s">
        <v>361</v>
      </c>
      <c r="E1227" s="331">
        <v>29.26</v>
      </c>
      <c r="F1227" s="331"/>
      <c r="G1227" s="333">
        <f t="shared" si="33"/>
        <v>2114.9099999999853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25">
      <c r="A1228" s="329" t="s">
        <v>294</v>
      </c>
      <c r="B1228" s="330">
        <v>9</v>
      </c>
      <c r="C1228" s="298">
        <v>46119</v>
      </c>
      <c r="D1228" s="299" t="s">
        <v>58</v>
      </c>
      <c r="E1228" s="331">
        <v>1281.53</v>
      </c>
      <c r="F1228" s="331"/>
      <c r="G1228" s="333">
        <f t="shared" si="33"/>
        <v>2144.1699999999855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25">
      <c r="A1229" s="329" t="s">
        <v>289</v>
      </c>
      <c r="B1229" s="330">
        <v>4</v>
      </c>
      <c r="C1229" s="298">
        <v>46119</v>
      </c>
      <c r="D1229" s="299" t="s">
        <v>362</v>
      </c>
      <c r="E1229" s="331">
        <v>25.84</v>
      </c>
      <c r="F1229" s="331"/>
      <c r="G1229" s="333">
        <f t="shared" si="33"/>
        <v>3425.6999999999853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25">
      <c r="A1230" s="329" t="s">
        <v>289</v>
      </c>
      <c r="B1230" s="330">
        <v>8</v>
      </c>
      <c r="C1230" s="298">
        <v>46119</v>
      </c>
      <c r="D1230" s="299" t="s">
        <v>319</v>
      </c>
      <c r="E1230" s="331">
        <v>12.05</v>
      </c>
      <c r="F1230" s="331"/>
      <c r="G1230" s="333">
        <f t="shared" si="33"/>
        <v>3451.5399999999854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25">
      <c r="A1231" s="329" t="s">
        <v>289</v>
      </c>
      <c r="B1231" s="330">
        <v>4</v>
      </c>
      <c r="C1231" s="298">
        <v>46119</v>
      </c>
      <c r="D1231" s="299" t="s">
        <v>334</v>
      </c>
      <c r="E1231" s="331">
        <v>82.04</v>
      </c>
      <c r="F1231" s="331"/>
      <c r="G1231" s="333">
        <f t="shared" si="33"/>
        <v>3463.5899999999856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25">
      <c r="A1232" s="329" t="s">
        <v>289</v>
      </c>
      <c r="B1232" s="330">
        <v>2</v>
      </c>
      <c r="C1232" s="298">
        <v>46119</v>
      </c>
      <c r="D1232" s="299" t="s">
        <v>363</v>
      </c>
      <c r="E1232" s="331">
        <v>22.92</v>
      </c>
      <c r="F1232" s="331"/>
      <c r="G1232" s="333">
        <f t="shared" si="33"/>
        <v>3545.6299999999856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25">
      <c r="A1233" s="329" t="s">
        <v>289</v>
      </c>
      <c r="B1233" s="330">
        <v>5</v>
      </c>
      <c r="C1233" s="298">
        <v>46118</v>
      </c>
      <c r="D1233" s="299" t="s">
        <v>364</v>
      </c>
      <c r="E1233" s="331">
        <v>400</v>
      </c>
      <c r="F1233" s="331"/>
      <c r="G1233" s="333">
        <f t="shared" si="33"/>
        <v>3568.5499999999856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25">
      <c r="A1234" s="329" t="s">
        <v>294</v>
      </c>
      <c r="B1234" s="330">
        <v>14</v>
      </c>
      <c r="C1234" s="298">
        <v>46118</v>
      </c>
      <c r="D1234" s="299" t="s">
        <v>365</v>
      </c>
      <c r="E1234" s="331">
        <v>66.67</v>
      </c>
      <c r="F1234" s="331"/>
      <c r="G1234" s="333">
        <f t="shared" si="33"/>
        <v>3968.5499999999856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25">
      <c r="A1235" s="329" t="s">
        <v>294</v>
      </c>
      <c r="B1235" s="330">
        <v>14</v>
      </c>
      <c r="C1235" s="298">
        <v>46118</v>
      </c>
      <c r="D1235" s="299" t="s">
        <v>366</v>
      </c>
      <c r="E1235" s="331">
        <v>70.25</v>
      </c>
      <c r="F1235" s="331"/>
      <c r="G1235" s="333">
        <f t="shared" si="33"/>
        <v>4035.2199999999857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25">
      <c r="A1236" s="329" t="s">
        <v>289</v>
      </c>
      <c r="B1236" s="330">
        <v>1</v>
      </c>
      <c r="C1236" s="298">
        <v>46117</v>
      </c>
      <c r="D1236" s="299" t="s">
        <v>367</v>
      </c>
      <c r="E1236" s="331">
        <v>25.6</v>
      </c>
      <c r="F1236" s="331"/>
      <c r="G1236" s="333">
        <f t="shared" si="33"/>
        <v>4105.4699999999857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25">
      <c r="A1237" s="329" t="s">
        <v>289</v>
      </c>
      <c r="B1237" s="330">
        <v>8</v>
      </c>
      <c r="C1237" s="298">
        <v>46117</v>
      </c>
      <c r="D1237" s="299" t="s">
        <v>319</v>
      </c>
      <c r="E1237" s="331">
        <v>8.56</v>
      </c>
      <c r="F1237" s="331"/>
      <c r="G1237" s="333">
        <f t="shared" si="33"/>
        <v>4131.0699999999861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25">
      <c r="A1238" s="329" t="s">
        <v>289</v>
      </c>
      <c r="B1238" s="330">
        <v>6</v>
      </c>
      <c r="C1238" s="298">
        <v>46117</v>
      </c>
      <c r="D1238" s="299" t="s">
        <v>368</v>
      </c>
      <c r="E1238" s="331">
        <v>301.67</v>
      </c>
      <c r="F1238" s="331"/>
      <c r="G1238" s="333">
        <f t="shared" si="33"/>
        <v>4139.6299999999865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25">
      <c r="A1239" s="329" t="s">
        <v>289</v>
      </c>
      <c r="B1239" s="330">
        <v>1</v>
      </c>
      <c r="C1239" s="298">
        <v>46116</v>
      </c>
      <c r="D1239" s="299" t="s">
        <v>306</v>
      </c>
      <c r="E1239" s="331">
        <v>176.85</v>
      </c>
      <c r="F1239" s="331"/>
      <c r="G1239" s="333">
        <f t="shared" si="33"/>
        <v>4441.2999999999865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25">
      <c r="A1240" s="329" t="s">
        <v>289</v>
      </c>
      <c r="B1240" s="330">
        <v>1</v>
      </c>
      <c r="C1240" s="298">
        <v>46116</v>
      </c>
      <c r="D1240" s="299" t="s">
        <v>311</v>
      </c>
      <c r="E1240" s="331">
        <v>139.34</v>
      </c>
      <c r="F1240" s="331"/>
      <c r="G1240" s="333">
        <f t="shared" si="33"/>
        <v>4618.1499999999869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25">
      <c r="A1241" s="329" t="s">
        <v>294</v>
      </c>
      <c r="B1241" s="330">
        <v>17</v>
      </c>
      <c r="C1241" s="298">
        <v>46116</v>
      </c>
      <c r="D1241" s="299" t="s">
        <v>369</v>
      </c>
      <c r="E1241" s="331">
        <v>99</v>
      </c>
      <c r="F1241" s="331"/>
      <c r="G1241" s="333">
        <f t="shared" si="33"/>
        <v>4757.489999999987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25">
      <c r="A1242" s="329" t="s">
        <v>289</v>
      </c>
      <c r="B1242" s="330">
        <v>2</v>
      </c>
      <c r="C1242" s="298">
        <v>46116</v>
      </c>
      <c r="D1242" s="299" t="s">
        <v>370</v>
      </c>
      <c r="E1242" s="331">
        <v>34</v>
      </c>
      <c r="F1242" s="331"/>
      <c r="G1242" s="333">
        <f t="shared" si="33"/>
        <v>4856.489999999987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25">
      <c r="A1243" s="329" t="s">
        <v>289</v>
      </c>
      <c r="B1243" s="330">
        <v>3</v>
      </c>
      <c r="C1243" s="298">
        <v>46116</v>
      </c>
      <c r="D1243" s="299" t="s">
        <v>347</v>
      </c>
      <c r="E1243" s="331">
        <v>10.24</v>
      </c>
      <c r="F1243" s="331"/>
      <c r="G1243" s="333">
        <f t="shared" si="33"/>
        <v>4890.489999999987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25">
      <c r="A1244" s="329" t="s">
        <v>289</v>
      </c>
      <c r="B1244" s="330">
        <v>7</v>
      </c>
      <c r="C1244" s="298">
        <v>46115</v>
      </c>
      <c r="D1244" s="299" t="s">
        <v>371</v>
      </c>
      <c r="E1244" s="331">
        <v>100</v>
      </c>
      <c r="F1244" s="331"/>
      <c r="G1244" s="333">
        <f t="shared" si="33"/>
        <v>4900.7299999999868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25">
      <c r="A1245" s="329" t="s">
        <v>289</v>
      </c>
      <c r="B1245" s="330">
        <v>6</v>
      </c>
      <c r="C1245" s="298">
        <v>46115</v>
      </c>
      <c r="D1245" s="299" t="s">
        <v>300</v>
      </c>
      <c r="E1245" s="331">
        <v>7.68</v>
      </c>
      <c r="F1245" s="331"/>
      <c r="G1245" s="333">
        <f t="shared" si="33"/>
        <v>5000.7299999999868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25">
      <c r="A1246" s="329" t="s">
        <v>289</v>
      </c>
      <c r="B1246" s="330">
        <v>2</v>
      </c>
      <c r="C1246" s="298">
        <v>46115</v>
      </c>
      <c r="D1246" s="299" t="s">
        <v>296</v>
      </c>
      <c r="E1246" s="331">
        <v>8.7200000000000006</v>
      </c>
      <c r="F1246" s="331"/>
      <c r="G1246" s="333">
        <f t="shared" si="33"/>
        <v>5008.4099999999871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25">
      <c r="A1247" s="329" t="s">
        <v>289</v>
      </c>
      <c r="B1247" s="330">
        <v>8</v>
      </c>
      <c r="C1247" s="298">
        <v>46114</v>
      </c>
      <c r="D1247" s="299" t="s">
        <v>372</v>
      </c>
      <c r="E1247" s="331">
        <v>81.739999999999995</v>
      </c>
      <c r="F1247" s="331"/>
      <c r="G1247" s="333">
        <f t="shared" si="33"/>
        <v>5017.1299999999874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25">
      <c r="A1248" s="329" t="s">
        <v>284</v>
      </c>
      <c r="B1248" s="330">
        <v>36</v>
      </c>
      <c r="C1248" s="298">
        <v>46114</v>
      </c>
      <c r="D1248" s="299" t="s">
        <v>373</v>
      </c>
      <c r="E1248" s="331">
        <v>50</v>
      </c>
      <c r="F1248" s="331"/>
      <c r="G1248" s="333">
        <f t="shared" si="33"/>
        <v>5098.8699999999872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25">
      <c r="A1249" s="329" t="s">
        <v>294</v>
      </c>
      <c r="B1249" s="330">
        <v>22</v>
      </c>
      <c r="C1249" s="298">
        <v>46114</v>
      </c>
      <c r="D1249" s="299" t="s">
        <v>374</v>
      </c>
      <c r="E1249" s="331">
        <v>6.37</v>
      </c>
      <c r="F1249" s="331"/>
      <c r="G1249" s="333">
        <f t="shared" si="33"/>
        <v>5148.8699999999872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25">
      <c r="A1250" s="329" t="s">
        <v>289</v>
      </c>
      <c r="B1250" s="330">
        <v>2</v>
      </c>
      <c r="C1250" s="298">
        <v>46114</v>
      </c>
      <c r="D1250" s="299" t="s">
        <v>326</v>
      </c>
      <c r="E1250" s="331">
        <v>55.22</v>
      </c>
      <c r="F1250" s="331"/>
      <c r="G1250" s="333">
        <f t="shared" si="33"/>
        <v>5155.239999999987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25">
      <c r="A1251" s="329" t="s">
        <v>289</v>
      </c>
      <c r="B1251" s="330">
        <v>8</v>
      </c>
      <c r="C1251" s="298">
        <v>46114</v>
      </c>
      <c r="D1251" s="299" t="s">
        <v>319</v>
      </c>
      <c r="E1251" s="331">
        <v>8.5</v>
      </c>
      <c r="F1251" s="331"/>
      <c r="G1251" s="333">
        <f t="shared" si="33"/>
        <v>5210.4599999999873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25">
      <c r="A1252" s="329" t="s">
        <v>289</v>
      </c>
      <c r="B1252" s="330">
        <v>4</v>
      </c>
      <c r="C1252" s="298">
        <v>46114</v>
      </c>
      <c r="D1252" s="299" t="s">
        <v>334</v>
      </c>
      <c r="E1252" s="331">
        <v>38.99</v>
      </c>
      <c r="F1252" s="331"/>
      <c r="G1252" s="333">
        <f t="shared" si="33"/>
        <v>5218.9599999999873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25">
      <c r="A1253" s="329" t="s">
        <v>291</v>
      </c>
      <c r="B1253" s="330">
        <v>39</v>
      </c>
      <c r="C1253" s="298">
        <v>46113</v>
      </c>
      <c r="D1253" s="299" t="s">
        <v>292</v>
      </c>
      <c r="E1253" s="331"/>
      <c r="F1253" s="331">
        <v>2763.78</v>
      </c>
      <c r="G1253" s="333">
        <f t="shared" si="33"/>
        <v>5257.9499999999871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25">
      <c r="A1254" s="329" t="s">
        <v>289</v>
      </c>
      <c r="B1254" s="330">
        <v>4</v>
      </c>
      <c r="C1254" s="298">
        <v>46113</v>
      </c>
      <c r="D1254" s="299" t="s">
        <v>296</v>
      </c>
      <c r="E1254" s="331">
        <v>36.090000000000003</v>
      </c>
      <c r="F1254" s="331"/>
      <c r="G1254" s="333">
        <f t="shared" si="33"/>
        <v>2494.1699999999869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25">
      <c r="A1255" s="329" t="s">
        <v>289</v>
      </c>
      <c r="B1255" s="330">
        <v>4</v>
      </c>
      <c r="C1255" s="298">
        <v>46113</v>
      </c>
      <c r="D1255" s="299" t="s">
        <v>310</v>
      </c>
      <c r="E1255" s="331">
        <v>80</v>
      </c>
      <c r="F1255" s="331"/>
      <c r="G1255" s="333">
        <f t="shared" si="33"/>
        <v>2530.259999999987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25">
      <c r="A1256" s="329" t="s">
        <v>289</v>
      </c>
      <c r="B1256" s="330">
        <v>7</v>
      </c>
      <c r="C1256" s="298">
        <v>46113</v>
      </c>
      <c r="D1256" s="299" t="s">
        <v>320</v>
      </c>
      <c r="E1256" s="331">
        <v>47.84</v>
      </c>
      <c r="F1256" s="331"/>
      <c r="G1256" s="333">
        <f t="shared" si="33"/>
        <v>2610.259999999987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25">
      <c r="A1257" s="329" t="s">
        <v>289</v>
      </c>
      <c r="B1257" s="330">
        <v>7</v>
      </c>
      <c r="C1257" s="298">
        <v>46113</v>
      </c>
      <c r="D1257" s="299" t="s">
        <v>320</v>
      </c>
      <c r="E1257" s="331">
        <v>21.25</v>
      </c>
      <c r="F1257" s="331"/>
      <c r="G1257" s="333">
        <f t="shared" si="33"/>
        <v>2658.0999999999872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25">
      <c r="A1258" s="329" t="s">
        <v>289</v>
      </c>
      <c r="B1258" s="330">
        <v>2</v>
      </c>
      <c r="C1258" s="298">
        <v>46113</v>
      </c>
      <c r="D1258" s="299" t="s">
        <v>375</v>
      </c>
      <c r="E1258" s="331">
        <v>42.9</v>
      </c>
      <c r="F1258" s="331"/>
      <c r="G1258" s="333">
        <f t="shared" si="33"/>
        <v>2679.3499999999872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25">
      <c r="A1259" s="329" t="s">
        <v>284</v>
      </c>
      <c r="B1259" s="330">
        <v>37</v>
      </c>
      <c r="C1259" s="298">
        <v>46112</v>
      </c>
      <c r="D1259" s="299" t="s">
        <v>376</v>
      </c>
      <c r="E1259" s="331">
        <v>4309.58</v>
      </c>
      <c r="F1259" s="331"/>
      <c r="G1259" s="333">
        <f t="shared" si="33"/>
        <v>2722.2499999999873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25">
      <c r="A1260" s="329" t="s">
        <v>286</v>
      </c>
      <c r="B1260" s="330">
        <v>25</v>
      </c>
      <c r="C1260" s="298">
        <v>46112</v>
      </c>
      <c r="D1260" s="298" t="s">
        <v>204</v>
      </c>
      <c r="E1260" s="331">
        <v>350</v>
      </c>
      <c r="F1260" s="331"/>
      <c r="G1260" s="333">
        <f t="shared" si="33"/>
        <v>7031.8299999999872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25">
      <c r="A1261" s="329" t="s">
        <v>286</v>
      </c>
      <c r="B1261" s="330">
        <v>26</v>
      </c>
      <c r="C1261" s="298">
        <v>46112</v>
      </c>
      <c r="D1261" s="298" t="s">
        <v>205</v>
      </c>
      <c r="E1261" s="331">
        <v>320</v>
      </c>
      <c r="F1261" s="331"/>
      <c r="G1261" s="333">
        <f t="shared" si="33"/>
        <v>7381.8299999999872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25">
      <c r="A1262" s="329" t="s">
        <v>286</v>
      </c>
      <c r="B1262" s="330">
        <v>27</v>
      </c>
      <c r="C1262" s="298">
        <v>46112</v>
      </c>
      <c r="D1262" s="298" t="s">
        <v>206</v>
      </c>
      <c r="E1262" s="331">
        <v>25</v>
      </c>
      <c r="F1262" s="331"/>
      <c r="G1262" s="333">
        <f t="shared" si="33"/>
        <v>7701.8299999999872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25">
      <c r="A1263" s="329" t="s">
        <v>286</v>
      </c>
      <c r="B1263" s="330">
        <v>28</v>
      </c>
      <c r="C1263" s="298">
        <v>46112</v>
      </c>
      <c r="D1263" s="298" t="s">
        <v>207</v>
      </c>
      <c r="E1263" s="331">
        <v>25</v>
      </c>
      <c r="F1263" s="331"/>
      <c r="G1263" s="333">
        <f t="shared" si="33"/>
        <v>7726.8299999999872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25">
      <c r="A1264" s="329" t="s">
        <v>286</v>
      </c>
      <c r="B1264" s="330">
        <v>29</v>
      </c>
      <c r="C1264" s="298">
        <v>46112</v>
      </c>
      <c r="D1264" s="298" t="s">
        <v>208</v>
      </c>
      <c r="E1264" s="331">
        <v>45</v>
      </c>
      <c r="F1264" s="331"/>
      <c r="G1264" s="333">
        <f t="shared" si="33"/>
        <v>7751.8299999999872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25">
      <c r="A1265" s="329" t="s">
        <v>286</v>
      </c>
      <c r="B1265" s="330">
        <v>30</v>
      </c>
      <c r="C1265" s="298">
        <v>46112</v>
      </c>
      <c r="D1265" s="298" t="s">
        <v>209</v>
      </c>
      <c r="E1265" s="331">
        <v>400</v>
      </c>
      <c r="F1265" s="331"/>
      <c r="G1265" s="333">
        <f t="shared" si="33"/>
        <v>7796.8299999999872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25">
      <c r="A1266" s="329" t="s">
        <v>286</v>
      </c>
      <c r="B1266" s="330">
        <v>31</v>
      </c>
      <c r="C1266" s="298">
        <v>46112</v>
      </c>
      <c r="D1266" s="298" t="s">
        <v>210</v>
      </c>
      <c r="E1266" s="331">
        <v>375</v>
      </c>
      <c r="F1266" s="331"/>
      <c r="G1266" s="333">
        <f t="shared" si="33"/>
        <v>8196.8299999999872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25">
      <c r="A1267" s="329" t="s">
        <v>286</v>
      </c>
      <c r="B1267" s="330">
        <v>32</v>
      </c>
      <c r="C1267" s="298">
        <v>46112</v>
      </c>
      <c r="D1267" s="298" t="s">
        <v>211</v>
      </c>
      <c r="E1267" s="331">
        <v>100</v>
      </c>
      <c r="F1267" s="331"/>
      <c r="G1267" s="333">
        <f t="shared" si="33"/>
        <v>8571.8299999999872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25">
      <c r="A1268" s="329" t="s">
        <v>286</v>
      </c>
      <c r="B1268" s="330">
        <v>33</v>
      </c>
      <c r="C1268" s="298">
        <v>46112</v>
      </c>
      <c r="D1268" s="298" t="s">
        <v>212</v>
      </c>
      <c r="E1268" s="331">
        <v>85</v>
      </c>
      <c r="F1268" s="331"/>
      <c r="G1268" s="333">
        <f t="shared" si="33"/>
        <v>8671.8299999999872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25">
      <c r="A1269" s="329" t="s">
        <v>286</v>
      </c>
      <c r="B1269" s="330">
        <v>34</v>
      </c>
      <c r="C1269" s="298">
        <v>46112</v>
      </c>
      <c r="D1269" s="298" t="s">
        <v>213</v>
      </c>
      <c r="E1269" s="331">
        <v>230</v>
      </c>
      <c r="F1269" s="331"/>
      <c r="G1269" s="333">
        <f t="shared" si="33"/>
        <v>8756.8299999999872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25">
      <c r="A1270" s="329" t="s">
        <v>286</v>
      </c>
      <c r="B1270" s="330">
        <v>35</v>
      </c>
      <c r="C1270" s="298">
        <v>46112</v>
      </c>
      <c r="D1270" s="298" t="s">
        <v>214</v>
      </c>
      <c r="E1270" s="331">
        <v>45</v>
      </c>
      <c r="F1270" s="331"/>
      <c r="G1270" s="333">
        <f t="shared" si="33"/>
        <v>8986.8299999999872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25">
      <c r="A1271" s="329" t="s">
        <v>289</v>
      </c>
      <c r="B1271" s="330">
        <v>6</v>
      </c>
      <c r="C1271" s="298">
        <v>46112</v>
      </c>
      <c r="D1271" s="298" t="s">
        <v>377</v>
      </c>
      <c r="E1271" s="331">
        <v>40</v>
      </c>
      <c r="F1271" s="331"/>
      <c r="G1271" s="333">
        <f t="shared" si="33"/>
        <v>9031.8299999999872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25">
      <c r="A1272" s="329" t="s">
        <v>294</v>
      </c>
      <c r="B1272" s="330">
        <v>42</v>
      </c>
      <c r="C1272" s="298">
        <v>46112</v>
      </c>
      <c r="D1272" s="298" t="s">
        <v>200</v>
      </c>
      <c r="E1272" s="331">
        <v>59</v>
      </c>
      <c r="F1272" s="331"/>
      <c r="G1272" s="333">
        <f t="shared" si="33"/>
        <v>9071.8299999999872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25">
      <c r="A1273" s="329" t="s">
        <v>294</v>
      </c>
      <c r="B1273" s="330">
        <v>43</v>
      </c>
      <c r="C1273" s="298">
        <v>46112</v>
      </c>
      <c r="D1273" s="298" t="s">
        <v>201</v>
      </c>
      <c r="E1273" s="331">
        <v>42.84</v>
      </c>
      <c r="F1273" s="331"/>
      <c r="G1273" s="333">
        <f t="shared" si="33"/>
        <v>9130.8299999999872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25">
      <c r="A1274" s="329" t="s">
        <v>289</v>
      </c>
      <c r="B1274" s="330">
        <v>6</v>
      </c>
      <c r="C1274" s="298">
        <v>46112</v>
      </c>
      <c r="D1274" s="298" t="s">
        <v>300</v>
      </c>
      <c r="E1274" s="331">
        <v>57.21</v>
      </c>
      <c r="F1274" s="331"/>
      <c r="G1274" s="333">
        <f t="shared" si="33"/>
        <v>9173.6699999999873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25">
      <c r="A1275" s="329" t="s">
        <v>289</v>
      </c>
      <c r="B1275" s="330">
        <v>8</v>
      </c>
      <c r="C1275" s="298">
        <v>46112</v>
      </c>
      <c r="D1275" s="298" t="s">
        <v>296</v>
      </c>
      <c r="E1275" s="331">
        <v>11.18</v>
      </c>
      <c r="F1275" s="331"/>
      <c r="G1275" s="333">
        <f t="shared" si="33"/>
        <v>9230.8799999999865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25">
      <c r="A1276" s="329" t="s">
        <v>294</v>
      </c>
      <c r="B1276" s="330">
        <v>10</v>
      </c>
      <c r="C1276" s="298">
        <v>46112</v>
      </c>
      <c r="D1276" s="298" t="s">
        <v>176</v>
      </c>
      <c r="E1276" s="331">
        <v>17.899999999999999</v>
      </c>
      <c r="F1276" s="331"/>
      <c r="G1276" s="333">
        <f t="shared" si="33"/>
        <v>9242.0599999999868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25">
      <c r="A1277" s="329" t="s">
        <v>289</v>
      </c>
      <c r="B1277" s="330">
        <v>2</v>
      </c>
      <c r="C1277" s="298">
        <v>46111</v>
      </c>
      <c r="D1277" s="298" t="s">
        <v>334</v>
      </c>
      <c r="E1277" s="331">
        <v>23.83</v>
      </c>
      <c r="F1277" s="331"/>
      <c r="G1277" s="333">
        <f t="shared" si="33"/>
        <v>9259.9599999999864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25">
      <c r="A1278" s="329" t="s">
        <v>291</v>
      </c>
      <c r="B1278" s="330">
        <v>38</v>
      </c>
      <c r="C1278" s="298">
        <v>46111</v>
      </c>
      <c r="D1278" s="299" t="s">
        <v>293</v>
      </c>
      <c r="E1278" s="331"/>
      <c r="F1278" s="331">
        <v>4278.1400000000003</v>
      </c>
      <c r="G1278" s="333">
        <f t="shared" si="33"/>
        <v>9283.7899999999863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25">
      <c r="A1279" s="329" t="s">
        <v>289</v>
      </c>
      <c r="B1279" s="330">
        <v>3</v>
      </c>
      <c r="C1279" s="298">
        <v>46111</v>
      </c>
      <c r="D1279" s="299" t="s">
        <v>350</v>
      </c>
      <c r="E1279" s="331">
        <v>30</v>
      </c>
      <c r="F1279" s="331"/>
      <c r="G1279" s="333">
        <f t="shared" si="33"/>
        <v>5005.649999999986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25">
      <c r="A1280" s="329" t="s">
        <v>289</v>
      </c>
      <c r="B1280" s="330">
        <v>6</v>
      </c>
      <c r="C1280" s="298">
        <v>46111</v>
      </c>
      <c r="D1280" s="299" t="s">
        <v>300</v>
      </c>
      <c r="E1280" s="331">
        <v>15.96</v>
      </c>
      <c r="F1280" s="331"/>
      <c r="G1280" s="333">
        <f t="shared" si="33"/>
        <v>5035.649999999986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25">
      <c r="A1281" s="329" t="s">
        <v>289</v>
      </c>
      <c r="B1281" s="330">
        <v>3</v>
      </c>
      <c r="C1281" s="298">
        <v>46111</v>
      </c>
      <c r="D1281" s="299" t="s">
        <v>378</v>
      </c>
      <c r="E1281" s="331">
        <v>18.96</v>
      </c>
      <c r="F1281" s="331"/>
      <c r="G1281" s="333">
        <f t="shared" si="33"/>
        <v>5051.609999999986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25">
      <c r="A1282" s="329" t="s">
        <v>289</v>
      </c>
      <c r="B1282" s="330">
        <v>1</v>
      </c>
      <c r="C1282" s="298">
        <v>46110</v>
      </c>
      <c r="D1282" s="299" t="s">
        <v>311</v>
      </c>
      <c r="E1282" s="331">
        <v>144.22</v>
      </c>
      <c r="F1282" s="331"/>
      <c r="G1282" s="333">
        <f t="shared" si="33"/>
        <v>5070.5699999999861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25">
      <c r="A1283" s="329" t="s">
        <v>289</v>
      </c>
      <c r="B1283" s="330">
        <v>7</v>
      </c>
      <c r="C1283" s="298">
        <v>46110</v>
      </c>
      <c r="D1283" s="299" t="s">
        <v>379</v>
      </c>
      <c r="E1283" s="331">
        <v>181.04</v>
      </c>
      <c r="F1283" s="331"/>
      <c r="G1283" s="333">
        <f t="shared" si="33"/>
        <v>5214.7899999999863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25">
      <c r="A1284" s="329" t="s">
        <v>289</v>
      </c>
      <c r="B1284" s="330">
        <v>6</v>
      </c>
      <c r="C1284" s="298">
        <v>46110</v>
      </c>
      <c r="D1284" s="299" t="s">
        <v>380</v>
      </c>
      <c r="E1284" s="331">
        <v>196.9</v>
      </c>
      <c r="F1284" s="331"/>
      <c r="G1284" s="333">
        <f t="shared" si="33"/>
        <v>5395.8299999999863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25">
      <c r="A1285" s="329" t="s">
        <v>289</v>
      </c>
      <c r="B1285" s="330">
        <v>3</v>
      </c>
      <c r="C1285" s="298">
        <v>46110</v>
      </c>
      <c r="D1285" s="299" t="s">
        <v>381</v>
      </c>
      <c r="E1285" s="331">
        <v>7.5</v>
      </c>
      <c r="F1285" s="331"/>
      <c r="G1285" s="333">
        <f t="shared" si="33"/>
        <v>5592.7299999999859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25">
      <c r="A1286" s="329" t="s">
        <v>289</v>
      </c>
      <c r="B1286" s="330">
        <v>8</v>
      </c>
      <c r="C1286" s="298">
        <v>46109</v>
      </c>
      <c r="D1286" s="299" t="s">
        <v>319</v>
      </c>
      <c r="E1286" s="331">
        <v>11.7</v>
      </c>
      <c r="F1286" s="331"/>
      <c r="G1286" s="333">
        <f t="shared" si="33"/>
        <v>5600.2299999999859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25">
      <c r="A1287" s="329" t="s">
        <v>289</v>
      </c>
      <c r="B1287" s="330">
        <v>2</v>
      </c>
      <c r="C1287" s="298">
        <v>46109</v>
      </c>
      <c r="D1287" s="299" t="s">
        <v>308</v>
      </c>
      <c r="E1287" s="331">
        <v>210.76</v>
      </c>
      <c r="F1287" s="331"/>
      <c r="G1287" s="333">
        <f t="shared" si="33"/>
        <v>5611.9299999999857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25">
      <c r="A1288" s="329" t="s">
        <v>289</v>
      </c>
      <c r="B1288" s="330">
        <v>4</v>
      </c>
      <c r="C1288" s="298">
        <v>46109</v>
      </c>
      <c r="D1288" s="299" t="s">
        <v>310</v>
      </c>
      <c r="E1288" s="331">
        <v>46.9</v>
      </c>
      <c r="F1288" s="331"/>
      <c r="G1288" s="333">
        <f t="shared" si="33"/>
        <v>5822.689999999986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25">
      <c r="A1289" s="329" t="s">
        <v>289</v>
      </c>
      <c r="B1289" s="330">
        <v>1</v>
      </c>
      <c r="C1289" s="298">
        <v>46109</v>
      </c>
      <c r="D1289" s="299" t="s">
        <v>329</v>
      </c>
      <c r="E1289" s="331">
        <v>179.1</v>
      </c>
      <c r="F1289" s="331"/>
      <c r="G1289" s="333">
        <f t="shared" si="33"/>
        <v>5869.5899999999856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25">
      <c r="A1290" s="329" t="s">
        <v>289</v>
      </c>
      <c r="B1290" s="330">
        <v>8</v>
      </c>
      <c r="C1290" s="298">
        <v>46109</v>
      </c>
      <c r="D1290" s="299" t="s">
        <v>308</v>
      </c>
      <c r="E1290" s="331">
        <v>31.97</v>
      </c>
      <c r="F1290" s="331"/>
      <c r="G1290" s="333">
        <f t="shared" si="33"/>
        <v>6048.689999999986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25">
      <c r="A1291" s="329" t="s">
        <v>289</v>
      </c>
      <c r="B1291" s="330">
        <v>8</v>
      </c>
      <c r="C1291" s="298">
        <v>46109</v>
      </c>
      <c r="D1291" s="299" t="s">
        <v>308</v>
      </c>
      <c r="E1291" s="331">
        <v>12.19</v>
      </c>
      <c r="F1291" s="331"/>
      <c r="G1291" s="333">
        <f t="shared" si="33"/>
        <v>6080.6599999999862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25">
      <c r="A1292" s="329" t="s">
        <v>291</v>
      </c>
      <c r="B1292" s="330">
        <v>41</v>
      </c>
      <c r="C1292" s="298">
        <v>46108</v>
      </c>
      <c r="D1292" s="299" t="s">
        <v>382</v>
      </c>
      <c r="E1292" s="331"/>
      <c r="F1292" s="331">
        <v>400</v>
      </c>
      <c r="G1292" s="333">
        <f t="shared" si="33"/>
        <v>6092.8499999999858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25">
      <c r="A1293" s="329" t="s">
        <v>289</v>
      </c>
      <c r="B1293" s="330">
        <v>2</v>
      </c>
      <c r="C1293" s="298">
        <v>46108</v>
      </c>
      <c r="D1293" s="299" t="s">
        <v>301</v>
      </c>
      <c r="E1293" s="331">
        <v>19.5</v>
      </c>
      <c r="F1293" s="331"/>
      <c r="G1293" s="333">
        <f t="shared" si="33"/>
        <v>5692.8499999999858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25">
      <c r="A1294" s="329" t="s">
        <v>289</v>
      </c>
      <c r="B1294" s="330">
        <v>2</v>
      </c>
      <c r="C1294" s="298">
        <v>46108</v>
      </c>
      <c r="D1294" s="299" t="s">
        <v>296</v>
      </c>
      <c r="E1294" s="331">
        <v>11.48</v>
      </c>
      <c r="F1294" s="331"/>
      <c r="G1294" s="333">
        <f t="shared" si="33"/>
        <v>5712.3499999999858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25">
      <c r="A1295" s="329" t="s">
        <v>289</v>
      </c>
      <c r="B1295" s="330">
        <v>8</v>
      </c>
      <c r="C1295" s="298">
        <v>46108</v>
      </c>
      <c r="D1295" s="299" t="s">
        <v>334</v>
      </c>
      <c r="E1295" s="331">
        <v>11.46</v>
      </c>
      <c r="F1295" s="331"/>
      <c r="G1295" s="333">
        <f t="shared" si="33"/>
        <v>5723.8299999999854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25">
      <c r="A1296" s="329" t="s">
        <v>289</v>
      </c>
      <c r="B1296" s="330">
        <v>4</v>
      </c>
      <c r="C1296" s="298">
        <v>46108</v>
      </c>
      <c r="D1296" s="299" t="s">
        <v>334</v>
      </c>
      <c r="E1296" s="331">
        <v>38.21</v>
      </c>
      <c r="F1296" s="331"/>
      <c r="G1296" s="333">
        <f t="shared" si="33"/>
        <v>5735.2899999999854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25">
      <c r="A1297" s="329" t="s">
        <v>289</v>
      </c>
      <c r="B1297" s="330">
        <v>2</v>
      </c>
      <c r="C1297" s="298">
        <v>46108</v>
      </c>
      <c r="D1297" s="299" t="s">
        <v>383</v>
      </c>
      <c r="E1297" s="331">
        <v>69.95</v>
      </c>
      <c r="F1297" s="331"/>
      <c r="G1297" s="333">
        <f t="shared" si="33"/>
        <v>5773.4999999999854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25">
      <c r="A1298" s="329" t="s">
        <v>289</v>
      </c>
      <c r="B1298" s="330">
        <v>3</v>
      </c>
      <c r="C1298" s="298">
        <v>46108</v>
      </c>
      <c r="D1298" s="299" t="s">
        <v>347</v>
      </c>
      <c r="E1298" s="331">
        <v>10.78</v>
      </c>
      <c r="F1298" s="331"/>
      <c r="G1298" s="333">
        <f t="shared" si="33"/>
        <v>5843.4499999999853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25">
      <c r="A1299" s="329" t="s">
        <v>289</v>
      </c>
      <c r="B1299" s="330">
        <v>6</v>
      </c>
      <c r="C1299" s="298">
        <v>46108</v>
      </c>
      <c r="D1299" s="299" t="s">
        <v>300</v>
      </c>
      <c r="E1299" s="331">
        <v>15.84</v>
      </c>
      <c r="F1299" s="331"/>
      <c r="G1299" s="333">
        <f t="shared" si="33"/>
        <v>5854.229999999985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25">
      <c r="A1300" s="329" t="s">
        <v>289</v>
      </c>
      <c r="B1300" s="330">
        <v>8</v>
      </c>
      <c r="C1300" s="298">
        <v>46108</v>
      </c>
      <c r="D1300" s="299" t="s">
        <v>384</v>
      </c>
      <c r="E1300" s="331">
        <v>22.48</v>
      </c>
      <c r="F1300" s="331"/>
      <c r="G1300" s="333">
        <f t="shared" si="33"/>
        <v>5870.0699999999852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25">
      <c r="A1301" s="329" t="s">
        <v>289</v>
      </c>
      <c r="B1301" s="330">
        <v>2</v>
      </c>
      <c r="C1301" s="298">
        <v>46107</v>
      </c>
      <c r="D1301" s="299" t="s">
        <v>357</v>
      </c>
      <c r="E1301" s="331">
        <v>11.17</v>
      </c>
      <c r="F1301" s="331"/>
      <c r="G1301" s="333">
        <f t="shared" si="33"/>
        <v>5892.5499999999847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25">
      <c r="A1302" s="329" t="s">
        <v>289</v>
      </c>
      <c r="B1302" s="330">
        <v>2</v>
      </c>
      <c r="C1302" s="298">
        <v>46107</v>
      </c>
      <c r="D1302" s="299" t="s">
        <v>385</v>
      </c>
      <c r="E1302" s="331">
        <v>14.38</v>
      </c>
      <c r="F1302" s="331"/>
      <c r="G1302" s="333">
        <f t="shared" si="33"/>
        <v>5903.7199999999848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25">
      <c r="A1303" s="329" t="s">
        <v>289</v>
      </c>
      <c r="B1303" s="330">
        <v>8</v>
      </c>
      <c r="C1303" s="298">
        <v>46107</v>
      </c>
      <c r="D1303" s="299" t="s">
        <v>386</v>
      </c>
      <c r="E1303" s="331">
        <v>45</v>
      </c>
      <c r="F1303" s="331"/>
      <c r="G1303" s="333">
        <f t="shared" si="33"/>
        <v>5918.0999999999849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25">
      <c r="A1304" s="329" t="s">
        <v>289</v>
      </c>
      <c r="B1304" s="330">
        <v>2</v>
      </c>
      <c r="C1304" s="298">
        <v>46107</v>
      </c>
      <c r="D1304" s="299" t="s">
        <v>324</v>
      </c>
      <c r="E1304" s="331">
        <v>9.0299999999999994</v>
      </c>
      <c r="F1304" s="331"/>
      <c r="G1304" s="333">
        <f t="shared" si="33"/>
        <v>5963.0999999999849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25">
      <c r="A1305" s="329" t="s">
        <v>289</v>
      </c>
      <c r="B1305" s="330">
        <v>2</v>
      </c>
      <c r="C1305" s="298">
        <v>46107</v>
      </c>
      <c r="D1305" s="299" t="s">
        <v>301</v>
      </c>
      <c r="E1305" s="331">
        <v>30</v>
      </c>
      <c r="F1305" s="331"/>
      <c r="G1305" s="333">
        <f t="shared" si="33"/>
        <v>5972.1299999999846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25">
      <c r="A1306" s="329" t="s">
        <v>289</v>
      </c>
      <c r="B1306" s="330">
        <v>6</v>
      </c>
      <c r="C1306" s="298">
        <v>46106</v>
      </c>
      <c r="D1306" s="299" t="s">
        <v>387</v>
      </c>
      <c r="E1306" s="331">
        <v>12</v>
      </c>
      <c r="F1306" s="331"/>
      <c r="G1306" s="333">
        <f t="shared" si="33"/>
        <v>6002.1299999999846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25">
      <c r="A1307" s="329" t="s">
        <v>289</v>
      </c>
      <c r="B1307" s="330">
        <v>6</v>
      </c>
      <c r="C1307" s="298">
        <v>46106</v>
      </c>
      <c r="D1307" s="299" t="s">
        <v>388</v>
      </c>
      <c r="E1307" s="331">
        <v>20</v>
      </c>
      <c r="F1307" s="331"/>
      <c r="G1307" s="333">
        <f t="shared" si="33"/>
        <v>6014.1299999999846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25">
      <c r="A1308" s="329" t="s">
        <v>289</v>
      </c>
      <c r="B1308" s="330">
        <v>2</v>
      </c>
      <c r="C1308" s="298">
        <v>46106</v>
      </c>
      <c r="D1308" s="299" t="s">
        <v>296</v>
      </c>
      <c r="E1308" s="331">
        <v>21.05</v>
      </c>
      <c r="F1308" s="331"/>
      <c r="G1308" s="333">
        <f t="shared" si="33"/>
        <v>6034.1299999999846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25">
      <c r="A1309" s="329" t="s">
        <v>289</v>
      </c>
      <c r="B1309" s="330">
        <v>4</v>
      </c>
      <c r="C1309" s="298">
        <v>46106</v>
      </c>
      <c r="D1309" s="299" t="s">
        <v>296</v>
      </c>
      <c r="E1309" s="331">
        <v>38.58</v>
      </c>
      <c r="F1309" s="331"/>
      <c r="G1309" s="333">
        <f t="shared" si="33"/>
        <v>6055.1799999999848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25">
      <c r="A1310" s="329" t="s">
        <v>294</v>
      </c>
      <c r="B1310" s="330">
        <v>12</v>
      </c>
      <c r="C1310" s="298">
        <v>46106</v>
      </c>
      <c r="D1310" s="299" t="s">
        <v>314</v>
      </c>
      <c r="E1310" s="331">
        <v>204.47</v>
      </c>
      <c r="F1310" s="331"/>
      <c r="G1310" s="333">
        <f t="shared" si="33"/>
        <v>6093.7599999999848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25">
      <c r="A1311" s="329" t="s">
        <v>294</v>
      </c>
      <c r="B1311" s="330">
        <v>24</v>
      </c>
      <c r="C1311" s="298">
        <v>46105</v>
      </c>
      <c r="D1311" s="299" t="s">
        <v>858</v>
      </c>
      <c r="E1311" s="331">
        <v>86.58</v>
      </c>
      <c r="F1311" s="331"/>
      <c r="G1311" s="333">
        <f t="shared" si="33"/>
        <v>6298.229999999985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25">
      <c r="A1312" s="329" t="s">
        <v>289</v>
      </c>
      <c r="B1312" s="330">
        <v>6</v>
      </c>
      <c r="C1312" s="298">
        <v>46105</v>
      </c>
      <c r="D1312" s="299" t="s">
        <v>388</v>
      </c>
      <c r="E1312" s="331">
        <v>20</v>
      </c>
      <c r="F1312" s="331"/>
      <c r="G1312" s="333">
        <f t="shared" si="33"/>
        <v>6384.8099999999849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25">
      <c r="A1313" s="329" t="s">
        <v>289</v>
      </c>
      <c r="B1313" s="330">
        <v>2</v>
      </c>
      <c r="C1313" s="298">
        <v>46105</v>
      </c>
      <c r="D1313" s="299" t="s">
        <v>389</v>
      </c>
      <c r="E1313" s="331">
        <v>15.29</v>
      </c>
      <c r="F1313" s="331"/>
      <c r="G1313" s="333">
        <f t="shared" si="33"/>
        <v>6404.8099999999849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25">
      <c r="A1314" s="329" t="s">
        <v>289</v>
      </c>
      <c r="B1314" s="330">
        <v>8</v>
      </c>
      <c r="C1314" s="298">
        <v>46105</v>
      </c>
      <c r="D1314" s="299" t="s">
        <v>308</v>
      </c>
      <c r="E1314" s="331">
        <v>47.99</v>
      </c>
      <c r="F1314" s="331"/>
      <c r="G1314" s="333">
        <f t="shared" si="33"/>
        <v>6420.0999999999849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25">
      <c r="A1315" s="329" t="s">
        <v>294</v>
      </c>
      <c r="B1315" s="330">
        <v>23</v>
      </c>
      <c r="C1315" s="298">
        <v>46104</v>
      </c>
      <c r="D1315" s="299" t="s">
        <v>67</v>
      </c>
      <c r="E1315" s="331">
        <v>650.88</v>
      </c>
      <c r="F1315" s="331"/>
      <c r="G1315" s="333">
        <f t="shared" si="33"/>
        <v>6468.0899999999847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25">
      <c r="A1316" s="329" t="s">
        <v>289</v>
      </c>
      <c r="B1316" s="330">
        <v>2</v>
      </c>
      <c r="C1316" s="298">
        <v>46104</v>
      </c>
      <c r="D1316" s="299" t="s">
        <v>390</v>
      </c>
      <c r="E1316" s="331">
        <v>46</v>
      </c>
      <c r="F1316" s="331"/>
      <c r="G1316" s="333">
        <f t="shared" si="33"/>
        <v>7118.9699999999848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25">
      <c r="A1317" s="329" t="s">
        <v>289</v>
      </c>
      <c r="B1317" s="330">
        <v>2</v>
      </c>
      <c r="C1317" s="298">
        <v>46103</v>
      </c>
      <c r="D1317" s="299" t="s">
        <v>391</v>
      </c>
      <c r="E1317" s="331">
        <v>24.81</v>
      </c>
      <c r="F1317" s="331"/>
      <c r="G1317" s="333">
        <f t="shared" si="33"/>
        <v>7164.9699999999848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25">
      <c r="A1318" s="329" t="s">
        <v>289</v>
      </c>
      <c r="B1318" s="330">
        <v>4</v>
      </c>
      <c r="C1318" s="298">
        <v>46103</v>
      </c>
      <c r="D1318" s="299" t="s">
        <v>296</v>
      </c>
      <c r="E1318" s="331">
        <v>28.77</v>
      </c>
      <c r="F1318" s="331"/>
      <c r="G1318" s="333">
        <f t="shared" si="33"/>
        <v>7189.7799999999852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25">
      <c r="A1319" s="329" t="s">
        <v>289</v>
      </c>
      <c r="B1319" s="330">
        <v>8</v>
      </c>
      <c r="C1319" s="298">
        <v>46103</v>
      </c>
      <c r="D1319" s="299" t="s">
        <v>296</v>
      </c>
      <c r="E1319" s="331">
        <v>11.9</v>
      </c>
      <c r="F1319" s="331"/>
      <c r="G1319" s="333">
        <f t="shared" si="33"/>
        <v>7218.5499999999856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25">
      <c r="A1320" s="329" t="s">
        <v>289</v>
      </c>
      <c r="B1320" s="330">
        <v>1</v>
      </c>
      <c r="C1320" s="298">
        <v>46103</v>
      </c>
      <c r="D1320" s="299" t="s">
        <v>300</v>
      </c>
      <c r="E1320" s="331">
        <v>42.59</v>
      </c>
      <c r="F1320" s="331"/>
      <c r="G1320" s="333">
        <f t="shared" si="33"/>
        <v>7230.4499999999853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25">
      <c r="A1321" s="329" t="s">
        <v>289</v>
      </c>
      <c r="B1321" s="330">
        <v>6</v>
      </c>
      <c r="C1321" s="298">
        <v>46103</v>
      </c>
      <c r="D1321" s="299" t="s">
        <v>300</v>
      </c>
      <c r="E1321" s="331">
        <v>17.579999999999998</v>
      </c>
      <c r="F1321" s="331"/>
      <c r="G1321" s="333">
        <f t="shared" si="33"/>
        <v>7273.0399999999854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25">
      <c r="A1322" s="329" t="s">
        <v>289</v>
      </c>
      <c r="B1322" s="330">
        <v>1</v>
      </c>
      <c r="C1322" s="298">
        <v>46103</v>
      </c>
      <c r="D1322" s="299" t="s">
        <v>300</v>
      </c>
      <c r="E1322" s="331">
        <v>11.99</v>
      </c>
      <c r="F1322" s="331"/>
      <c r="G1322" s="333">
        <f t="shared" si="33"/>
        <v>7290.6199999999853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25">
      <c r="A1323" s="329" t="s">
        <v>289</v>
      </c>
      <c r="B1323" s="330">
        <v>1</v>
      </c>
      <c r="C1323" s="298">
        <v>46103</v>
      </c>
      <c r="D1323" s="299" t="s">
        <v>311</v>
      </c>
      <c r="E1323" s="331">
        <v>81.31</v>
      </c>
      <c r="F1323" s="331"/>
      <c r="G1323" s="333">
        <f t="shared" si="33"/>
        <v>7302.6099999999851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25">
      <c r="A1324" s="329" t="s">
        <v>289</v>
      </c>
      <c r="B1324" s="330">
        <v>1</v>
      </c>
      <c r="C1324" s="298">
        <v>46103</v>
      </c>
      <c r="D1324" s="299" t="s">
        <v>392</v>
      </c>
      <c r="E1324" s="331">
        <v>38.44</v>
      </c>
      <c r="F1324" s="331"/>
      <c r="G1324" s="333">
        <f t="shared" si="33"/>
        <v>7383.9199999999855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25">
      <c r="A1325" s="329" t="s">
        <v>289</v>
      </c>
      <c r="B1325" s="330">
        <v>2</v>
      </c>
      <c r="C1325" s="298">
        <v>46103</v>
      </c>
      <c r="D1325" s="299" t="s">
        <v>393</v>
      </c>
      <c r="E1325" s="331">
        <v>35.700000000000003</v>
      </c>
      <c r="F1325" s="331"/>
      <c r="G1325" s="333">
        <f t="shared" si="33"/>
        <v>7422.3599999999851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25">
      <c r="A1326" s="329" t="s">
        <v>289</v>
      </c>
      <c r="B1326" s="330">
        <v>6</v>
      </c>
      <c r="C1326" s="298">
        <v>46102</v>
      </c>
      <c r="D1326" s="299" t="s">
        <v>300</v>
      </c>
      <c r="E1326" s="331">
        <v>10.64</v>
      </c>
      <c r="F1326" s="331"/>
      <c r="G1326" s="333">
        <f t="shared" si="33"/>
        <v>7458.0599999999849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25">
      <c r="A1327" s="329" t="s">
        <v>289</v>
      </c>
      <c r="B1327" s="330">
        <v>1</v>
      </c>
      <c r="C1327" s="298">
        <v>46102</v>
      </c>
      <c r="D1327" s="299" t="s">
        <v>300</v>
      </c>
      <c r="E1327" s="331">
        <v>28.69</v>
      </c>
      <c r="F1327" s="331"/>
      <c r="G1327" s="333">
        <f t="shared" si="33"/>
        <v>7468.6999999999853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25">
      <c r="A1328" s="329" t="s">
        <v>289</v>
      </c>
      <c r="B1328" s="330">
        <v>3</v>
      </c>
      <c r="C1328" s="298">
        <v>46102</v>
      </c>
      <c r="D1328" s="299" t="s">
        <v>347</v>
      </c>
      <c r="E1328" s="331">
        <v>11.59</v>
      </c>
      <c r="F1328" s="331"/>
      <c r="G1328" s="333">
        <f t="shared" si="33"/>
        <v>7497.3899999999849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25">
      <c r="A1329" s="329" t="s">
        <v>291</v>
      </c>
      <c r="B1329" s="330">
        <v>41</v>
      </c>
      <c r="C1329" s="298">
        <v>46102</v>
      </c>
      <c r="D1329" s="299" t="s">
        <v>382</v>
      </c>
      <c r="E1329" s="331"/>
      <c r="F1329" s="331">
        <v>400</v>
      </c>
      <c r="G1329" s="333">
        <f t="shared" si="33"/>
        <v>7508.979999999985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25">
      <c r="A1330" s="329" t="s">
        <v>289</v>
      </c>
      <c r="B1330" s="330">
        <v>5</v>
      </c>
      <c r="C1330" s="298">
        <v>46102</v>
      </c>
      <c r="D1330" s="299" t="s">
        <v>394</v>
      </c>
      <c r="E1330" s="331">
        <v>170</v>
      </c>
      <c r="F1330" s="331"/>
      <c r="G1330" s="333">
        <f t="shared" si="33"/>
        <v>7108.979999999985</v>
      </c>
      <c r="H1330" s="334" t="s">
        <v>298</v>
      </c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25">
      <c r="A1331" s="329" t="s">
        <v>289</v>
      </c>
      <c r="B1331" s="330">
        <v>5</v>
      </c>
      <c r="C1331" s="298">
        <v>46102</v>
      </c>
      <c r="D1331" s="299" t="s">
        <v>353</v>
      </c>
      <c r="E1331" s="331">
        <v>70</v>
      </c>
      <c r="F1331" s="331"/>
      <c r="G1331" s="333">
        <f t="shared" si="33"/>
        <v>7278.979999999985</v>
      </c>
      <c r="H1331" s="334" t="s">
        <v>298</v>
      </c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25">
      <c r="A1332" s="329" t="s">
        <v>289</v>
      </c>
      <c r="B1332" s="330">
        <v>5</v>
      </c>
      <c r="C1332" s="298">
        <v>46102</v>
      </c>
      <c r="D1332" s="299" t="s">
        <v>395</v>
      </c>
      <c r="E1332" s="331">
        <v>40</v>
      </c>
      <c r="F1332" s="331"/>
      <c r="G1332" s="333">
        <f t="shared" ref="G1332:G1586" si="34">G1333-E1332+F1332</f>
        <v>7348.979999999985</v>
      </c>
      <c r="H1332" s="334" t="s">
        <v>298</v>
      </c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25">
      <c r="A1333" s="329" t="s">
        <v>289</v>
      </c>
      <c r="B1333" s="330">
        <v>3</v>
      </c>
      <c r="C1333" s="298">
        <v>46102</v>
      </c>
      <c r="D1333" s="299" t="s">
        <v>347</v>
      </c>
      <c r="E1333" s="331">
        <v>25</v>
      </c>
      <c r="F1333" s="331"/>
      <c r="G1333" s="333">
        <f t="shared" si="34"/>
        <v>7388.979999999985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25">
      <c r="A1334" s="329" t="s">
        <v>289</v>
      </c>
      <c r="B1334" s="330">
        <v>1</v>
      </c>
      <c r="C1334" s="298">
        <v>46102</v>
      </c>
      <c r="D1334" s="299" t="s">
        <v>304</v>
      </c>
      <c r="E1334" s="331">
        <v>65.19</v>
      </c>
      <c r="F1334" s="331"/>
      <c r="G1334" s="333">
        <f t="shared" si="34"/>
        <v>7413.979999999985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25">
      <c r="A1335" s="329" t="s">
        <v>289</v>
      </c>
      <c r="B1335" s="330">
        <v>4</v>
      </c>
      <c r="C1335" s="298">
        <v>46102</v>
      </c>
      <c r="D1335" s="299" t="s">
        <v>310</v>
      </c>
      <c r="E1335" s="331">
        <v>37.450000000000003</v>
      </c>
      <c r="F1335" s="331"/>
      <c r="G1335" s="333">
        <f t="shared" si="34"/>
        <v>7479.1699999999846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25">
      <c r="A1336" s="329" t="s">
        <v>289</v>
      </c>
      <c r="B1336" s="330">
        <v>8</v>
      </c>
      <c r="C1336" s="298">
        <v>46101</v>
      </c>
      <c r="D1336" s="299" t="s">
        <v>355</v>
      </c>
      <c r="E1336" s="331">
        <v>65.099999999999994</v>
      </c>
      <c r="F1336" s="331"/>
      <c r="G1336" s="333">
        <f t="shared" si="34"/>
        <v>7516.6199999999844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25">
      <c r="A1337" s="329" t="s">
        <v>294</v>
      </c>
      <c r="B1337" s="330">
        <v>22</v>
      </c>
      <c r="C1337" s="298">
        <v>46101</v>
      </c>
      <c r="D1337" s="299" t="s">
        <v>323</v>
      </c>
      <c r="E1337" s="331">
        <v>20.22</v>
      </c>
      <c r="F1337" s="331"/>
      <c r="G1337" s="333">
        <f t="shared" si="34"/>
        <v>7581.7199999999848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25">
      <c r="A1338" s="329" t="s">
        <v>289</v>
      </c>
      <c r="B1338" s="330">
        <v>6</v>
      </c>
      <c r="C1338" s="298">
        <v>46101</v>
      </c>
      <c r="D1338" s="299" t="s">
        <v>432</v>
      </c>
      <c r="E1338" s="331">
        <v>-73</v>
      </c>
      <c r="F1338" s="331"/>
      <c r="G1338" s="333">
        <f t="shared" si="34"/>
        <v>7601.939999999985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25">
      <c r="A1339" s="329" t="s">
        <v>289</v>
      </c>
      <c r="B1339" s="330">
        <v>6</v>
      </c>
      <c r="C1339" s="298">
        <v>46101</v>
      </c>
      <c r="D1339" s="299" t="s">
        <v>300</v>
      </c>
      <c r="E1339" s="331">
        <v>34.68</v>
      </c>
      <c r="F1339" s="331"/>
      <c r="G1339" s="333">
        <f t="shared" si="34"/>
        <v>7528.939999999985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25">
      <c r="A1340" s="329" t="s">
        <v>289</v>
      </c>
      <c r="B1340" s="330">
        <v>6</v>
      </c>
      <c r="C1340" s="298">
        <v>46101</v>
      </c>
      <c r="D1340" s="299" t="s">
        <v>396</v>
      </c>
      <c r="E1340" s="331">
        <v>10.63</v>
      </c>
      <c r="F1340" s="331"/>
      <c r="G1340" s="333">
        <f t="shared" si="34"/>
        <v>7563.6199999999853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25">
      <c r="A1341" s="329" t="s">
        <v>289</v>
      </c>
      <c r="B1341" s="330">
        <v>5</v>
      </c>
      <c r="C1341" s="298">
        <v>46101</v>
      </c>
      <c r="D1341" s="299" t="s">
        <v>397</v>
      </c>
      <c r="E1341" s="331">
        <v>106.49</v>
      </c>
      <c r="F1341" s="331"/>
      <c r="G1341" s="333">
        <f t="shared" si="34"/>
        <v>7574.2499999999854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25">
      <c r="A1342" s="329" t="s">
        <v>289</v>
      </c>
      <c r="B1342" s="330">
        <v>8</v>
      </c>
      <c r="C1342" s="298">
        <v>46100</v>
      </c>
      <c r="D1342" s="299" t="s">
        <v>356</v>
      </c>
      <c r="E1342" s="331">
        <v>16.739999999999998</v>
      </c>
      <c r="F1342" s="331"/>
      <c r="G1342" s="333">
        <f t="shared" si="34"/>
        <v>7680.7399999999852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25">
      <c r="A1343" s="329" t="s">
        <v>289</v>
      </c>
      <c r="B1343" s="330">
        <v>8</v>
      </c>
      <c r="C1343" s="298">
        <v>46100</v>
      </c>
      <c r="D1343" s="299" t="s">
        <v>398</v>
      </c>
      <c r="E1343" s="331">
        <v>108.54</v>
      </c>
      <c r="F1343" s="331"/>
      <c r="G1343" s="333">
        <f t="shared" si="34"/>
        <v>7697.479999999985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25">
      <c r="A1344" s="329" t="s">
        <v>294</v>
      </c>
      <c r="B1344" s="330">
        <v>22</v>
      </c>
      <c r="C1344" s="298">
        <v>46100</v>
      </c>
      <c r="D1344" s="299" t="s">
        <v>833</v>
      </c>
      <c r="E1344" s="331">
        <v>12.77</v>
      </c>
      <c r="F1344" s="331"/>
      <c r="G1344" s="333">
        <f t="shared" si="34"/>
        <v>7806.019999999985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25">
      <c r="A1345" s="329" t="s">
        <v>289</v>
      </c>
      <c r="B1345" s="330">
        <v>8</v>
      </c>
      <c r="C1345" s="298">
        <v>46100</v>
      </c>
      <c r="D1345" s="299" t="s">
        <v>334</v>
      </c>
      <c r="E1345" s="331">
        <v>28.33</v>
      </c>
      <c r="F1345" s="331"/>
      <c r="G1345" s="333">
        <f t="shared" si="34"/>
        <v>7818.7899999999854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25">
      <c r="A1346" s="329" t="s">
        <v>289</v>
      </c>
      <c r="B1346" s="330">
        <v>2</v>
      </c>
      <c r="C1346" s="298">
        <v>46100</v>
      </c>
      <c r="D1346" s="299" t="s">
        <v>357</v>
      </c>
      <c r="E1346" s="331">
        <v>17.45</v>
      </c>
      <c r="F1346" s="331"/>
      <c r="G1346" s="333">
        <f t="shared" si="34"/>
        <v>7847.1199999999853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25">
      <c r="A1347" s="329" t="s">
        <v>294</v>
      </c>
      <c r="B1347" s="330">
        <v>22</v>
      </c>
      <c r="C1347" s="298">
        <v>46100</v>
      </c>
      <c r="D1347" s="299" t="s">
        <v>328</v>
      </c>
      <c r="E1347" s="331">
        <v>7.46</v>
      </c>
      <c r="F1347" s="331"/>
      <c r="G1347" s="333">
        <f t="shared" si="34"/>
        <v>7864.5699999999852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25">
      <c r="A1348" s="329" t="s">
        <v>335</v>
      </c>
      <c r="B1348" s="330" t="s">
        <v>335</v>
      </c>
      <c r="C1348" s="298">
        <v>46100</v>
      </c>
      <c r="D1348" s="299" t="s">
        <v>185</v>
      </c>
      <c r="E1348" s="331">
        <v>172.29</v>
      </c>
      <c r="F1348" s="331"/>
      <c r="G1348" s="333">
        <f t="shared" si="34"/>
        <v>7872.0299999999852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25">
      <c r="A1349" s="329" t="s">
        <v>294</v>
      </c>
      <c r="B1349" s="330">
        <v>15</v>
      </c>
      <c r="C1349" s="298">
        <v>46100</v>
      </c>
      <c r="D1349" s="299" t="s">
        <v>185</v>
      </c>
      <c r="E1349" s="331">
        <v>175.09</v>
      </c>
      <c r="F1349" s="331"/>
      <c r="G1349" s="333">
        <f t="shared" si="34"/>
        <v>8044.3199999999852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25">
      <c r="A1350" s="329" t="s">
        <v>291</v>
      </c>
      <c r="B1350" s="330">
        <v>39</v>
      </c>
      <c r="C1350" s="298">
        <v>46100</v>
      </c>
      <c r="D1350" s="299" t="s">
        <v>292</v>
      </c>
      <c r="E1350" s="331"/>
      <c r="F1350" s="331">
        <v>2763.78</v>
      </c>
      <c r="G1350" s="333">
        <f t="shared" si="34"/>
        <v>8219.4099999999853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25">
      <c r="A1351" s="329" t="s">
        <v>289</v>
      </c>
      <c r="B1351" s="330">
        <v>2</v>
      </c>
      <c r="C1351" s="298">
        <v>46099</v>
      </c>
      <c r="D1351" s="299" t="s">
        <v>399</v>
      </c>
      <c r="E1351" s="331">
        <v>47.46</v>
      </c>
      <c r="F1351" s="331"/>
      <c r="G1351" s="333">
        <f t="shared" si="34"/>
        <v>5455.6299999999856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25">
      <c r="A1352" s="329" t="s">
        <v>289</v>
      </c>
      <c r="B1352" s="330">
        <v>8</v>
      </c>
      <c r="C1352" s="298">
        <v>46099</v>
      </c>
      <c r="D1352" s="299" t="s">
        <v>399</v>
      </c>
      <c r="E1352" s="331">
        <v>15.01</v>
      </c>
      <c r="F1352" s="331"/>
      <c r="G1352" s="333">
        <f t="shared" si="34"/>
        <v>5503.0899999999856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25">
      <c r="A1353" s="329" t="s">
        <v>291</v>
      </c>
      <c r="B1353" s="330">
        <v>40</v>
      </c>
      <c r="C1353" s="298">
        <v>46099</v>
      </c>
      <c r="D1353" s="299" t="s">
        <v>316</v>
      </c>
      <c r="E1353" s="331"/>
      <c r="F1353" s="331">
        <v>838.67</v>
      </c>
      <c r="G1353" s="333">
        <f t="shared" si="34"/>
        <v>5518.0999999999858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25">
      <c r="A1354" s="329" t="s">
        <v>289</v>
      </c>
      <c r="B1354" s="330">
        <v>2</v>
      </c>
      <c r="C1354" s="298">
        <v>46099</v>
      </c>
      <c r="D1354" s="299" t="s">
        <v>296</v>
      </c>
      <c r="E1354" s="331">
        <v>14.67</v>
      </c>
      <c r="F1354" s="331"/>
      <c r="G1354" s="333">
        <f t="shared" si="34"/>
        <v>4679.4299999999857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25">
      <c r="A1355" s="329" t="s">
        <v>289</v>
      </c>
      <c r="B1355" s="330">
        <v>4</v>
      </c>
      <c r="C1355" s="298">
        <v>46099</v>
      </c>
      <c r="D1355" s="299" t="s">
        <v>296</v>
      </c>
      <c r="E1355" s="331">
        <v>40.22</v>
      </c>
      <c r="F1355" s="331"/>
      <c r="G1355" s="333">
        <f t="shared" si="34"/>
        <v>4694.0999999999858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25">
      <c r="A1356" s="329" t="s">
        <v>289</v>
      </c>
      <c r="B1356" s="330">
        <v>8</v>
      </c>
      <c r="C1356" s="298">
        <v>46099</v>
      </c>
      <c r="D1356" s="299" t="s">
        <v>295</v>
      </c>
      <c r="E1356" s="331">
        <v>3.49</v>
      </c>
      <c r="F1356" s="331"/>
      <c r="G1356" s="333">
        <f t="shared" si="34"/>
        <v>4734.3199999999861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25">
      <c r="A1357" s="329" t="s">
        <v>294</v>
      </c>
      <c r="B1357" s="330">
        <v>22</v>
      </c>
      <c r="C1357" s="298">
        <v>46099</v>
      </c>
      <c r="D1357" s="299" t="s">
        <v>400</v>
      </c>
      <c r="E1357" s="331">
        <v>13.84</v>
      </c>
      <c r="F1357" s="331"/>
      <c r="G1357" s="333">
        <f t="shared" si="34"/>
        <v>4737.8099999999858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25">
      <c r="A1358" s="329" t="s">
        <v>294</v>
      </c>
      <c r="B1358" s="330">
        <v>17</v>
      </c>
      <c r="C1358" s="298">
        <v>46098</v>
      </c>
      <c r="D1358" s="299" t="s">
        <v>188</v>
      </c>
      <c r="E1358" s="331">
        <v>42.65</v>
      </c>
      <c r="F1358" s="331"/>
      <c r="G1358" s="333">
        <f t="shared" si="34"/>
        <v>4751.649999999986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25">
      <c r="A1359" s="329" t="s">
        <v>294</v>
      </c>
      <c r="B1359" s="330">
        <v>23</v>
      </c>
      <c r="C1359" s="298">
        <v>46098</v>
      </c>
      <c r="D1359" s="299" t="s">
        <v>401</v>
      </c>
      <c r="E1359" s="331">
        <v>529.46</v>
      </c>
      <c r="F1359" s="331"/>
      <c r="G1359" s="333">
        <f t="shared" si="34"/>
        <v>4794.2999999999856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25">
      <c r="A1360" s="329" t="s">
        <v>294</v>
      </c>
      <c r="B1360" s="330">
        <v>43</v>
      </c>
      <c r="C1360" s="298">
        <v>46098</v>
      </c>
      <c r="D1360" s="299" t="s">
        <v>333</v>
      </c>
      <c r="E1360" s="331">
        <v>22.35</v>
      </c>
      <c r="F1360" s="331"/>
      <c r="G1360" s="333">
        <f t="shared" si="34"/>
        <v>5323.7599999999857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25">
      <c r="A1361" s="329" t="s">
        <v>294</v>
      </c>
      <c r="B1361" s="330">
        <v>42</v>
      </c>
      <c r="C1361" s="298">
        <v>46098</v>
      </c>
      <c r="D1361" s="299" t="s">
        <v>333</v>
      </c>
      <c r="E1361" s="331">
        <v>37.25</v>
      </c>
      <c r="F1361" s="331"/>
      <c r="G1361" s="333">
        <f t="shared" si="34"/>
        <v>5346.109999999986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25">
      <c r="A1362" s="329" t="s">
        <v>289</v>
      </c>
      <c r="B1362" s="330">
        <v>8</v>
      </c>
      <c r="C1362" s="298">
        <v>46098</v>
      </c>
      <c r="D1362" s="299" t="s">
        <v>319</v>
      </c>
      <c r="E1362" s="331">
        <v>3.99</v>
      </c>
      <c r="F1362" s="331"/>
      <c r="G1362" s="333">
        <f t="shared" si="34"/>
        <v>5383.359999999986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25">
      <c r="A1363" s="329" t="s">
        <v>289</v>
      </c>
      <c r="B1363" s="330">
        <v>8</v>
      </c>
      <c r="C1363" s="298">
        <v>46098</v>
      </c>
      <c r="D1363" s="299" t="s">
        <v>319</v>
      </c>
      <c r="E1363" s="331">
        <v>24.47</v>
      </c>
      <c r="F1363" s="331"/>
      <c r="G1363" s="333">
        <f t="shared" si="34"/>
        <v>5387.3499999999858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25">
      <c r="A1364" s="329" t="s">
        <v>294</v>
      </c>
      <c r="B1364" s="330">
        <v>21</v>
      </c>
      <c r="C1364" s="298">
        <v>46098</v>
      </c>
      <c r="D1364" s="299" t="s">
        <v>194</v>
      </c>
      <c r="E1364" s="331">
        <v>75.599999999999994</v>
      </c>
      <c r="F1364" s="331"/>
      <c r="G1364" s="333">
        <f t="shared" si="34"/>
        <v>5411.8199999999861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25">
      <c r="A1365" s="329" t="s">
        <v>289</v>
      </c>
      <c r="B1365" s="330">
        <v>5</v>
      </c>
      <c r="C1365" s="298">
        <v>46097</v>
      </c>
      <c r="D1365" s="299" t="s">
        <v>339</v>
      </c>
      <c r="E1365" s="331">
        <v>21.3</v>
      </c>
      <c r="F1365" s="331"/>
      <c r="G1365" s="333">
        <f t="shared" si="34"/>
        <v>5487.4199999999864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25">
      <c r="A1366" s="329" t="s">
        <v>294</v>
      </c>
      <c r="B1366" s="330">
        <v>11</v>
      </c>
      <c r="C1366" s="298">
        <v>46097</v>
      </c>
      <c r="D1366" s="299" t="s">
        <v>178</v>
      </c>
      <c r="E1366" s="331">
        <v>267.91000000000003</v>
      </c>
      <c r="F1366" s="331"/>
      <c r="G1366" s="333">
        <f t="shared" si="34"/>
        <v>5508.7199999999866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25">
      <c r="A1367" s="329" t="s">
        <v>287</v>
      </c>
      <c r="B1367" s="330" t="s">
        <v>287</v>
      </c>
      <c r="C1367" s="298">
        <v>46097</v>
      </c>
      <c r="D1367" s="299" t="s">
        <v>402</v>
      </c>
      <c r="E1367" s="331"/>
      <c r="F1367" s="331">
        <v>80</v>
      </c>
      <c r="G1367" s="333">
        <f t="shared" si="34"/>
        <v>5776.6299999999865</v>
      </c>
      <c r="H1367" s="334" t="s">
        <v>298</v>
      </c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25">
      <c r="A1368" s="329" t="s">
        <v>287</v>
      </c>
      <c r="B1368" s="330" t="s">
        <v>287</v>
      </c>
      <c r="C1368" s="298">
        <v>46097</v>
      </c>
      <c r="D1368" s="299" t="s">
        <v>302</v>
      </c>
      <c r="E1368" s="331">
        <v>80</v>
      </c>
      <c r="F1368" s="331"/>
      <c r="G1368" s="333">
        <f t="shared" si="34"/>
        <v>5696.6299999999865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25">
      <c r="A1369" s="329" t="s">
        <v>289</v>
      </c>
      <c r="B1369" s="330">
        <v>4</v>
      </c>
      <c r="C1369" s="298">
        <v>46097</v>
      </c>
      <c r="D1369" s="299" t="s">
        <v>310</v>
      </c>
      <c r="E1369" s="331">
        <v>42.47</v>
      </c>
      <c r="F1369" s="331"/>
      <c r="G1369" s="333">
        <f t="shared" si="34"/>
        <v>5776.6299999999865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25">
      <c r="A1370" s="329" t="s">
        <v>289</v>
      </c>
      <c r="B1370" s="330">
        <v>2</v>
      </c>
      <c r="C1370" s="298">
        <v>46097</v>
      </c>
      <c r="D1370" s="299" t="s">
        <v>296</v>
      </c>
      <c r="E1370" s="331">
        <v>11.18</v>
      </c>
      <c r="F1370" s="331"/>
      <c r="G1370" s="333">
        <f t="shared" si="34"/>
        <v>5819.0999999999867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25">
      <c r="A1371" s="329" t="s">
        <v>289</v>
      </c>
      <c r="B1371" s="330">
        <v>2</v>
      </c>
      <c r="C1371" s="298">
        <v>46096</v>
      </c>
      <c r="D1371" s="299" t="s">
        <v>403</v>
      </c>
      <c r="E1371" s="331">
        <v>38.67</v>
      </c>
      <c r="F1371" s="331"/>
      <c r="G1371" s="333">
        <f t="shared" si="34"/>
        <v>5830.279999999987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25">
      <c r="A1372" s="329" t="s">
        <v>289</v>
      </c>
      <c r="B1372" s="330">
        <v>3</v>
      </c>
      <c r="C1372" s="298">
        <v>46096</v>
      </c>
      <c r="D1372" s="299" t="s">
        <v>347</v>
      </c>
      <c r="E1372" s="331">
        <v>7.11</v>
      </c>
      <c r="F1372" s="331"/>
      <c r="G1372" s="333">
        <f t="shared" si="34"/>
        <v>5868.9499999999871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25">
      <c r="A1373" s="329" t="s">
        <v>289</v>
      </c>
      <c r="B1373" s="330">
        <v>1</v>
      </c>
      <c r="C1373" s="298">
        <v>46096</v>
      </c>
      <c r="D1373" s="299" t="s">
        <v>304</v>
      </c>
      <c r="E1373" s="331">
        <v>126.64</v>
      </c>
      <c r="F1373" s="331"/>
      <c r="G1373" s="333">
        <f t="shared" si="34"/>
        <v>5876.0599999999868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25">
      <c r="A1374" s="329" t="s">
        <v>289</v>
      </c>
      <c r="B1374" s="330">
        <v>1</v>
      </c>
      <c r="C1374" s="298">
        <v>46096</v>
      </c>
      <c r="D1374" s="299" t="s">
        <v>311</v>
      </c>
      <c r="E1374" s="331">
        <v>125.2</v>
      </c>
      <c r="F1374" s="331"/>
      <c r="G1374" s="333">
        <f t="shared" si="34"/>
        <v>6002.6999999999871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25">
      <c r="A1375" s="329" t="s">
        <v>289</v>
      </c>
      <c r="B1375" s="330">
        <v>1</v>
      </c>
      <c r="C1375" s="298">
        <v>46096</v>
      </c>
      <c r="D1375" s="299" t="s">
        <v>306</v>
      </c>
      <c r="E1375" s="331">
        <v>37.159999999999997</v>
      </c>
      <c r="F1375" s="331"/>
      <c r="G1375" s="333">
        <f t="shared" si="34"/>
        <v>6127.8999999999869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25">
      <c r="A1376" s="329" t="s">
        <v>294</v>
      </c>
      <c r="B1376" s="330">
        <v>16</v>
      </c>
      <c r="C1376" s="298">
        <v>46096</v>
      </c>
      <c r="D1376" s="299" t="s">
        <v>404</v>
      </c>
      <c r="E1376" s="331">
        <v>713.06</v>
      </c>
      <c r="F1376" s="331"/>
      <c r="G1376" s="333">
        <f t="shared" si="34"/>
        <v>6165.0599999999868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25">
      <c r="A1377" s="329" t="s">
        <v>289</v>
      </c>
      <c r="B1377" s="330">
        <v>5</v>
      </c>
      <c r="C1377" s="298">
        <v>46095</v>
      </c>
      <c r="D1377" s="299" t="s">
        <v>405</v>
      </c>
      <c r="E1377" s="331">
        <v>24</v>
      </c>
      <c r="F1377" s="331"/>
      <c r="G1377" s="333">
        <f t="shared" si="34"/>
        <v>6878.1199999999862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25">
      <c r="A1378" s="329" t="s">
        <v>289</v>
      </c>
      <c r="B1378" s="330">
        <v>3</v>
      </c>
      <c r="C1378" s="298">
        <v>46095</v>
      </c>
      <c r="D1378" s="299" t="s">
        <v>347</v>
      </c>
      <c r="E1378" s="331">
        <v>14.58</v>
      </c>
      <c r="F1378" s="331"/>
      <c r="G1378" s="333">
        <f t="shared" si="34"/>
        <v>6902.1199999999862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25">
      <c r="A1379" s="329" t="s">
        <v>291</v>
      </c>
      <c r="B1379" s="330">
        <v>41</v>
      </c>
      <c r="C1379" s="298">
        <v>46094</v>
      </c>
      <c r="D1379" s="299" t="s">
        <v>406</v>
      </c>
      <c r="E1379" s="331"/>
      <c r="F1379" s="331">
        <v>300</v>
      </c>
      <c r="G1379" s="333">
        <f t="shared" si="34"/>
        <v>6916.6999999999862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25">
      <c r="A1380" s="329" t="s">
        <v>289</v>
      </c>
      <c r="B1380" s="330">
        <v>1</v>
      </c>
      <c r="C1380" s="298">
        <v>46094</v>
      </c>
      <c r="D1380" s="299" t="s">
        <v>311</v>
      </c>
      <c r="E1380" s="331">
        <v>17.71</v>
      </c>
      <c r="F1380" s="331"/>
      <c r="G1380" s="333">
        <f t="shared" si="34"/>
        <v>6616.6999999999862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25">
      <c r="A1381" s="329" t="s">
        <v>289</v>
      </c>
      <c r="B1381" s="330">
        <v>4</v>
      </c>
      <c r="C1381" s="298">
        <v>46094</v>
      </c>
      <c r="D1381" s="299" t="s">
        <v>296</v>
      </c>
      <c r="E1381" s="331">
        <v>31.56</v>
      </c>
      <c r="F1381" s="331"/>
      <c r="G1381" s="333">
        <f t="shared" si="34"/>
        <v>6634.4099999999862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25">
      <c r="A1382" s="329" t="s">
        <v>289</v>
      </c>
      <c r="B1382" s="330">
        <v>2</v>
      </c>
      <c r="C1382" s="298">
        <v>46094</v>
      </c>
      <c r="D1382" s="299" t="s">
        <v>296</v>
      </c>
      <c r="E1382" s="331">
        <v>34.79</v>
      </c>
      <c r="F1382" s="331"/>
      <c r="G1382" s="333">
        <f t="shared" si="34"/>
        <v>6665.9699999999866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25">
      <c r="A1383" s="329" t="s">
        <v>289</v>
      </c>
      <c r="B1383" s="330">
        <v>2</v>
      </c>
      <c r="C1383" s="298">
        <v>46094</v>
      </c>
      <c r="D1383" s="299" t="s">
        <v>407</v>
      </c>
      <c r="E1383" s="331">
        <v>23.9</v>
      </c>
      <c r="F1383" s="331"/>
      <c r="G1383" s="333">
        <f t="shared" si="34"/>
        <v>6700.7599999999866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25">
      <c r="A1384" s="329" t="s">
        <v>289</v>
      </c>
      <c r="B1384" s="330">
        <v>3</v>
      </c>
      <c r="C1384" s="298">
        <v>46094</v>
      </c>
      <c r="D1384" s="299" t="s">
        <v>347</v>
      </c>
      <c r="E1384" s="331">
        <v>7.26</v>
      </c>
      <c r="F1384" s="331"/>
      <c r="G1384" s="333">
        <f t="shared" si="34"/>
        <v>6724.6599999999862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25">
      <c r="A1385" s="329" t="s">
        <v>289</v>
      </c>
      <c r="B1385" s="330">
        <v>5</v>
      </c>
      <c r="C1385" s="298">
        <v>46094</v>
      </c>
      <c r="D1385" s="299" t="s">
        <v>353</v>
      </c>
      <c r="E1385" s="331">
        <v>85</v>
      </c>
      <c r="F1385" s="331"/>
      <c r="G1385" s="333">
        <f t="shared" si="34"/>
        <v>6731.9199999999864</v>
      </c>
      <c r="H1385" s="334" t="s">
        <v>298</v>
      </c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25">
      <c r="A1386" s="329" t="s">
        <v>289</v>
      </c>
      <c r="B1386" s="330">
        <v>8</v>
      </c>
      <c r="C1386" s="298">
        <v>46093</v>
      </c>
      <c r="D1386" s="299" t="s">
        <v>408</v>
      </c>
      <c r="E1386" s="331">
        <v>51.22</v>
      </c>
      <c r="F1386" s="331"/>
      <c r="G1386" s="333">
        <f t="shared" si="34"/>
        <v>6816.9199999999864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25">
      <c r="A1387" s="329" t="s">
        <v>289</v>
      </c>
      <c r="B1387" s="330">
        <v>2</v>
      </c>
      <c r="C1387" s="298">
        <v>46093</v>
      </c>
      <c r="D1387" s="299" t="s">
        <v>409</v>
      </c>
      <c r="E1387" s="331">
        <v>57.43</v>
      </c>
      <c r="F1387" s="331"/>
      <c r="G1387" s="333">
        <f t="shared" si="34"/>
        <v>6868.1399999999867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25">
      <c r="A1388" s="329" t="s">
        <v>289</v>
      </c>
      <c r="B1388" s="330">
        <v>2</v>
      </c>
      <c r="C1388" s="298">
        <v>46093</v>
      </c>
      <c r="D1388" s="299" t="s">
        <v>357</v>
      </c>
      <c r="E1388" s="331">
        <v>17.45</v>
      </c>
      <c r="F1388" s="331"/>
      <c r="G1388" s="333">
        <f t="shared" si="34"/>
        <v>6925.569999999987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25">
      <c r="A1389" s="329" t="s">
        <v>289</v>
      </c>
      <c r="B1389" s="330">
        <v>8</v>
      </c>
      <c r="C1389" s="298">
        <v>46093</v>
      </c>
      <c r="D1389" s="299" t="s">
        <v>319</v>
      </c>
      <c r="E1389" s="331">
        <v>7.92</v>
      </c>
      <c r="F1389" s="331"/>
      <c r="G1389" s="333">
        <f t="shared" si="34"/>
        <v>6943.0199999999868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25">
      <c r="A1390" s="329" t="s">
        <v>291</v>
      </c>
      <c r="B1390" s="330">
        <v>38</v>
      </c>
      <c r="C1390" s="298">
        <v>46093</v>
      </c>
      <c r="D1390" s="299" t="s">
        <v>293</v>
      </c>
      <c r="E1390" s="331"/>
      <c r="F1390" s="331">
        <v>4726.92</v>
      </c>
      <c r="G1390" s="333">
        <f t="shared" si="34"/>
        <v>6950.9399999999869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25">
      <c r="A1391" s="329" t="s">
        <v>289</v>
      </c>
      <c r="B1391" s="330">
        <v>2</v>
      </c>
      <c r="C1391" s="298">
        <v>46093</v>
      </c>
      <c r="D1391" s="299" t="s">
        <v>385</v>
      </c>
      <c r="E1391" s="331">
        <v>15</v>
      </c>
      <c r="F1391" s="331"/>
      <c r="G1391" s="333">
        <f t="shared" si="34"/>
        <v>2224.0199999999868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25">
      <c r="A1392" s="329" t="s">
        <v>289</v>
      </c>
      <c r="B1392" s="330">
        <v>6</v>
      </c>
      <c r="C1392" s="298">
        <v>46093</v>
      </c>
      <c r="D1392" s="299" t="s">
        <v>410</v>
      </c>
      <c r="E1392" s="331">
        <v>12</v>
      </c>
      <c r="F1392" s="331"/>
      <c r="G1392" s="333">
        <f t="shared" si="34"/>
        <v>2239.0199999999868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25">
      <c r="A1393" s="329" t="s">
        <v>294</v>
      </c>
      <c r="B1393" s="330">
        <v>19</v>
      </c>
      <c r="C1393" s="298">
        <v>46093</v>
      </c>
      <c r="D1393" s="299" t="s">
        <v>191</v>
      </c>
      <c r="E1393" s="331">
        <v>200</v>
      </c>
      <c r="F1393" s="331"/>
      <c r="G1393" s="333">
        <f t="shared" si="34"/>
        <v>2251.0199999999868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25">
      <c r="A1394" s="329" t="s">
        <v>289</v>
      </c>
      <c r="B1394" s="330">
        <v>6</v>
      </c>
      <c r="C1394" s="298">
        <v>46092</v>
      </c>
      <c r="D1394" s="299" t="s">
        <v>411</v>
      </c>
      <c r="E1394" s="331">
        <v>-10.050000000000001</v>
      </c>
      <c r="F1394" s="331"/>
      <c r="G1394" s="333">
        <f t="shared" si="34"/>
        <v>2451.0199999999868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25">
      <c r="A1395" s="329" t="s">
        <v>289</v>
      </c>
      <c r="B1395" s="330">
        <v>6</v>
      </c>
      <c r="C1395" s="298">
        <v>46092</v>
      </c>
      <c r="D1395" s="299" t="s">
        <v>412</v>
      </c>
      <c r="E1395" s="331">
        <v>25</v>
      </c>
      <c r="F1395" s="331"/>
      <c r="G1395" s="333">
        <f t="shared" si="34"/>
        <v>2440.9699999999866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25">
      <c r="A1396" s="329" t="s">
        <v>289</v>
      </c>
      <c r="B1396" s="330">
        <v>2</v>
      </c>
      <c r="C1396" s="298">
        <v>46092</v>
      </c>
      <c r="D1396" s="299" t="s">
        <v>301</v>
      </c>
      <c r="E1396" s="331">
        <v>-9</v>
      </c>
      <c r="F1396" s="331"/>
      <c r="G1396" s="333">
        <f t="shared" si="34"/>
        <v>2465.9699999999866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25">
      <c r="A1397" s="329" t="s">
        <v>291</v>
      </c>
      <c r="B1397" s="330">
        <v>41</v>
      </c>
      <c r="C1397" s="298">
        <v>46092</v>
      </c>
      <c r="D1397" s="299" t="s">
        <v>406</v>
      </c>
      <c r="E1397" s="331"/>
      <c r="F1397" s="331">
        <v>500</v>
      </c>
      <c r="G1397" s="333">
        <f t="shared" si="34"/>
        <v>2456.9699999999866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25">
      <c r="A1398" s="329" t="s">
        <v>289</v>
      </c>
      <c r="B1398" s="330">
        <v>2</v>
      </c>
      <c r="C1398" s="298">
        <v>46092</v>
      </c>
      <c r="D1398" s="299" t="s">
        <v>296</v>
      </c>
      <c r="E1398" s="331">
        <v>16.170000000000002</v>
      </c>
      <c r="F1398" s="331"/>
      <c r="G1398" s="333">
        <f t="shared" si="34"/>
        <v>1956.9699999999864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25">
      <c r="A1399" s="329" t="s">
        <v>294</v>
      </c>
      <c r="B1399" s="330">
        <v>22</v>
      </c>
      <c r="C1399" s="298">
        <v>46092</v>
      </c>
      <c r="D1399" s="299" t="s">
        <v>351</v>
      </c>
      <c r="E1399" s="331">
        <v>19.16</v>
      </c>
      <c r="F1399" s="331"/>
      <c r="G1399" s="333">
        <f t="shared" si="34"/>
        <v>1973.1399999999865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25">
      <c r="A1400" s="329" t="s">
        <v>335</v>
      </c>
      <c r="B1400" s="330" t="s">
        <v>335</v>
      </c>
      <c r="C1400" s="298">
        <v>46091</v>
      </c>
      <c r="D1400" s="299" t="s">
        <v>182</v>
      </c>
      <c r="E1400" s="331">
        <v>47.28</v>
      </c>
      <c r="F1400" s="331"/>
      <c r="G1400" s="333">
        <f t="shared" si="34"/>
        <v>1992.2999999999865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25">
      <c r="A1401" s="329" t="s">
        <v>294</v>
      </c>
      <c r="B1401" s="330">
        <v>13</v>
      </c>
      <c r="C1401" s="298">
        <v>46091</v>
      </c>
      <c r="D1401" s="299" t="s">
        <v>182</v>
      </c>
      <c r="E1401" s="331">
        <v>134.93</v>
      </c>
      <c r="F1401" s="331"/>
      <c r="G1401" s="333">
        <f t="shared" si="34"/>
        <v>2039.5799999999865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25">
      <c r="A1402" s="329" t="s">
        <v>289</v>
      </c>
      <c r="B1402" s="330">
        <v>8</v>
      </c>
      <c r="C1402" s="298">
        <v>46091</v>
      </c>
      <c r="D1402" s="299" t="s">
        <v>295</v>
      </c>
      <c r="E1402" s="331">
        <v>7.44</v>
      </c>
      <c r="F1402" s="331"/>
      <c r="G1402" s="333">
        <f t="shared" si="34"/>
        <v>2174.5099999999866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25">
      <c r="A1403" s="329" t="s">
        <v>289</v>
      </c>
      <c r="B1403" s="330">
        <v>4</v>
      </c>
      <c r="C1403" s="298">
        <v>46091</v>
      </c>
      <c r="D1403" s="299" t="s">
        <v>295</v>
      </c>
      <c r="E1403" s="331">
        <v>29.53</v>
      </c>
      <c r="F1403" s="331"/>
      <c r="G1403" s="333">
        <f t="shared" si="34"/>
        <v>2181.9499999999866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25">
      <c r="A1404" s="329" t="s">
        <v>289</v>
      </c>
      <c r="B1404" s="330">
        <v>4</v>
      </c>
      <c r="C1404" s="298">
        <v>46091</v>
      </c>
      <c r="D1404" s="299" t="s">
        <v>310</v>
      </c>
      <c r="E1404" s="331">
        <v>34.119999999999997</v>
      </c>
      <c r="F1404" s="331"/>
      <c r="G1404" s="333">
        <f t="shared" si="34"/>
        <v>2211.4799999999868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25">
      <c r="A1405" s="329" t="s">
        <v>289</v>
      </c>
      <c r="B1405" s="330">
        <v>2</v>
      </c>
      <c r="C1405" s="298">
        <v>46091</v>
      </c>
      <c r="D1405" s="299" t="s">
        <v>413</v>
      </c>
      <c r="E1405" s="331">
        <v>18.57</v>
      </c>
      <c r="F1405" s="331"/>
      <c r="G1405" s="333">
        <f t="shared" si="34"/>
        <v>2245.5999999999867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25">
      <c r="A1406" s="329" t="s">
        <v>294</v>
      </c>
      <c r="B1406" s="330">
        <v>16</v>
      </c>
      <c r="C1406" s="298">
        <v>46091</v>
      </c>
      <c r="D1406" s="299" t="s">
        <v>414</v>
      </c>
      <c r="E1406" s="331">
        <v>107</v>
      </c>
      <c r="F1406" s="331"/>
      <c r="G1406" s="333">
        <f t="shared" si="34"/>
        <v>2264.1699999999869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25">
      <c r="A1407" s="329" t="s">
        <v>294</v>
      </c>
      <c r="B1407" s="330">
        <v>18</v>
      </c>
      <c r="C1407" s="298">
        <v>46090</v>
      </c>
      <c r="D1407" s="299" t="s">
        <v>360</v>
      </c>
      <c r="E1407" s="331">
        <v>400</v>
      </c>
      <c r="F1407" s="331"/>
      <c r="G1407" s="333">
        <f t="shared" si="34"/>
        <v>2371.1699999999869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25">
      <c r="A1408" s="329" t="s">
        <v>289</v>
      </c>
      <c r="B1408" s="330">
        <v>4</v>
      </c>
      <c r="C1408" s="298">
        <v>46090</v>
      </c>
      <c r="D1408" s="299" t="s">
        <v>296</v>
      </c>
      <c r="E1408" s="331">
        <v>24.69</v>
      </c>
      <c r="F1408" s="331"/>
      <c r="G1408" s="333">
        <f t="shared" si="34"/>
        <v>2771.1699999999869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25">
      <c r="A1409" s="329" t="s">
        <v>289</v>
      </c>
      <c r="B1409" s="330">
        <v>3</v>
      </c>
      <c r="C1409" s="298">
        <v>46090</v>
      </c>
      <c r="D1409" s="299" t="s">
        <v>415</v>
      </c>
      <c r="E1409" s="331">
        <v>4.59</v>
      </c>
      <c r="F1409" s="331"/>
      <c r="G1409" s="333">
        <f t="shared" si="34"/>
        <v>2795.8599999999869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25">
      <c r="A1410" s="329" t="s">
        <v>294</v>
      </c>
      <c r="B1410" s="330">
        <v>9</v>
      </c>
      <c r="C1410" s="298">
        <v>46090</v>
      </c>
      <c r="D1410" s="299" t="s">
        <v>58</v>
      </c>
      <c r="E1410" s="331">
        <v>1281.53</v>
      </c>
      <c r="F1410" s="331"/>
      <c r="G1410" s="333">
        <f t="shared" si="34"/>
        <v>2800.4499999999871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25">
      <c r="A1411" s="329" t="s">
        <v>289</v>
      </c>
      <c r="B1411" s="330">
        <v>7</v>
      </c>
      <c r="C1411" s="298">
        <v>46090</v>
      </c>
      <c r="D1411" s="299" t="s">
        <v>337</v>
      </c>
      <c r="E1411" s="331">
        <v>40.61</v>
      </c>
      <c r="F1411" s="331"/>
      <c r="G1411" s="333">
        <f t="shared" si="34"/>
        <v>4081.9799999999873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25">
      <c r="A1412" s="329" t="s">
        <v>287</v>
      </c>
      <c r="B1412" s="330" t="s">
        <v>287</v>
      </c>
      <c r="C1412" s="298">
        <v>46090</v>
      </c>
      <c r="D1412" s="299" t="s">
        <v>416</v>
      </c>
      <c r="E1412" s="331">
        <v>380</v>
      </c>
      <c r="F1412" s="331">
        <v>380</v>
      </c>
      <c r="G1412" s="333">
        <f t="shared" si="34"/>
        <v>4122.5899999999874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25">
      <c r="A1413" s="329" t="s">
        <v>289</v>
      </c>
      <c r="B1413" s="330">
        <v>2</v>
      </c>
      <c r="C1413" s="298">
        <v>46090</v>
      </c>
      <c r="D1413" s="299" t="s">
        <v>417</v>
      </c>
      <c r="E1413" s="331">
        <v>15</v>
      </c>
      <c r="F1413" s="331"/>
      <c r="G1413" s="333">
        <f t="shared" si="34"/>
        <v>4122.5899999999874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25">
      <c r="A1414" s="329" t="s">
        <v>289</v>
      </c>
      <c r="B1414" s="330">
        <v>2</v>
      </c>
      <c r="C1414" s="298">
        <v>46090</v>
      </c>
      <c r="D1414" s="299" t="s">
        <v>385</v>
      </c>
      <c r="E1414" s="331">
        <v>15</v>
      </c>
      <c r="F1414" s="331"/>
      <c r="G1414" s="333">
        <f t="shared" si="34"/>
        <v>4137.5899999999874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25">
      <c r="A1415" s="329" t="s">
        <v>289</v>
      </c>
      <c r="B1415" s="330">
        <v>6</v>
      </c>
      <c r="C1415" s="298">
        <v>46090</v>
      </c>
      <c r="D1415" s="299" t="s">
        <v>300</v>
      </c>
      <c r="E1415" s="331">
        <v>70.66</v>
      </c>
      <c r="F1415" s="331"/>
      <c r="G1415" s="333">
        <f t="shared" si="34"/>
        <v>4152.5899999999874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25">
      <c r="A1416" s="329" t="s">
        <v>289</v>
      </c>
      <c r="B1416" s="330">
        <v>1</v>
      </c>
      <c r="C1416" s="298">
        <v>46089</v>
      </c>
      <c r="D1416" s="299" t="s">
        <v>311</v>
      </c>
      <c r="E1416" s="331">
        <v>109.77</v>
      </c>
      <c r="F1416" s="331"/>
      <c r="G1416" s="333">
        <f t="shared" si="34"/>
        <v>4223.2499999999873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25">
      <c r="A1417" s="329" t="s">
        <v>289</v>
      </c>
      <c r="B1417" s="330">
        <v>6</v>
      </c>
      <c r="C1417" s="298">
        <v>46089</v>
      </c>
      <c r="D1417" s="299" t="s">
        <v>306</v>
      </c>
      <c r="E1417" s="331">
        <v>9.3800000000000008</v>
      </c>
      <c r="F1417" s="331"/>
      <c r="G1417" s="333">
        <f t="shared" si="34"/>
        <v>4333.0199999999877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25">
      <c r="A1418" s="329" t="s">
        <v>289</v>
      </c>
      <c r="B1418" s="330">
        <v>3</v>
      </c>
      <c r="C1418" s="298">
        <v>46089</v>
      </c>
      <c r="D1418" s="299" t="s">
        <v>418</v>
      </c>
      <c r="E1418" s="331">
        <v>3.85</v>
      </c>
      <c r="F1418" s="331"/>
      <c r="G1418" s="333">
        <f t="shared" si="34"/>
        <v>4342.3999999999878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25">
      <c r="A1419" s="329" t="s">
        <v>289</v>
      </c>
      <c r="B1419" s="330">
        <v>2</v>
      </c>
      <c r="C1419" s="298">
        <v>46089</v>
      </c>
      <c r="D1419" s="299" t="s">
        <v>403</v>
      </c>
      <c r="E1419" s="331">
        <v>88.54</v>
      </c>
      <c r="F1419" s="331"/>
      <c r="G1419" s="333">
        <f t="shared" si="34"/>
        <v>4346.2499999999882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25">
      <c r="A1420" s="329" t="s">
        <v>289</v>
      </c>
      <c r="B1420" s="330">
        <v>2</v>
      </c>
      <c r="C1420" s="298">
        <v>46089</v>
      </c>
      <c r="D1420" s="299" t="s">
        <v>357</v>
      </c>
      <c r="E1420" s="331">
        <v>8.3800000000000008</v>
      </c>
      <c r="F1420" s="331"/>
      <c r="G1420" s="333">
        <f t="shared" si="34"/>
        <v>4434.7899999999881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25">
      <c r="A1421" s="329" t="s">
        <v>289</v>
      </c>
      <c r="B1421" s="330">
        <v>2</v>
      </c>
      <c r="C1421" s="298">
        <v>46089</v>
      </c>
      <c r="D1421" s="299" t="s">
        <v>301</v>
      </c>
      <c r="E1421" s="331">
        <v>39.549999999999997</v>
      </c>
      <c r="F1421" s="331"/>
      <c r="G1421" s="333">
        <f t="shared" si="34"/>
        <v>4443.1699999999882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25">
      <c r="A1422" s="329" t="s">
        <v>289</v>
      </c>
      <c r="B1422" s="330">
        <v>4</v>
      </c>
      <c r="C1422" s="298">
        <v>46089</v>
      </c>
      <c r="D1422" s="299" t="s">
        <v>419</v>
      </c>
      <c r="E1422" s="331">
        <v>31.68</v>
      </c>
      <c r="F1422" s="331"/>
      <c r="G1422" s="333">
        <f t="shared" si="34"/>
        <v>4482.7199999999884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25">
      <c r="A1423" s="329" t="s">
        <v>289</v>
      </c>
      <c r="B1423" s="330">
        <v>8</v>
      </c>
      <c r="C1423" s="298">
        <v>46088</v>
      </c>
      <c r="D1423" s="299" t="s">
        <v>308</v>
      </c>
      <c r="E1423" s="331">
        <v>24.65</v>
      </c>
      <c r="F1423" s="331"/>
      <c r="G1423" s="333">
        <f t="shared" si="34"/>
        <v>4514.3999999999887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25">
      <c r="A1424" s="329" t="s">
        <v>289</v>
      </c>
      <c r="B1424" s="330">
        <v>2</v>
      </c>
      <c r="C1424" s="298">
        <v>46088</v>
      </c>
      <c r="D1424" s="299" t="s">
        <v>345</v>
      </c>
      <c r="E1424" s="331">
        <v>11.04</v>
      </c>
      <c r="F1424" s="331"/>
      <c r="G1424" s="333">
        <f t="shared" si="34"/>
        <v>4539.0499999999884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25">
      <c r="A1425" s="329" t="s">
        <v>289</v>
      </c>
      <c r="B1425" s="330">
        <v>8</v>
      </c>
      <c r="C1425" s="298">
        <v>46088</v>
      </c>
      <c r="D1425" s="299" t="s">
        <v>319</v>
      </c>
      <c r="E1425" s="331">
        <v>11.5</v>
      </c>
      <c r="F1425" s="331"/>
      <c r="G1425" s="333">
        <f t="shared" si="34"/>
        <v>4550.0899999999883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25">
      <c r="A1426" s="329" t="s">
        <v>289</v>
      </c>
      <c r="B1426" s="330">
        <v>8</v>
      </c>
      <c r="C1426" s="298">
        <v>46088</v>
      </c>
      <c r="D1426" s="299" t="s">
        <v>296</v>
      </c>
      <c r="E1426" s="331">
        <v>12.44</v>
      </c>
      <c r="F1426" s="331"/>
      <c r="G1426" s="333">
        <f t="shared" si="34"/>
        <v>4561.5899999999883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25">
      <c r="A1427" s="329" t="s">
        <v>289</v>
      </c>
      <c r="B1427" s="330">
        <v>4</v>
      </c>
      <c r="C1427" s="298">
        <v>46088</v>
      </c>
      <c r="D1427" s="299" t="s">
        <v>296</v>
      </c>
      <c r="E1427" s="331">
        <v>23.62</v>
      </c>
      <c r="F1427" s="331"/>
      <c r="G1427" s="333">
        <f t="shared" si="34"/>
        <v>4574.0299999999879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25">
      <c r="A1428" s="329" t="s">
        <v>289</v>
      </c>
      <c r="B1428" s="330">
        <v>2</v>
      </c>
      <c r="C1428" s="298">
        <v>46088</v>
      </c>
      <c r="D1428" s="299" t="s">
        <v>301</v>
      </c>
      <c r="E1428" s="331">
        <v>36.049999999999997</v>
      </c>
      <c r="F1428" s="331"/>
      <c r="G1428" s="333">
        <f t="shared" si="34"/>
        <v>4597.6499999999878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25">
      <c r="A1429" s="329" t="s">
        <v>294</v>
      </c>
      <c r="B1429" s="330">
        <v>14</v>
      </c>
      <c r="C1429" s="298">
        <v>46087</v>
      </c>
      <c r="D1429" s="299" t="s">
        <v>365</v>
      </c>
      <c r="E1429" s="331">
        <v>66.67</v>
      </c>
      <c r="F1429" s="331"/>
      <c r="G1429" s="333">
        <f t="shared" si="34"/>
        <v>4633.699999999988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25">
      <c r="A1430" s="329" t="s">
        <v>289</v>
      </c>
      <c r="B1430" s="330">
        <v>2</v>
      </c>
      <c r="C1430" s="298">
        <v>46087</v>
      </c>
      <c r="D1430" s="299" t="s">
        <v>296</v>
      </c>
      <c r="E1430" s="331">
        <v>17.850000000000001</v>
      </c>
      <c r="F1430" s="331"/>
      <c r="G1430" s="333">
        <f t="shared" si="34"/>
        <v>4700.3699999999881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25">
      <c r="A1431" s="329" t="s">
        <v>289</v>
      </c>
      <c r="B1431" s="330">
        <v>1</v>
      </c>
      <c r="C1431" s="298">
        <v>46087</v>
      </c>
      <c r="D1431" s="299" t="s">
        <v>304</v>
      </c>
      <c r="E1431" s="331">
        <v>112.13</v>
      </c>
      <c r="F1431" s="331"/>
      <c r="G1431" s="333">
        <f t="shared" si="34"/>
        <v>4718.2199999999884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25">
      <c r="A1432" s="329" t="s">
        <v>289</v>
      </c>
      <c r="B1432" s="330">
        <v>3</v>
      </c>
      <c r="C1432" s="298">
        <v>46087</v>
      </c>
      <c r="D1432" s="299" t="s">
        <v>324</v>
      </c>
      <c r="E1432" s="331">
        <v>7.31</v>
      </c>
      <c r="F1432" s="331"/>
      <c r="G1432" s="333">
        <f t="shared" si="34"/>
        <v>4830.3499999999885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25">
      <c r="A1433" s="329" t="s">
        <v>291</v>
      </c>
      <c r="B1433" s="330">
        <v>39</v>
      </c>
      <c r="C1433" s="298">
        <v>46086</v>
      </c>
      <c r="D1433" s="299" t="s">
        <v>292</v>
      </c>
      <c r="E1433" s="331"/>
      <c r="F1433" s="331">
        <v>2763.78</v>
      </c>
      <c r="G1433" s="333">
        <f t="shared" si="34"/>
        <v>4837.6599999999889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25">
      <c r="A1434" s="329" t="s">
        <v>289</v>
      </c>
      <c r="B1434" s="330">
        <v>4</v>
      </c>
      <c r="C1434" s="298">
        <v>46086</v>
      </c>
      <c r="D1434" s="299" t="s">
        <v>295</v>
      </c>
      <c r="E1434" s="331">
        <v>31.52</v>
      </c>
      <c r="F1434" s="331"/>
      <c r="G1434" s="333">
        <f t="shared" si="34"/>
        <v>2073.8799999999892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25">
      <c r="A1435" s="329" t="s">
        <v>289</v>
      </c>
      <c r="B1435" s="330">
        <v>2</v>
      </c>
      <c r="C1435" s="298">
        <v>46086</v>
      </c>
      <c r="D1435" s="299" t="s">
        <v>357</v>
      </c>
      <c r="E1435" s="331">
        <v>14.86</v>
      </c>
      <c r="F1435" s="331"/>
      <c r="G1435" s="333">
        <f t="shared" si="34"/>
        <v>2105.3999999999892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25">
      <c r="A1436" s="329" t="s">
        <v>289</v>
      </c>
      <c r="B1436" s="330">
        <v>8</v>
      </c>
      <c r="C1436" s="298">
        <v>46086</v>
      </c>
      <c r="D1436" s="299" t="s">
        <v>408</v>
      </c>
      <c r="E1436" s="331">
        <v>44.99</v>
      </c>
      <c r="F1436" s="331"/>
      <c r="G1436" s="333">
        <f t="shared" si="34"/>
        <v>2120.2599999999893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25">
      <c r="A1437" s="329" t="s">
        <v>289</v>
      </c>
      <c r="B1437" s="330">
        <v>2</v>
      </c>
      <c r="C1437" s="298">
        <v>46085</v>
      </c>
      <c r="D1437" s="299" t="s">
        <v>420</v>
      </c>
      <c r="E1437" s="331">
        <v>15</v>
      </c>
      <c r="F1437" s="331"/>
      <c r="G1437" s="333">
        <f t="shared" si="34"/>
        <v>2165.2499999999891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25">
      <c r="A1438" s="329" t="s">
        <v>289</v>
      </c>
      <c r="B1438" s="330">
        <v>2</v>
      </c>
      <c r="C1438" s="298">
        <v>46085</v>
      </c>
      <c r="D1438" s="299" t="s">
        <v>296</v>
      </c>
      <c r="E1438" s="331">
        <v>10.84</v>
      </c>
      <c r="F1438" s="331"/>
      <c r="G1438" s="333">
        <f t="shared" si="34"/>
        <v>2180.2499999999891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25">
      <c r="A1439" s="329" t="s">
        <v>294</v>
      </c>
      <c r="B1439" s="330">
        <v>14</v>
      </c>
      <c r="C1439" s="298">
        <v>46085</v>
      </c>
      <c r="D1439" s="299" t="s">
        <v>366</v>
      </c>
      <c r="E1439" s="331">
        <v>68.739999999999995</v>
      </c>
      <c r="F1439" s="331"/>
      <c r="G1439" s="333">
        <f t="shared" si="34"/>
        <v>2191.0899999999892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25">
      <c r="A1440" s="329" t="s">
        <v>289</v>
      </c>
      <c r="B1440" s="330">
        <v>4</v>
      </c>
      <c r="C1440" s="298">
        <v>46085</v>
      </c>
      <c r="D1440" s="299" t="s">
        <v>310</v>
      </c>
      <c r="E1440" s="331">
        <v>30.67</v>
      </c>
      <c r="F1440" s="331"/>
      <c r="G1440" s="333">
        <f t="shared" si="34"/>
        <v>2259.829999999989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25">
      <c r="A1441" s="329" t="s">
        <v>294</v>
      </c>
      <c r="B1441" s="330">
        <v>17</v>
      </c>
      <c r="C1441" s="298">
        <v>46085</v>
      </c>
      <c r="D1441" s="299" t="s">
        <v>369</v>
      </c>
      <c r="E1441" s="331">
        <v>99</v>
      </c>
      <c r="F1441" s="331"/>
      <c r="G1441" s="333">
        <f t="shared" si="34"/>
        <v>2290.4999999999891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25">
      <c r="A1442" s="329" t="s">
        <v>294</v>
      </c>
      <c r="B1442" s="330">
        <v>21</v>
      </c>
      <c r="C1442" s="298">
        <v>46084</v>
      </c>
      <c r="D1442" s="299" t="s">
        <v>194</v>
      </c>
      <c r="E1442" s="331">
        <v>40.72</v>
      </c>
      <c r="F1442" s="331"/>
      <c r="G1442" s="333">
        <f t="shared" si="34"/>
        <v>2389.4999999999891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25">
      <c r="A1443" s="329" t="s">
        <v>284</v>
      </c>
      <c r="B1443" s="330">
        <v>36</v>
      </c>
      <c r="C1443" s="298">
        <v>46084</v>
      </c>
      <c r="D1443" s="299" t="s">
        <v>373</v>
      </c>
      <c r="E1443" s="331">
        <v>50</v>
      </c>
      <c r="F1443" s="331"/>
      <c r="G1443" s="333">
        <f t="shared" si="34"/>
        <v>2430.2199999999889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25">
      <c r="A1444" s="329" t="s">
        <v>289</v>
      </c>
      <c r="B1444" s="330">
        <v>2</v>
      </c>
      <c r="C1444" s="298">
        <v>46084</v>
      </c>
      <c r="D1444" s="299" t="s">
        <v>296</v>
      </c>
      <c r="E1444" s="331">
        <v>14.67</v>
      </c>
      <c r="F1444" s="331"/>
      <c r="G1444" s="333">
        <f t="shared" si="34"/>
        <v>2480.2199999999889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25">
      <c r="A1445" s="329" t="s">
        <v>289</v>
      </c>
      <c r="B1445" s="330">
        <v>4</v>
      </c>
      <c r="C1445" s="298">
        <v>46084</v>
      </c>
      <c r="D1445" s="299" t="s">
        <v>296</v>
      </c>
      <c r="E1445" s="331">
        <v>27.42</v>
      </c>
      <c r="F1445" s="331"/>
      <c r="G1445" s="333">
        <f t="shared" si="34"/>
        <v>2494.889999999989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25">
      <c r="A1446" s="329" t="s">
        <v>289</v>
      </c>
      <c r="B1446" s="330">
        <v>6</v>
      </c>
      <c r="C1446" s="298">
        <v>46084</v>
      </c>
      <c r="D1446" s="299" t="s">
        <v>421</v>
      </c>
      <c r="E1446" s="331">
        <v>106.27</v>
      </c>
      <c r="F1446" s="331"/>
      <c r="G1446" s="333">
        <f t="shared" si="34"/>
        <v>2522.309999999989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25">
      <c r="A1447" s="329" t="s">
        <v>289</v>
      </c>
      <c r="B1447" s="330">
        <v>6</v>
      </c>
      <c r="C1447" s="298">
        <v>46084</v>
      </c>
      <c r="D1447" s="299" t="s">
        <v>421</v>
      </c>
      <c r="E1447" s="331">
        <v>-107</v>
      </c>
      <c r="F1447" s="331"/>
      <c r="G1447" s="333">
        <f t="shared" si="34"/>
        <v>2628.579999999989</v>
      </c>
      <c r="H1447" s="334" t="s">
        <v>298</v>
      </c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25">
      <c r="A1448" s="329" t="s">
        <v>289</v>
      </c>
      <c r="B1448" s="330">
        <v>2</v>
      </c>
      <c r="C1448" s="298">
        <v>46083</v>
      </c>
      <c r="D1448" s="299" t="s">
        <v>301</v>
      </c>
      <c r="E1448" s="331">
        <v>20</v>
      </c>
      <c r="F1448" s="331"/>
      <c r="G1448" s="333">
        <f t="shared" si="34"/>
        <v>2521.579999999989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25">
      <c r="A1449" s="329" t="s">
        <v>287</v>
      </c>
      <c r="B1449" s="330" t="s">
        <v>287</v>
      </c>
      <c r="C1449" s="298">
        <v>46083</v>
      </c>
      <c r="D1449" s="299" t="s">
        <v>288</v>
      </c>
      <c r="E1449" s="331">
        <v>185.64</v>
      </c>
      <c r="F1449" s="331">
        <v>185.64</v>
      </c>
      <c r="G1449" s="333">
        <f t="shared" si="34"/>
        <v>2541.579999999989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25">
      <c r="A1450" s="329" t="s">
        <v>289</v>
      </c>
      <c r="B1450" s="330">
        <v>2</v>
      </c>
      <c r="C1450" s="298">
        <v>46083</v>
      </c>
      <c r="D1450" s="299" t="s">
        <v>423</v>
      </c>
      <c r="E1450" s="331">
        <v>70.12</v>
      </c>
      <c r="F1450" s="331"/>
      <c r="G1450" s="333">
        <f t="shared" si="34"/>
        <v>2541.579999999989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25">
      <c r="A1451" s="329" t="s">
        <v>294</v>
      </c>
      <c r="B1451" s="330">
        <v>17</v>
      </c>
      <c r="C1451" s="298">
        <v>46083</v>
      </c>
      <c r="D1451" s="299" t="s">
        <v>188</v>
      </c>
      <c r="E1451" s="331">
        <v>41.44</v>
      </c>
      <c r="F1451" s="331"/>
      <c r="G1451" s="333">
        <f t="shared" si="34"/>
        <v>2611.6999999999889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25">
      <c r="A1452" s="329" t="s">
        <v>289</v>
      </c>
      <c r="B1452" s="330">
        <v>8</v>
      </c>
      <c r="C1452" s="298">
        <v>46083</v>
      </c>
      <c r="D1452" s="299" t="s">
        <v>296</v>
      </c>
      <c r="E1452" s="331">
        <v>8.7200000000000006</v>
      </c>
      <c r="F1452" s="331"/>
      <c r="G1452" s="333">
        <f t="shared" si="34"/>
        <v>2653.139999999989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25">
      <c r="A1453" s="329" t="s">
        <v>294</v>
      </c>
      <c r="B1453" s="330">
        <v>22</v>
      </c>
      <c r="C1453" s="298">
        <v>46082</v>
      </c>
      <c r="D1453" s="299" t="s">
        <v>374</v>
      </c>
      <c r="E1453" s="331">
        <v>6.37</v>
      </c>
      <c r="F1453" s="331"/>
      <c r="G1453" s="333">
        <f t="shared" si="34"/>
        <v>2661.8599999999888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25">
      <c r="A1454" s="329" t="s">
        <v>289</v>
      </c>
      <c r="B1454" s="330">
        <v>2</v>
      </c>
      <c r="C1454" s="298">
        <v>46082</v>
      </c>
      <c r="D1454" s="299" t="s">
        <v>296</v>
      </c>
      <c r="E1454" s="331">
        <v>9.8699999999999992</v>
      </c>
      <c r="F1454" s="331"/>
      <c r="G1454" s="333">
        <f t="shared" si="34"/>
        <v>2668.2299999999886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25">
      <c r="A1455" s="329" t="s">
        <v>289</v>
      </c>
      <c r="B1455" s="330">
        <v>1</v>
      </c>
      <c r="C1455" s="298">
        <v>46082</v>
      </c>
      <c r="D1455" s="299" t="s">
        <v>311</v>
      </c>
      <c r="E1455" s="331">
        <v>119.55</v>
      </c>
      <c r="F1455" s="331"/>
      <c r="G1455" s="333">
        <f t="shared" si="34"/>
        <v>2678.0999999999885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25">
      <c r="A1456" s="329" t="s">
        <v>289</v>
      </c>
      <c r="B1456" s="330">
        <v>3</v>
      </c>
      <c r="C1456" s="298">
        <v>46082</v>
      </c>
      <c r="D1456" s="299" t="s">
        <v>347</v>
      </c>
      <c r="E1456" s="331">
        <v>25</v>
      </c>
      <c r="F1456" s="331"/>
      <c r="G1456" s="333">
        <f t="shared" si="34"/>
        <v>2797.6499999999887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25">
      <c r="A1457" s="329" t="s">
        <v>289</v>
      </c>
      <c r="B1457" s="330">
        <v>1</v>
      </c>
      <c r="C1457" s="298">
        <v>46082</v>
      </c>
      <c r="D1457" s="299" t="s">
        <v>304</v>
      </c>
      <c r="E1457" s="331">
        <v>119.17</v>
      </c>
      <c r="F1457" s="331"/>
      <c r="G1457" s="333">
        <f t="shared" si="34"/>
        <v>2822.6499999999887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25">
      <c r="A1458" s="329" t="s">
        <v>284</v>
      </c>
      <c r="B1458" s="330">
        <v>37</v>
      </c>
      <c r="C1458" s="298">
        <v>46081</v>
      </c>
      <c r="D1458" s="299" t="s">
        <v>424</v>
      </c>
      <c r="E1458" s="331">
        <v>3764.91</v>
      </c>
      <c r="F1458" s="331"/>
      <c r="G1458" s="333">
        <f t="shared" si="34"/>
        <v>2941.8199999999888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25">
      <c r="A1459" s="329" t="s">
        <v>286</v>
      </c>
      <c r="B1459" s="330">
        <v>25</v>
      </c>
      <c r="C1459" s="298">
        <v>46081</v>
      </c>
      <c r="D1459" s="298" t="s">
        <v>204</v>
      </c>
      <c r="E1459" s="331">
        <v>350</v>
      </c>
      <c r="F1459" s="331"/>
      <c r="G1459" s="333">
        <f t="shared" si="34"/>
        <v>6706.7299999999886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25">
      <c r="A1460" s="329" t="s">
        <v>286</v>
      </c>
      <c r="B1460" s="330">
        <v>26</v>
      </c>
      <c r="C1460" s="298">
        <v>46081</v>
      </c>
      <c r="D1460" s="298" t="s">
        <v>205</v>
      </c>
      <c r="E1460" s="331">
        <v>320</v>
      </c>
      <c r="F1460" s="331"/>
      <c r="G1460" s="333">
        <f t="shared" si="34"/>
        <v>7056.7299999999886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25">
      <c r="A1461" s="329" t="s">
        <v>286</v>
      </c>
      <c r="B1461" s="330">
        <v>27</v>
      </c>
      <c r="C1461" s="298">
        <v>46081</v>
      </c>
      <c r="D1461" s="298" t="s">
        <v>206</v>
      </c>
      <c r="E1461" s="331">
        <v>25</v>
      </c>
      <c r="F1461" s="331"/>
      <c r="G1461" s="333">
        <f t="shared" si="34"/>
        <v>7376.7299999999886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25">
      <c r="A1462" s="329" t="s">
        <v>286</v>
      </c>
      <c r="B1462" s="330">
        <v>28</v>
      </c>
      <c r="C1462" s="298">
        <v>46081</v>
      </c>
      <c r="D1462" s="298" t="s">
        <v>207</v>
      </c>
      <c r="E1462" s="331">
        <v>25</v>
      </c>
      <c r="F1462" s="331"/>
      <c r="G1462" s="333">
        <f t="shared" si="34"/>
        <v>7401.7299999999886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25">
      <c r="A1463" s="329" t="s">
        <v>286</v>
      </c>
      <c r="B1463" s="330">
        <v>29</v>
      </c>
      <c r="C1463" s="298">
        <v>46081</v>
      </c>
      <c r="D1463" s="298" t="s">
        <v>208</v>
      </c>
      <c r="E1463" s="331">
        <v>45</v>
      </c>
      <c r="F1463" s="331"/>
      <c r="G1463" s="333">
        <f t="shared" si="34"/>
        <v>7426.7299999999886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25">
      <c r="A1464" s="329" t="s">
        <v>286</v>
      </c>
      <c r="B1464" s="330">
        <v>30</v>
      </c>
      <c r="C1464" s="298">
        <v>46081</v>
      </c>
      <c r="D1464" s="298" t="s">
        <v>209</v>
      </c>
      <c r="E1464" s="331">
        <v>400</v>
      </c>
      <c r="F1464" s="331"/>
      <c r="G1464" s="333">
        <f t="shared" si="34"/>
        <v>7471.7299999999886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25">
      <c r="A1465" s="329" t="s">
        <v>286</v>
      </c>
      <c r="B1465" s="330">
        <v>31</v>
      </c>
      <c r="C1465" s="298">
        <v>46081</v>
      </c>
      <c r="D1465" s="298" t="s">
        <v>210</v>
      </c>
      <c r="E1465" s="331">
        <v>375</v>
      </c>
      <c r="F1465" s="331"/>
      <c r="G1465" s="333">
        <f t="shared" si="34"/>
        <v>7871.7299999999886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25">
      <c r="A1466" s="329" t="s">
        <v>286</v>
      </c>
      <c r="B1466" s="330">
        <v>32</v>
      </c>
      <c r="C1466" s="298">
        <v>46081</v>
      </c>
      <c r="D1466" s="298" t="s">
        <v>211</v>
      </c>
      <c r="E1466" s="331">
        <v>100</v>
      </c>
      <c r="F1466" s="331"/>
      <c r="G1466" s="333">
        <f t="shared" si="34"/>
        <v>8246.7299999999886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25">
      <c r="A1467" s="329" t="s">
        <v>286</v>
      </c>
      <c r="B1467" s="330">
        <v>33</v>
      </c>
      <c r="C1467" s="298">
        <v>46081</v>
      </c>
      <c r="D1467" s="298" t="s">
        <v>212</v>
      </c>
      <c r="E1467" s="331">
        <v>85</v>
      </c>
      <c r="F1467" s="331"/>
      <c r="G1467" s="333">
        <f t="shared" si="34"/>
        <v>8346.7299999999886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25">
      <c r="A1468" s="329" t="s">
        <v>286</v>
      </c>
      <c r="B1468" s="330">
        <v>34</v>
      </c>
      <c r="C1468" s="298">
        <v>46081</v>
      </c>
      <c r="D1468" s="298" t="s">
        <v>213</v>
      </c>
      <c r="E1468" s="331">
        <v>230</v>
      </c>
      <c r="F1468" s="331"/>
      <c r="G1468" s="333">
        <f t="shared" si="34"/>
        <v>8431.7299999999886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25">
      <c r="A1469" s="329" t="s">
        <v>286</v>
      </c>
      <c r="B1469" s="330">
        <v>35</v>
      </c>
      <c r="C1469" s="298">
        <v>46081</v>
      </c>
      <c r="D1469" s="298" t="s">
        <v>214</v>
      </c>
      <c r="E1469" s="331">
        <v>45</v>
      </c>
      <c r="F1469" s="331"/>
      <c r="G1469" s="333">
        <f t="shared" si="34"/>
        <v>8661.7299999999886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25">
      <c r="A1470" s="329" t="s">
        <v>294</v>
      </c>
      <c r="B1470" s="330">
        <v>42</v>
      </c>
      <c r="C1470" s="298">
        <v>46081</v>
      </c>
      <c r="D1470" s="298" t="s">
        <v>200</v>
      </c>
      <c r="E1470" s="331">
        <v>51.19</v>
      </c>
      <c r="F1470" s="331"/>
      <c r="G1470" s="333">
        <f t="shared" si="34"/>
        <v>8706.7299999999886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25">
      <c r="A1471" s="329" t="s">
        <v>294</v>
      </c>
      <c r="B1471" s="330">
        <v>43</v>
      </c>
      <c r="C1471" s="298">
        <v>46081</v>
      </c>
      <c r="D1471" s="298" t="s">
        <v>201</v>
      </c>
      <c r="E1471" s="331">
        <v>37.17</v>
      </c>
      <c r="F1471" s="331"/>
      <c r="G1471" s="333">
        <f t="shared" si="34"/>
        <v>8757.9199999999892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25">
      <c r="A1472" s="329" t="s">
        <v>294</v>
      </c>
      <c r="B1472" s="330">
        <v>10</v>
      </c>
      <c r="C1472" s="298">
        <v>46081</v>
      </c>
      <c r="D1472" s="298" t="s">
        <v>176</v>
      </c>
      <c r="E1472" s="331">
        <v>17.899999999999999</v>
      </c>
      <c r="F1472" s="331"/>
      <c r="G1472" s="333">
        <f t="shared" si="34"/>
        <v>8795.0899999999892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25">
      <c r="A1473" s="329" t="s">
        <v>289</v>
      </c>
      <c r="B1473" s="330">
        <v>2</v>
      </c>
      <c r="C1473" s="298">
        <v>46080</v>
      </c>
      <c r="D1473" s="298" t="s">
        <v>357</v>
      </c>
      <c r="E1473" s="331">
        <v>11.17</v>
      </c>
      <c r="F1473" s="331"/>
      <c r="G1473" s="333">
        <f t="shared" si="34"/>
        <v>8812.9899999999889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25">
      <c r="A1474" s="329" t="s">
        <v>289</v>
      </c>
      <c r="B1474" s="330">
        <v>2</v>
      </c>
      <c r="C1474" s="298">
        <v>46080</v>
      </c>
      <c r="D1474" s="299" t="s">
        <v>425</v>
      </c>
      <c r="E1474" s="331">
        <v>25</v>
      </c>
      <c r="F1474" s="331"/>
      <c r="G1474" s="333">
        <f t="shared" si="34"/>
        <v>8824.1599999999889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25">
      <c r="A1475" s="329" t="s">
        <v>289</v>
      </c>
      <c r="B1475" s="330">
        <v>2</v>
      </c>
      <c r="C1475" s="298">
        <v>46080</v>
      </c>
      <c r="D1475" s="299" t="s">
        <v>357</v>
      </c>
      <c r="E1475" s="331">
        <v>22.84</v>
      </c>
      <c r="F1475" s="331"/>
      <c r="G1475" s="333">
        <f t="shared" si="34"/>
        <v>8849.1599999999889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25">
      <c r="A1476" s="329" t="s">
        <v>289</v>
      </c>
      <c r="B1476" s="330">
        <v>6</v>
      </c>
      <c r="C1476" s="298">
        <v>46080</v>
      </c>
      <c r="D1476" s="299" t="s">
        <v>426</v>
      </c>
      <c r="E1476" s="331">
        <v>-88</v>
      </c>
      <c r="F1476" s="331"/>
      <c r="G1476" s="333">
        <f t="shared" si="34"/>
        <v>8871.9999999999891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25">
      <c r="A1477" s="329" t="s">
        <v>291</v>
      </c>
      <c r="B1477" s="330">
        <v>38</v>
      </c>
      <c r="C1477" s="298">
        <v>46080</v>
      </c>
      <c r="D1477" s="299" t="s">
        <v>293</v>
      </c>
      <c r="E1477" s="331"/>
      <c r="F1477" s="331">
        <v>4278.1499999999996</v>
      </c>
      <c r="G1477" s="333">
        <f t="shared" si="34"/>
        <v>8783.9999999999891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25">
      <c r="A1478" s="329" t="s">
        <v>289</v>
      </c>
      <c r="B1478" s="330">
        <v>6</v>
      </c>
      <c r="C1478" s="298">
        <v>46080</v>
      </c>
      <c r="D1478" s="299" t="s">
        <v>427</v>
      </c>
      <c r="E1478" s="331">
        <v>25.93</v>
      </c>
      <c r="F1478" s="331"/>
      <c r="G1478" s="333">
        <f t="shared" si="34"/>
        <v>4505.8499999999904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25">
      <c r="A1479" s="329" t="s">
        <v>289</v>
      </c>
      <c r="B1479" s="330">
        <v>4</v>
      </c>
      <c r="C1479" s="298">
        <v>46079</v>
      </c>
      <c r="D1479" s="299" t="s">
        <v>310</v>
      </c>
      <c r="E1479" s="331">
        <v>29.84</v>
      </c>
      <c r="F1479" s="331"/>
      <c r="G1479" s="333">
        <f t="shared" si="34"/>
        <v>4531.7799999999907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25">
      <c r="A1480" s="329" t="s">
        <v>289</v>
      </c>
      <c r="B1480" s="330">
        <v>5</v>
      </c>
      <c r="C1480" s="298">
        <v>46079</v>
      </c>
      <c r="D1480" s="299" t="s">
        <v>428</v>
      </c>
      <c r="E1480" s="331">
        <v>103.25</v>
      </c>
      <c r="F1480" s="331"/>
      <c r="G1480" s="333">
        <f t="shared" si="34"/>
        <v>4561.6199999999908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25">
      <c r="A1481" s="329" t="s">
        <v>289</v>
      </c>
      <c r="B1481" s="330">
        <v>8</v>
      </c>
      <c r="C1481" s="298">
        <v>46079</v>
      </c>
      <c r="D1481" s="299" t="s">
        <v>356</v>
      </c>
      <c r="E1481" s="331">
        <v>26.02</v>
      </c>
      <c r="F1481" s="331"/>
      <c r="G1481" s="333">
        <f t="shared" si="34"/>
        <v>4664.8699999999908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25">
      <c r="A1482" s="329" t="s">
        <v>294</v>
      </c>
      <c r="B1482" s="330">
        <v>24</v>
      </c>
      <c r="C1482" s="298">
        <v>46079</v>
      </c>
      <c r="D1482" s="299" t="s">
        <v>858</v>
      </c>
      <c r="E1482" s="331">
        <v>84.83</v>
      </c>
      <c r="F1482" s="331"/>
      <c r="G1482" s="333">
        <f t="shared" si="34"/>
        <v>4690.8899999999912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25">
      <c r="A1483" s="329" t="s">
        <v>289</v>
      </c>
      <c r="B1483" s="330">
        <v>2</v>
      </c>
      <c r="C1483" s="298">
        <v>46079</v>
      </c>
      <c r="D1483" s="299" t="s">
        <v>296</v>
      </c>
      <c r="E1483" s="331">
        <v>17.87</v>
      </c>
      <c r="F1483" s="331"/>
      <c r="G1483" s="333">
        <f t="shared" si="34"/>
        <v>4775.7199999999912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25">
      <c r="A1484" s="329" t="s">
        <v>289</v>
      </c>
      <c r="B1484" s="330">
        <v>5</v>
      </c>
      <c r="C1484" s="298">
        <v>46079</v>
      </c>
      <c r="D1484" s="299" t="s">
        <v>429</v>
      </c>
      <c r="E1484" s="331">
        <v>123.64</v>
      </c>
      <c r="F1484" s="331"/>
      <c r="G1484" s="333">
        <f t="shared" si="34"/>
        <v>4793.5899999999911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25">
      <c r="A1485" s="329" t="s">
        <v>289</v>
      </c>
      <c r="B1485" s="330">
        <v>8</v>
      </c>
      <c r="C1485" s="298">
        <v>46078</v>
      </c>
      <c r="D1485" s="299" t="s">
        <v>319</v>
      </c>
      <c r="E1485" s="331">
        <v>18.5</v>
      </c>
      <c r="F1485" s="331"/>
      <c r="G1485" s="333">
        <f t="shared" si="34"/>
        <v>4917.2299999999914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25">
      <c r="A1486" s="329" t="s">
        <v>289</v>
      </c>
      <c r="B1486" s="330">
        <v>4</v>
      </c>
      <c r="C1486" s="298">
        <v>46078</v>
      </c>
      <c r="D1486" s="299" t="s">
        <v>296</v>
      </c>
      <c r="E1486" s="331">
        <v>50.96</v>
      </c>
      <c r="F1486" s="331"/>
      <c r="G1486" s="333">
        <f t="shared" si="34"/>
        <v>4935.7299999999914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25">
      <c r="A1487" s="329" t="s">
        <v>289</v>
      </c>
      <c r="B1487" s="330">
        <v>8</v>
      </c>
      <c r="C1487" s="298">
        <v>46078</v>
      </c>
      <c r="D1487" s="299" t="s">
        <v>296</v>
      </c>
      <c r="E1487" s="331">
        <v>11.28</v>
      </c>
      <c r="F1487" s="331"/>
      <c r="G1487" s="333">
        <f t="shared" si="34"/>
        <v>4986.6899999999914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25">
      <c r="A1488" s="329" t="s">
        <v>294</v>
      </c>
      <c r="B1488" s="330">
        <v>12</v>
      </c>
      <c r="C1488" s="298">
        <v>46078</v>
      </c>
      <c r="D1488" s="299" t="s">
        <v>314</v>
      </c>
      <c r="E1488" s="331">
        <v>204.47</v>
      </c>
      <c r="F1488" s="331"/>
      <c r="G1488" s="333">
        <f t="shared" si="34"/>
        <v>4997.9699999999912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25">
      <c r="A1489" s="329" t="s">
        <v>289</v>
      </c>
      <c r="B1489" s="330">
        <v>8</v>
      </c>
      <c r="C1489" s="298">
        <v>46078</v>
      </c>
      <c r="D1489" s="299" t="s">
        <v>308</v>
      </c>
      <c r="E1489" s="331">
        <v>47.99</v>
      </c>
      <c r="F1489" s="331"/>
      <c r="G1489" s="333">
        <f t="shared" si="34"/>
        <v>5202.4399999999914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25">
      <c r="A1490" s="329" t="s">
        <v>289</v>
      </c>
      <c r="B1490" s="330">
        <v>1</v>
      </c>
      <c r="C1490" s="298">
        <v>46078</v>
      </c>
      <c r="D1490" s="299" t="s">
        <v>304</v>
      </c>
      <c r="E1490" s="331">
        <v>19.09</v>
      </c>
      <c r="F1490" s="331"/>
      <c r="G1490" s="333">
        <f t="shared" si="34"/>
        <v>5250.4299999999912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25">
      <c r="A1491" s="329" t="s">
        <v>294</v>
      </c>
      <c r="B1491" s="330">
        <v>23</v>
      </c>
      <c r="C1491" s="298">
        <v>46076</v>
      </c>
      <c r="D1491" s="299" t="s">
        <v>67</v>
      </c>
      <c r="E1491" s="331">
        <v>650.88</v>
      </c>
      <c r="F1491" s="331"/>
      <c r="G1491" s="333">
        <f t="shared" si="34"/>
        <v>5269.5199999999913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25">
      <c r="A1492" s="329" t="s">
        <v>289</v>
      </c>
      <c r="B1492" s="330">
        <v>6</v>
      </c>
      <c r="C1492" s="298">
        <v>46076</v>
      </c>
      <c r="D1492" s="299" t="s">
        <v>350</v>
      </c>
      <c r="E1492" s="331">
        <v>35</v>
      </c>
      <c r="F1492" s="331"/>
      <c r="G1492" s="333">
        <f t="shared" si="34"/>
        <v>5920.3999999999915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25">
      <c r="A1493" s="329" t="s">
        <v>289</v>
      </c>
      <c r="B1493" s="330">
        <v>1</v>
      </c>
      <c r="C1493" s="298">
        <v>46076</v>
      </c>
      <c r="D1493" s="299" t="s">
        <v>306</v>
      </c>
      <c r="E1493" s="331">
        <v>128.97999999999999</v>
      </c>
      <c r="F1493" s="331"/>
      <c r="G1493" s="333">
        <f t="shared" si="34"/>
        <v>5955.3999999999915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25">
      <c r="A1494" s="329" t="s">
        <v>289</v>
      </c>
      <c r="B1494" s="330">
        <v>1</v>
      </c>
      <c r="C1494" s="298">
        <v>46076</v>
      </c>
      <c r="D1494" s="299" t="s">
        <v>320</v>
      </c>
      <c r="E1494" s="331">
        <v>52.55</v>
      </c>
      <c r="F1494" s="331"/>
      <c r="G1494" s="333">
        <f t="shared" si="34"/>
        <v>6084.379999999991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25">
      <c r="A1495" s="329" t="s">
        <v>289</v>
      </c>
      <c r="B1495" s="330">
        <v>3</v>
      </c>
      <c r="C1495" s="298">
        <v>46075</v>
      </c>
      <c r="D1495" s="299" t="s">
        <v>347</v>
      </c>
      <c r="E1495" s="331">
        <v>13.76</v>
      </c>
      <c r="F1495" s="331"/>
      <c r="G1495" s="333">
        <f t="shared" si="34"/>
        <v>6136.9299999999912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25">
      <c r="A1496" s="329" t="s">
        <v>289</v>
      </c>
      <c r="B1496" s="330">
        <v>1</v>
      </c>
      <c r="C1496" s="298">
        <v>46075</v>
      </c>
      <c r="D1496" s="299" t="s">
        <v>311</v>
      </c>
      <c r="E1496" s="331">
        <v>187.64</v>
      </c>
      <c r="F1496" s="331"/>
      <c r="G1496" s="333">
        <f t="shared" si="34"/>
        <v>6150.6899999999914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25">
      <c r="A1497" s="329" t="s">
        <v>289</v>
      </c>
      <c r="B1497" s="330">
        <v>1</v>
      </c>
      <c r="C1497" s="298">
        <v>46074</v>
      </c>
      <c r="D1497" s="299" t="s">
        <v>392</v>
      </c>
      <c r="E1497" s="331">
        <v>75.78</v>
      </c>
      <c r="F1497" s="331"/>
      <c r="G1497" s="333">
        <f t="shared" si="34"/>
        <v>6338.3299999999917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25">
      <c r="A1498" s="329" t="s">
        <v>289</v>
      </c>
      <c r="B1498" s="330">
        <v>2</v>
      </c>
      <c r="C1498" s="298">
        <v>46074</v>
      </c>
      <c r="D1498" s="299" t="s">
        <v>391</v>
      </c>
      <c r="E1498" s="331">
        <v>27.41</v>
      </c>
      <c r="F1498" s="331"/>
      <c r="G1498" s="333">
        <f t="shared" si="34"/>
        <v>6414.1099999999915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25">
      <c r="A1499" s="329" t="s">
        <v>289</v>
      </c>
      <c r="B1499" s="330">
        <v>4</v>
      </c>
      <c r="C1499" s="298">
        <v>46074</v>
      </c>
      <c r="D1499" s="299" t="s">
        <v>430</v>
      </c>
      <c r="E1499" s="331">
        <v>32.049999999999997</v>
      </c>
      <c r="F1499" s="331"/>
      <c r="G1499" s="333">
        <f t="shared" si="34"/>
        <v>6441.5199999999913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25">
      <c r="A1500" s="329" t="s">
        <v>289</v>
      </c>
      <c r="B1500" s="330">
        <v>2</v>
      </c>
      <c r="C1500" s="298">
        <v>46074</v>
      </c>
      <c r="D1500" s="299" t="s">
        <v>357</v>
      </c>
      <c r="E1500" s="331">
        <v>9.4700000000000006</v>
      </c>
      <c r="F1500" s="331"/>
      <c r="G1500" s="333">
        <f t="shared" si="34"/>
        <v>6473.5699999999915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25">
      <c r="A1501" s="329" t="s">
        <v>289</v>
      </c>
      <c r="B1501" s="330">
        <v>2</v>
      </c>
      <c r="C1501" s="298">
        <v>46073</v>
      </c>
      <c r="D1501" s="299" t="s">
        <v>296</v>
      </c>
      <c r="E1501" s="331">
        <v>14.47</v>
      </c>
      <c r="F1501" s="331"/>
      <c r="G1501" s="333">
        <f t="shared" si="34"/>
        <v>6483.0399999999918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25">
      <c r="A1502" s="329" t="s">
        <v>289</v>
      </c>
      <c r="B1502" s="330">
        <v>3</v>
      </c>
      <c r="C1502" s="298">
        <v>46073</v>
      </c>
      <c r="D1502" s="299" t="s">
        <v>354</v>
      </c>
      <c r="E1502" s="331">
        <v>11.97</v>
      </c>
      <c r="F1502" s="331"/>
      <c r="G1502" s="333">
        <f t="shared" si="34"/>
        <v>6497.509999999992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25">
      <c r="A1503" s="329" t="s">
        <v>289</v>
      </c>
      <c r="B1503" s="330">
        <v>4</v>
      </c>
      <c r="C1503" s="298">
        <v>46073</v>
      </c>
      <c r="D1503" s="299" t="s">
        <v>354</v>
      </c>
      <c r="E1503" s="331">
        <v>59.88</v>
      </c>
      <c r="F1503" s="331"/>
      <c r="G1503" s="333">
        <f t="shared" si="34"/>
        <v>6509.4799999999923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25">
      <c r="A1504" s="329" t="s">
        <v>289</v>
      </c>
      <c r="B1504" s="330">
        <v>2</v>
      </c>
      <c r="C1504" s="298">
        <v>46073</v>
      </c>
      <c r="D1504" s="299" t="s">
        <v>417</v>
      </c>
      <c r="E1504" s="331">
        <v>19.57</v>
      </c>
      <c r="F1504" s="331"/>
      <c r="G1504" s="333">
        <f t="shared" si="34"/>
        <v>6569.3599999999924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25">
      <c r="A1505" s="329" t="s">
        <v>294</v>
      </c>
      <c r="B1505" s="330">
        <v>22</v>
      </c>
      <c r="C1505" s="298">
        <v>46073</v>
      </c>
      <c r="D1505" s="299" t="s">
        <v>323</v>
      </c>
      <c r="E1505" s="331">
        <v>20.22</v>
      </c>
      <c r="F1505" s="331"/>
      <c r="G1505" s="333">
        <f t="shared" si="34"/>
        <v>6588.9299999999921</v>
      </c>
      <c r="H1505" s="334"/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25">
      <c r="A1506" s="329" t="s">
        <v>289</v>
      </c>
      <c r="B1506" s="330">
        <v>2</v>
      </c>
      <c r="C1506" s="298">
        <v>46073</v>
      </c>
      <c r="D1506" s="299" t="s">
        <v>357</v>
      </c>
      <c r="E1506" s="331">
        <v>5.3</v>
      </c>
      <c r="F1506" s="331"/>
      <c r="G1506" s="333">
        <f t="shared" si="34"/>
        <v>6609.1499999999924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25">
      <c r="A1507" s="329" t="s">
        <v>289</v>
      </c>
      <c r="B1507" s="330">
        <v>3</v>
      </c>
      <c r="C1507" s="298">
        <v>46073</v>
      </c>
      <c r="D1507" s="299" t="s">
        <v>324</v>
      </c>
      <c r="E1507" s="331">
        <v>8.1300000000000008</v>
      </c>
      <c r="F1507" s="331"/>
      <c r="G1507" s="333">
        <f t="shared" si="34"/>
        <v>6614.4499999999925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25">
      <c r="A1508" s="329" t="s">
        <v>289</v>
      </c>
      <c r="B1508" s="330">
        <v>4</v>
      </c>
      <c r="C1508" s="298">
        <v>46073</v>
      </c>
      <c r="D1508" s="299" t="s">
        <v>310</v>
      </c>
      <c r="E1508" s="331">
        <v>32.43</v>
      </c>
      <c r="F1508" s="331"/>
      <c r="G1508" s="333">
        <f t="shared" si="34"/>
        <v>6622.5799999999927</v>
      </c>
      <c r="H1508" s="334"/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25">
      <c r="A1509" s="329" t="s">
        <v>289</v>
      </c>
      <c r="B1509" s="330">
        <v>8</v>
      </c>
      <c r="C1509" s="298">
        <v>46073</v>
      </c>
      <c r="D1509" s="299" t="s">
        <v>431</v>
      </c>
      <c r="E1509" s="331">
        <v>98.65</v>
      </c>
      <c r="F1509" s="331"/>
      <c r="G1509" s="333">
        <f t="shared" si="34"/>
        <v>6655.0099999999929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25">
      <c r="A1510" s="329" t="s">
        <v>289</v>
      </c>
      <c r="B1510" s="330">
        <v>6</v>
      </c>
      <c r="C1510" s="298">
        <v>46072</v>
      </c>
      <c r="D1510" s="299" t="s">
        <v>300</v>
      </c>
      <c r="E1510" s="331">
        <v>30.87</v>
      </c>
      <c r="F1510" s="331"/>
      <c r="G1510" s="333">
        <f t="shared" si="34"/>
        <v>6753.6599999999926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25">
      <c r="A1511" s="329" t="s">
        <v>289</v>
      </c>
      <c r="B1511" s="330">
        <v>6</v>
      </c>
      <c r="C1511" s="298">
        <v>46072</v>
      </c>
      <c r="D1511" s="299" t="s">
        <v>300</v>
      </c>
      <c r="E1511" s="331">
        <v>15.96</v>
      </c>
      <c r="F1511" s="331"/>
      <c r="G1511" s="333">
        <f t="shared" si="34"/>
        <v>6784.5299999999925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25">
      <c r="A1512" s="329" t="s">
        <v>289</v>
      </c>
      <c r="B1512" s="330">
        <v>2</v>
      </c>
      <c r="C1512" s="298">
        <v>46072</v>
      </c>
      <c r="D1512" s="299" t="s">
        <v>296</v>
      </c>
      <c r="E1512" s="331">
        <v>17.36</v>
      </c>
      <c r="F1512" s="331"/>
      <c r="G1512" s="333">
        <f t="shared" si="34"/>
        <v>6800.4899999999925</v>
      </c>
      <c r="H1512" s="334"/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25">
      <c r="A1513" s="329" t="s">
        <v>294</v>
      </c>
      <c r="B1513" s="330">
        <v>22</v>
      </c>
      <c r="C1513" s="298">
        <v>46072</v>
      </c>
      <c r="D1513" s="299" t="s">
        <v>328</v>
      </c>
      <c r="E1513" s="331">
        <v>7.46</v>
      </c>
      <c r="F1513" s="331"/>
      <c r="G1513" s="333">
        <f t="shared" si="34"/>
        <v>6817.8499999999922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25">
      <c r="A1514" s="329" t="s">
        <v>291</v>
      </c>
      <c r="B1514" s="330">
        <v>39</v>
      </c>
      <c r="C1514" s="298">
        <v>46072</v>
      </c>
      <c r="D1514" s="299" t="s">
        <v>292</v>
      </c>
      <c r="E1514" s="331"/>
      <c r="F1514" s="331">
        <v>2763.77</v>
      </c>
      <c r="G1514" s="333">
        <f t="shared" si="34"/>
        <v>6825.3099999999922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25">
      <c r="A1515" s="329" t="s">
        <v>335</v>
      </c>
      <c r="B1515" s="330" t="s">
        <v>335</v>
      </c>
      <c r="C1515" s="298">
        <v>46071</v>
      </c>
      <c r="D1515" s="299" t="s">
        <v>185</v>
      </c>
      <c r="E1515" s="331">
        <v>182.55</v>
      </c>
      <c r="F1515" s="331"/>
      <c r="G1515" s="333">
        <f t="shared" si="34"/>
        <v>4061.5399999999927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2" customHeight="1" x14ac:dyDescent="0.25">
      <c r="A1516" s="329" t="s">
        <v>294</v>
      </c>
      <c r="B1516" s="330">
        <v>15</v>
      </c>
      <c r="C1516" s="298">
        <v>46071</v>
      </c>
      <c r="D1516" s="299" t="s">
        <v>185</v>
      </c>
      <c r="E1516" s="331">
        <v>188.16</v>
      </c>
      <c r="F1516" s="331"/>
      <c r="G1516" s="333">
        <f t="shared" si="34"/>
        <v>4244.0899999999929</v>
      </c>
      <c r="H1516" s="334"/>
      <c r="I1516" s="335"/>
      <c r="J1516" s="336"/>
      <c r="K1516" s="301"/>
      <c r="L1516" s="336"/>
      <c r="M1516" s="301"/>
      <c r="N1516" s="336"/>
      <c r="O1516" s="301"/>
      <c r="P1516" s="336"/>
      <c r="Q1516" s="301"/>
      <c r="R1516" s="336"/>
      <c r="S1516" s="301"/>
      <c r="T1516" s="336"/>
    </row>
    <row r="1517" spans="1:20" ht="12" customHeight="1" x14ac:dyDescent="0.25">
      <c r="A1517" s="329" t="s">
        <v>291</v>
      </c>
      <c r="B1517" s="330">
        <v>40</v>
      </c>
      <c r="C1517" s="298">
        <v>46071</v>
      </c>
      <c r="D1517" s="299" t="s">
        <v>316</v>
      </c>
      <c r="E1517" s="331"/>
      <c r="F1517" s="331">
        <v>1281.58</v>
      </c>
      <c r="G1517" s="333">
        <f t="shared" si="34"/>
        <v>4432.2499999999927</v>
      </c>
      <c r="H1517" s="334"/>
      <c r="I1517" s="335"/>
      <c r="J1517" s="336"/>
      <c r="K1517" s="301"/>
      <c r="L1517" s="336"/>
      <c r="M1517" s="301"/>
      <c r="N1517" s="336"/>
      <c r="O1517" s="301"/>
      <c r="P1517" s="336"/>
      <c r="Q1517" s="301"/>
      <c r="R1517" s="336"/>
      <c r="S1517" s="301"/>
      <c r="T1517" s="336"/>
    </row>
    <row r="1518" spans="1:20" ht="12" customHeight="1" x14ac:dyDescent="0.25">
      <c r="A1518" s="329" t="s">
        <v>289</v>
      </c>
      <c r="B1518" s="330">
        <v>6</v>
      </c>
      <c r="C1518" s="298">
        <v>46071</v>
      </c>
      <c r="D1518" s="299" t="s">
        <v>432</v>
      </c>
      <c r="E1518" s="331">
        <v>-146</v>
      </c>
      <c r="F1518" s="331"/>
      <c r="G1518" s="333">
        <f t="shared" si="34"/>
        <v>3150.6699999999933</v>
      </c>
      <c r="H1518" s="334"/>
      <c r="I1518" s="335"/>
      <c r="J1518" s="336"/>
      <c r="K1518" s="301"/>
      <c r="L1518" s="336"/>
      <c r="M1518" s="301"/>
      <c r="N1518" s="336"/>
      <c r="O1518" s="301"/>
      <c r="P1518" s="336"/>
      <c r="Q1518" s="301"/>
      <c r="R1518" s="336"/>
      <c r="S1518" s="301"/>
      <c r="T1518" s="336"/>
    </row>
    <row r="1519" spans="1:20" ht="12" customHeight="1" x14ac:dyDescent="0.25">
      <c r="A1519" s="329" t="s">
        <v>289</v>
      </c>
      <c r="B1519" s="330">
        <v>2</v>
      </c>
      <c r="C1519" s="298">
        <v>46071</v>
      </c>
      <c r="D1519" s="299" t="s">
        <v>433</v>
      </c>
      <c r="E1519" s="331">
        <v>-13</v>
      </c>
      <c r="F1519" s="331"/>
      <c r="G1519" s="333">
        <f t="shared" si="34"/>
        <v>3004.6699999999933</v>
      </c>
      <c r="H1519" s="334"/>
      <c r="I1519" s="335"/>
      <c r="J1519" s="336"/>
      <c r="K1519" s="301"/>
      <c r="L1519" s="336"/>
      <c r="M1519" s="301"/>
      <c r="N1519" s="336"/>
      <c r="O1519" s="301"/>
      <c r="P1519" s="336"/>
      <c r="Q1519" s="301"/>
      <c r="R1519" s="336"/>
      <c r="S1519" s="301"/>
      <c r="T1519" s="336"/>
    </row>
    <row r="1520" spans="1:20" ht="12" customHeight="1" x14ac:dyDescent="0.25">
      <c r="A1520" s="329" t="s">
        <v>335</v>
      </c>
      <c r="B1520" s="330" t="s">
        <v>335</v>
      </c>
      <c r="C1520" s="298">
        <v>46071</v>
      </c>
      <c r="D1520" s="299" t="s">
        <v>458</v>
      </c>
      <c r="E1520" s="331"/>
      <c r="F1520" s="331">
        <v>191</v>
      </c>
      <c r="G1520" s="333">
        <f t="shared" si="34"/>
        <v>2991.6699999999933</v>
      </c>
      <c r="H1520" s="334"/>
      <c r="I1520" s="335"/>
      <c r="J1520" s="336"/>
      <c r="K1520" s="301"/>
      <c r="L1520" s="336"/>
      <c r="M1520" s="301"/>
      <c r="N1520" s="336"/>
      <c r="O1520" s="301"/>
      <c r="P1520" s="336"/>
      <c r="Q1520" s="301"/>
      <c r="R1520" s="336"/>
      <c r="S1520" s="301"/>
      <c r="T1520" s="336"/>
    </row>
    <row r="1521" spans="1:20" ht="12" customHeight="1" x14ac:dyDescent="0.25">
      <c r="A1521" s="329" t="s">
        <v>289</v>
      </c>
      <c r="B1521" s="330">
        <v>6</v>
      </c>
      <c r="C1521" s="298">
        <v>46071</v>
      </c>
      <c r="D1521" s="299" t="s">
        <v>300</v>
      </c>
      <c r="E1521" s="331">
        <v>43.63</v>
      </c>
      <c r="F1521" s="331"/>
      <c r="G1521" s="333">
        <f t="shared" si="34"/>
        <v>2800.6699999999933</v>
      </c>
      <c r="H1521" s="334"/>
      <c r="I1521" s="335"/>
      <c r="J1521" s="336"/>
      <c r="K1521" s="301"/>
      <c r="L1521" s="336"/>
      <c r="M1521" s="301"/>
      <c r="N1521" s="336"/>
      <c r="O1521" s="301"/>
      <c r="P1521" s="336"/>
      <c r="Q1521" s="301"/>
      <c r="R1521" s="336"/>
      <c r="S1521" s="301"/>
      <c r="T1521" s="336"/>
    </row>
    <row r="1522" spans="1:20" ht="12" customHeight="1" x14ac:dyDescent="0.25">
      <c r="A1522" s="329" t="s">
        <v>289</v>
      </c>
      <c r="B1522" s="330">
        <v>6</v>
      </c>
      <c r="C1522" s="298">
        <v>46071</v>
      </c>
      <c r="D1522" s="299" t="s">
        <v>300</v>
      </c>
      <c r="E1522" s="331">
        <v>10.64</v>
      </c>
      <c r="F1522" s="331"/>
      <c r="G1522" s="333">
        <f t="shared" si="34"/>
        <v>2844.2999999999934</v>
      </c>
      <c r="H1522" s="334"/>
      <c r="I1522" s="335"/>
      <c r="J1522" s="336"/>
      <c r="K1522" s="301"/>
      <c r="L1522" s="336"/>
      <c r="M1522" s="301"/>
      <c r="N1522" s="336"/>
      <c r="O1522" s="301"/>
      <c r="P1522" s="336"/>
      <c r="Q1522" s="301"/>
      <c r="R1522" s="336"/>
      <c r="S1522" s="301"/>
      <c r="T1522" s="336"/>
    </row>
    <row r="1523" spans="1:20" ht="12" customHeight="1" x14ac:dyDescent="0.25">
      <c r="A1523" s="329" t="s">
        <v>289</v>
      </c>
      <c r="B1523" s="330">
        <v>8</v>
      </c>
      <c r="C1523" s="298">
        <v>46071</v>
      </c>
      <c r="D1523" s="299" t="s">
        <v>296</v>
      </c>
      <c r="E1523" s="331">
        <v>14.87</v>
      </c>
      <c r="F1523" s="331"/>
      <c r="G1523" s="333">
        <f t="shared" si="34"/>
        <v>2854.9399999999932</v>
      </c>
      <c r="H1523" s="334"/>
      <c r="I1523" s="335"/>
      <c r="J1523" s="336"/>
      <c r="K1523" s="301"/>
      <c r="L1523" s="336"/>
      <c r="M1523" s="301"/>
      <c r="N1523" s="336"/>
      <c r="O1523" s="301"/>
      <c r="P1523" s="336"/>
      <c r="Q1523" s="301"/>
      <c r="R1523" s="336"/>
      <c r="S1523" s="301"/>
      <c r="T1523" s="336"/>
    </row>
    <row r="1524" spans="1:20" ht="12" customHeight="1" x14ac:dyDescent="0.25">
      <c r="A1524" s="329" t="s">
        <v>289</v>
      </c>
      <c r="B1524" s="330">
        <v>2</v>
      </c>
      <c r="C1524" s="298">
        <v>46071</v>
      </c>
      <c r="D1524" s="299" t="s">
        <v>295</v>
      </c>
      <c r="E1524" s="331">
        <v>12.99</v>
      </c>
      <c r="F1524" s="331"/>
      <c r="G1524" s="333">
        <f t="shared" si="34"/>
        <v>2869.8099999999931</v>
      </c>
      <c r="H1524" s="334"/>
      <c r="I1524" s="335"/>
      <c r="J1524" s="336"/>
      <c r="K1524" s="301"/>
      <c r="L1524" s="336"/>
      <c r="M1524" s="301"/>
      <c r="N1524" s="336"/>
      <c r="O1524" s="301"/>
      <c r="P1524" s="336"/>
      <c r="Q1524" s="301"/>
      <c r="R1524" s="336"/>
      <c r="S1524" s="301"/>
      <c r="T1524" s="336"/>
    </row>
    <row r="1525" spans="1:20" ht="12" customHeight="1" x14ac:dyDescent="0.25">
      <c r="A1525" s="329" t="s">
        <v>289</v>
      </c>
      <c r="B1525" s="330">
        <v>4</v>
      </c>
      <c r="C1525" s="298">
        <v>46071</v>
      </c>
      <c r="D1525" s="299" t="s">
        <v>295</v>
      </c>
      <c r="E1525" s="331">
        <v>29.47</v>
      </c>
      <c r="F1525" s="331"/>
      <c r="G1525" s="333">
        <f t="shared" si="34"/>
        <v>2882.7999999999929</v>
      </c>
      <c r="H1525" s="334"/>
      <c r="I1525" s="335"/>
      <c r="J1525" s="336"/>
      <c r="K1525" s="301"/>
      <c r="L1525" s="336"/>
      <c r="M1525" s="301"/>
      <c r="N1525" s="336"/>
      <c r="O1525" s="301"/>
      <c r="P1525" s="336"/>
      <c r="Q1525" s="301"/>
      <c r="R1525" s="336"/>
      <c r="S1525" s="301"/>
      <c r="T1525" s="336"/>
    </row>
    <row r="1526" spans="1:20" ht="12" customHeight="1" x14ac:dyDescent="0.25">
      <c r="A1526" s="329" t="s">
        <v>294</v>
      </c>
      <c r="B1526" s="330">
        <v>22</v>
      </c>
      <c r="C1526" s="298">
        <v>46071</v>
      </c>
      <c r="D1526" s="299" t="s">
        <v>400</v>
      </c>
      <c r="E1526" s="331">
        <v>13.84</v>
      </c>
      <c r="F1526" s="331"/>
      <c r="G1526" s="333">
        <f t="shared" si="34"/>
        <v>2912.2699999999927</v>
      </c>
      <c r="H1526" s="334"/>
      <c r="I1526" s="335"/>
      <c r="J1526" s="336"/>
      <c r="K1526" s="301"/>
      <c r="L1526" s="336"/>
      <c r="M1526" s="301"/>
      <c r="N1526" s="336"/>
      <c r="O1526" s="301"/>
      <c r="P1526" s="336"/>
      <c r="Q1526" s="301"/>
      <c r="R1526" s="336"/>
      <c r="S1526" s="301"/>
      <c r="T1526" s="336"/>
    </row>
    <row r="1527" spans="1:20" ht="12" customHeight="1" x14ac:dyDescent="0.25">
      <c r="A1527" s="329" t="s">
        <v>289</v>
      </c>
      <c r="B1527" s="330">
        <v>2</v>
      </c>
      <c r="C1527" s="298">
        <v>46071</v>
      </c>
      <c r="D1527" s="299" t="s">
        <v>434</v>
      </c>
      <c r="E1527" s="331">
        <v>64.569999999999993</v>
      </c>
      <c r="F1527" s="331"/>
      <c r="G1527" s="333">
        <f t="shared" si="34"/>
        <v>2926.1099999999929</v>
      </c>
      <c r="H1527" s="334"/>
      <c r="I1527" s="335"/>
      <c r="J1527" s="336"/>
      <c r="K1527" s="301"/>
      <c r="L1527" s="336"/>
      <c r="M1527" s="301"/>
      <c r="N1527" s="336"/>
      <c r="O1527" s="301"/>
      <c r="P1527" s="336"/>
      <c r="Q1527" s="301"/>
      <c r="R1527" s="336"/>
      <c r="S1527" s="301"/>
      <c r="T1527" s="336"/>
    </row>
    <row r="1528" spans="1:20" ht="12" customHeight="1" x14ac:dyDescent="0.25">
      <c r="A1528" s="329" t="s">
        <v>294</v>
      </c>
      <c r="B1528" s="330">
        <v>21</v>
      </c>
      <c r="C1528" s="298">
        <v>46070</v>
      </c>
      <c r="D1528" s="299" t="s">
        <v>194</v>
      </c>
      <c r="E1528" s="331">
        <v>81</v>
      </c>
      <c r="F1528" s="331"/>
      <c r="G1528" s="333">
        <f t="shared" si="34"/>
        <v>2990.679999999993</v>
      </c>
      <c r="H1528" s="334"/>
      <c r="I1528" s="335"/>
      <c r="J1528" s="336"/>
      <c r="K1528" s="301"/>
      <c r="L1528" s="336"/>
      <c r="M1528" s="301"/>
      <c r="N1528" s="336"/>
      <c r="O1528" s="301"/>
      <c r="P1528" s="336"/>
      <c r="Q1528" s="301"/>
      <c r="R1528" s="336"/>
      <c r="S1528" s="301"/>
      <c r="T1528" s="336"/>
    </row>
    <row r="1529" spans="1:20" ht="12" customHeight="1" x14ac:dyDescent="0.25">
      <c r="A1529" s="329" t="s">
        <v>289</v>
      </c>
      <c r="B1529" s="330">
        <v>2</v>
      </c>
      <c r="C1529" s="298">
        <v>46070</v>
      </c>
      <c r="D1529" s="299" t="s">
        <v>383</v>
      </c>
      <c r="E1529" s="331">
        <v>81.41</v>
      </c>
      <c r="F1529" s="331"/>
      <c r="G1529" s="333">
        <f t="shared" si="34"/>
        <v>3071.679999999993</v>
      </c>
      <c r="H1529" s="334"/>
      <c r="I1529" s="335"/>
      <c r="J1529" s="336"/>
      <c r="K1529" s="301"/>
      <c r="L1529" s="336"/>
      <c r="M1529" s="301"/>
      <c r="N1529" s="336"/>
      <c r="O1529" s="301"/>
      <c r="P1529" s="336"/>
      <c r="Q1529" s="301"/>
      <c r="R1529" s="336"/>
      <c r="S1529" s="301"/>
      <c r="T1529" s="336"/>
    </row>
    <row r="1530" spans="1:20" ht="12" customHeight="1" x14ac:dyDescent="0.25">
      <c r="A1530" s="329" t="s">
        <v>289</v>
      </c>
      <c r="B1530" s="330">
        <v>6</v>
      </c>
      <c r="C1530" s="298">
        <v>46070</v>
      </c>
      <c r="D1530" s="299" t="s">
        <v>300</v>
      </c>
      <c r="E1530" s="331">
        <v>113.74</v>
      </c>
      <c r="F1530" s="331"/>
      <c r="G1530" s="333">
        <f t="shared" si="34"/>
        <v>3153.0899999999929</v>
      </c>
      <c r="H1530" s="334"/>
      <c r="I1530" s="335"/>
      <c r="J1530" s="336"/>
      <c r="K1530" s="301"/>
      <c r="L1530" s="336"/>
      <c r="M1530" s="301"/>
      <c r="N1530" s="336"/>
      <c r="O1530" s="301"/>
      <c r="P1530" s="336"/>
      <c r="Q1530" s="301"/>
      <c r="R1530" s="336"/>
      <c r="S1530" s="301"/>
      <c r="T1530" s="336"/>
    </row>
    <row r="1531" spans="1:20" ht="12" customHeight="1" x14ac:dyDescent="0.25">
      <c r="A1531" s="329" t="s">
        <v>294</v>
      </c>
      <c r="B1531" s="330">
        <v>43</v>
      </c>
      <c r="C1531" s="298">
        <v>46070</v>
      </c>
      <c r="D1531" s="299" t="s">
        <v>333</v>
      </c>
      <c r="E1531" s="331">
        <v>29.8</v>
      </c>
      <c r="F1531" s="331"/>
      <c r="G1531" s="333">
        <f t="shared" si="34"/>
        <v>3266.8299999999927</v>
      </c>
      <c r="H1531" s="334"/>
      <c r="I1531" s="335"/>
      <c r="J1531" s="336"/>
      <c r="K1531" s="301"/>
      <c r="L1531" s="336"/>
      <c r="M1531" s="301"/>
      <c r="N1531" s="336"/>
      <c r="O1531" s="301"/>
      <c r="P1531" s="336"/>
      <c r="Q1531" s="301"/>
      <c r="R1531" s="336"/>
      <c r="S1531" s="301"/>
      <c r="T1531" s="336"/>
    </row>
    <row r="1532" spans="1:20" ht="12" customHeight="1" x14ac:dyDescent="0.25">
      <c r="A1532" s="329" t="s">
        <v>294</v>
      </c>
      <c r="B1532" s="330">
        <v>42</v>
      </c>
      <c r="C1532" s="298">
        <v>46070</v>
      </c>
      <c r="D1532" s="299" t="s">
        <v>333</v>
      </c>
      <c r="E1532" s="331">
        <v>37.25</v>
      </c>
      <c r="F1532" s="331"/>
      <c r="G1532" s="333">
        <f t="shared" si="34"/>
        <v>3296.6299999999928</v>
      </c>
      <c r="H1532" s="334"/>
      <c r="I1532" s="335"/>
      <c r="J1532" s="336"/>
      <c r="K1532" s="301"/>
      <c r="L1532" s="336"/>
      <c r="M1532" s="301"/>
      <c r="N1532" s="336"/>
      <c r="O1532" s="301"/>
      <c r="P1532" s="336"/>
      <c r="Q1532" s="301"/>
      <c r="R1532" s="336"/>
      <c r="S1532" s="301"/>
      <c r="T1532" s="336"/>
    </row>
    <row r="1533" spans="1:20" ht="12" customHeight="1" x14ac:dyDescent="0.25">
      <c r="A1533" s="329" t="s">
        <v>289</v>
      </c>
      <c r="B1533" s="330">
        <v>2</v>
      </c>
      <c r="C1533" s="298">
        <v>46070</v>
      </c>
      <c r="D1533" s="299" t="s">
        <v>423</v>
      </c>
      <c r="E1533" s="331">
        <v>7.97</v>
      </c>
      <c r="F1533" s="331"/>
      <c r="G1533" s="333">
        <f t="shared" si="34"/>
        <v>3333.8799999999928</v>
      </c>
      <c r="H1533" s="334"/>
      <c r="I1533" s="335"/>
      <c r="J1533" s="336"/>
      <c r="K1533" s="301"/>
      <c r="L1533" s="336"/>
      <c r="M1533" s="301"/>
      <c r="N1533" s="336"/>
      <c r="O1533" s="301"/>
      <c r="P1533" s="336"/>
      <c r="Q1533" s="301"/>
      <c r="R1533" s="336"/>
      <c r="S1533" s="301"/>
      <c r="T1533" s="336"/>
    </row>
    <row r="1534" spans="1:20" ht="12" customHeight="1" x14ac:dyDescent="0.25">
      <c r="A1534" s="329" t="s">
        <v>294</v>
      </c>
      <c r="B1534" s="330">
        <v>17</v>
      </c>
      <c r="C1534" s="298">
        <v>46070</v>
      </c>
      <c r="D1534" s="299" t="s">
        <v>188</v>
      </c>
      <c r="E1534" s="331">
        <v>42.65</v>
      </c>
      <c r="F1534" s="331"/>
      <c r="G1534" s="333">
        <f t="shared" si="34"/>
        <v>3341.8499999999926</v>
      </c>
      <c r="H1534" s="334"/>
      <c r="I1534" s="335"/>
      <c r="J1534" s="336"/>
      <c r="K1534" s="301"/>
      <c r="L1534" s="336"/>
      <c r="M1534" s="301"/>
      <c r="N1534" s="336"/>
      <c r="O1534" s="301"/>
      <c r="P1534" s="336"/>
      <c r="Q1534" s="301"/>
      <c r="R1534" s="336"/>
      <c r="S1534" s="301"/>
      <c r="T1534" s="336"/>
    </row>
    <row r="1535" spans="1:20" ht="12" customHeight="1" x14ac:dyDescent="0.25">
      <c r="A1535" s="329" t="s">
        <v>289</v>
      </c>
      <c r="B1535" s="330">
        <v>6</v>
      </c>
      <c r="C1535" s="298">
        <v>46070</v>
      </c>
      <c r="D1535" s="299" t="s">
        <v>435</v>
      </c>
      <c r="E1535" s="331">
        <v>40</v>
      </c>
      <c r="F1535" s="331"/>
      <c r="G1535" s="333">
        <f t="shared" si="34"/>
        <v>3384.4999999999927</v>
      </c>
      <c r="H1535" s="334"/>
      <c r="I1535" s="335"/>
      <c r="J1535" s="336"/>
      <c r="K1535" s="301"/>
      <c r="L1535" s="336"/>
      <c r="M1535" s="301"/>
      <c r="N1535" s="336"/>
      <c r="O1535" s="301"/>
      <c r="P1535" s="336"/>
      <c r="Q1535" s="301"/>
      <c r="R1535" s="336"/>
      <c r="S1535" s="301"/>
      <c r="T1535" s="336"/>
    </row>
    <row r="1536" spans="1:20" ht="12" customHeight="1" x14ac:dyDescent="0.25">
      <c r="A1536" s="329" t="s">
        <v>294</v>
      </c>
      <c r="B1536" s="330">
        <v>11</v>
      </c>
      <c r="C1536" s="298">
        <v>46070</v>
      </c>
      <c r="D1536" s="299" t="s">
        <v>178</v>
      </c>
      <c r="E1536" s="331">
        <v>480.91</v>
      </c>
      <c r="F1536" s="331"/>
      <c r="G1536" s="333">
        <f t="shared" si="34"/>
        <v>3424.4999999999927</v>
      </c>
      <c r="H1536" s="334"/>
      <c r="I1536" s="335"/>
      <c r="J1536" s="336"/>
      <c r="K1536" s="301"/>
      <c r="L1536" s="336"/>
      <c r="M1536" s="301"/>
      <c r="N1536" s="336"/>
      <c r="O1536" s="301"/>
      <c r="P1536" s="336"/>
      <c r="Q1536" s="301"/>
      <c r="R1536" s="336"/>
      <c r="S1536" s="301"/>
      <c r="T1536" s="336"/>
    </row>
    <row r="1537" spans="1:20" ht="12" customHeight="1" x14ac:dyDescent="0.25">
      <c r="A1537" s="329" t="s">
        <v>294</v>
      </c>
      <c r="B1537" s="330">
        <v>23</v>
      </c>
      <c r="C1537" s="298">
        <v>46070</v>
      </c>
      <c r="D1537" s="299" t="s">
        <v>63</v>
      </c>
      <c r="E1537" s="331">
        <v>529.46</v>
      </c>
      <c r="F1537" s="331"/>
      <c r="G1537" s="333">
        <f t="shared" si="34"/>
        <v>3905.4099999999926</v>
      </c>
      <c r="H1537" s="334"/>
      <c r="I1537" s="335"/>
      <c r="J1537" s="336"/>
      <c r="K1537" s="301"/>
      <c r="L1537" s="336"/>
      <c r="M1537" s="301"/>
      <c r="N1537" s="336"/>
      <c r="O1537" s="301"/>
      <c r="P1537" s="336"/>
      <c r="Q1537" s="301"/>
      <c r="R1537" s="336"/>
      <c r="S1537" s="301"/>
      <c r="T1537" s="336"/>
    </row>
    <row r="1538" spans="1:20" ht="12" customHeight="1" x14ac:dyDescent="0.25">
      <c r="A1538" s="329" t="s">
        <v>289</v>
      </c>
      <c r="B1538" s="330">
        <v>2</v>
      </c>
      <c r="C1538" s="298">
        <v>46069</v>
      </c>
      <c r="D1538" s="299" t="s">
        <v>324</v>
      </c>
      <c r="E1538" s="331">
        <v>16.079999999999998</v>
      </c>
      <c r="F1538" s="331"/>
      <c r="G1538" s="333">
        <f t="shared" si="34"/>
        <v>4434.8699999999926</v>
      </c>
      <c r="H1538" s="334"/>
      <c r="I1538" s="335"/>
      <c r="J1538" s="336"/>
      <c r="K1538" s="301"/>
      <c r="L1538" s="336"/>
      <c r="M1538" s="301"/>
      <c r="N1538" s="336"/>
      <c r="O1538" s="301"/>
      <c r="P1538" s="336"/>
      <c r="Q1538" s="301"/>
      <c r="R1538" s="336"/>
      <c r="S1538" s="301"/>
      <c r="T1538" s="336"/>
    </row>
    <row r="1539" spans="1:20" ht="12" customHeight="1" x14ac:dyDescent="0.25">
      <c r="A1539" s="329" t="s">
        <v>289</v>
      </c>
      <c r="B1539" s="330">
        <v>6</v>
      </c>
      <c r="C1539" s="298">
        <v>46069</v>
      </c>
      <c r="D1539" s="299" t="s">
        <v>300</v>
      </c>
      <c r="E1539" s="331">
        <v>21.17</v>
      </c>
      <c r="F1539" s="331"/>
      <c r="G1539" s="333">
        <f t="shared" si="34"/>
        <v>4450.9499999999925</v>
      </c>
      <c r="H1539" s="334"/>
      <c r="I1539" s="335"/>
      <c r="J1539" s="336"/>
      <c r="K1539" s="301"/>
      <c r="L1539" s="336"/>
      <c r="M1539" s="301"/>
      <c r="N1539" s="336"/>
      <c r="O1539" s="301"/>
      <c r="P1539" s="336"/>
      <c r="Q1539" s="301"/>
      <c r="R1539" s="336"/>
      <c r="S1539" s="301"/>
      <c r="T1539" s="336"/>
    </row>
    <row r="1540" spans="1:20" ht="12" customHeight="1" x14ac:dyDescent="0.25">
      <c r="A1540" s="329" t="s">
        <v>289</v>
      </c>
      <c r="B1540" s="330">
        <v>6</v>
      </c>
      <c r="C1540" s="298">
        <v>46069</v>
      </c>
      <c r="D1540" s="299" t="s">
        <v>300</v>
      </c>
      <c r="E1540" s="331">
        <v>17.03</v>
      </c>
      <c r="F1540" s="331"/>
      <c r="G1540" s="333">
        <f t="shared" si="34"/>
        <v>4472.1199999999926</v>
      </c>
      <c r="H1540" s="334"/>
      <c r="I1540" s="335"/>
      <c r="J1540" s="336"/>
      <c r="K1540" s="301"/>
      <c r="L1540" s="336"/>
      <c r="M1540" s="301"/>
      <c r="N1540" s="336"/>
      <c r="O1540" s="301"/>
      <c r="P1540" s="336"/>
      <c r="Q1540" s="301"/>
      <c r="R1540" s="336"/>
      <c r="S1540" s="301"/>
      <c r="T1540" s="336"/>
    </row>
    <row r="1541" spans="1:20" ht="12" customHeight="1" x14ac:dyDescent="0.25">
      <c r="A1541" s="329" t="s">
        <v>289</v>
      </c>
      <c r="B1541" s="330">
        <v>2</v>
      </c>
      <c r="C1541" s="298">
        <v>46069</v>
      </c>
      <c r="D1541" s="299" t="s">
        <v>296</v>
      </c>
      <c r="E1541" s="331">
        <v>18.309999999999999</v>
      </c>
      <c r="F1541" s="331"/>
      <c r="G1541" s="333">
        <f t="shared" si="34"/>
        <v>4489.1499999999924</v>
      </c>
      <c r="H1541" s="334"/>
      <c r="I1541" s="335"/>
      <c r="J1541" s="336"/>
      <c r="K1541" s="301"/>
      <c r="L1541" s="336"/>
      <c r="M1541" s="301"/>
      <c r="N1541" s="336"/>
      <c r="O1541" s="301"/>
      <c r="P1541" s="336"/>
      <c r="Q1541" s="301"/>
      <c r="R1541" s="336"/>
      <c r="S1541" s="301"/>
      <c r="T1541" s="336"/>
    </row>
    <row r="1542" spans="1:20" ht="12" customHeight="1" x14ac:dyDescent="0.25">
      <c r="A1542" s="329" t="s">
        <v>289</v>
      </c>
      <c r="B1542" s="330">
        <v>2</v>
      </c>
      <c r="C1542" s="298">
        <v>46069</v>
      </c>
      <c r="D1542" s="299" t="s">
        <v>301</v>
      </c>
      <c r="E1542" s="331">
        <v>19.3</v>
      </c>
      <c r="F1542" s="331"/>
      <c r="G1542" s="333">
        <f t="shared" si="34"/>
        <v>4507.4599999999928</v>
      </c>
      <c r="H1542" s="334"/>
      <c r="I1542" s="335"/>
      <c r="J1542" s="336"/>
      <c r="K1542" s="301"/>
      <c r="L1542" s="336"/>
      <c r="M1542" s="301"/>
      <c r="N1542" s="336"/>
      <c r="O1542" s="301"/>
      <c r="P1542" s="336"/>
      <c r="Q1542" s="301"/>
      <c r="R1542" s="336"/>
      <c r="S1542" s="301"/>
      <c r="T1542" s="336"/>
    </row>
    <row r="1543" spans="1:20" ht="12" customHeight="1" x14ac:dyDescent="0.25">
      <c r="A1543" s="329" t="s">
        <v>289</v>
      </c>
      <c r="B1543" s="330">
        <v>6</v>
      </c>
      <c r="C1543" s="298">
        <v>46069</v>
      </c>
      <c r="D1543" s="299" t="s">
        <v>396</v>
      </c>
      <c r="E1543" s="331">
        <v>24.67</v>
      </c>
      <c r="F1543" s="331"/>
      <c r="G1543" s="333">
        <f t="shared" si="34"/>
        <v>4526.7599999999929</v>
      </c>
      <c r="H1543" s="334"/>
      <c r="I1543" s="335"/>
      <c r="J1543" s="336"/>
      <c r="K1543" s="301"/>
      <c r="L1543" s="336"/>
      <c r="M1543" s="301"/>
      <c r="N1543" s="336"/>
      <c r="O1543" s="301"/>
      <c r="P1543" s="336"/>
      <c r="Q1543" s="301"/>
      <c r="R1543" s="336"/>
      <c r="S1543" s="301"/>
      <c r="T1543" s="336"/>
    </row>
    <row r="1544" spans="1:20" ht="12" customHeight="1" x14ac:dyDescent="0.25">
      <c r="A1544" s="329" t="s">
        <v>287</v>
      </c>
      <c r="B1544" s="330" t="s">
        <v>287</v>
      </c>
      <c r="C1544" s="298">
        <v>46069</v>
      </c>
      <c r="D1544" s="299" t="s">
        <v>396</v>
      </c>
      <c r="E1544" s="331">
        <v>152.41999999999999</v>
      </c>
      <c r="F1544" s="331">
        <v>152.41999999999999</v>
      </c>
      <c r="G1544" s="333">
        <f t="shared" si="34"/>
        <v>4551.429999999993</v>
      </c>
      <c r="H1544" s="334"/>
      <c r="I1544" s="335"/>
      <c r="J1544" s="336"/>
      <c r="K1544" s="301"/>
      <c r="L1544" s="336"/>
      <c r="M1544" s="301"/>
      <c r="N1544" s="336"/>
      <c r="O1544" s="301"/>
      <c r="P1544" s="336"/>
      <c r="Q1544" s="301"/>
      <c r="R1544" s="336"/>
      <c r="S1544" s="301"/>
      <c r="T1544" s="336"/>
    </row>
    <row r="1545" spans="1:20" ht="12" customHeight="1" x14ac:dyDescent="0.25">
      <c r="A1545" s="329" t="s">
        <v>289</v>
      </c>
      <c r="B1545" s="330">
        <v>6</v>
      </c>
      <c r="C1545" s="298">
        <v>46068</v>
      </c>
      <c r="D1545" s="299" t="s">
        <v>436</v>
      </c>
      <c r="E1545" s="331">
        <v>233.83</v>
      </c>
      <c r="F1545" s="331"/>
      <c r="G1545" s="333">
        <f t="shared" si="34"/>
        <v>4551.429999999993</v>
      </c>
      <c r="H1545" s="334"/>
      <c r="I1545" s="335"/>
      <c r="J1545" s="336"/>
      <c r="K1545" s="301"/>
      <c r="L1545" s="336"/>
      <c r="M1545" s="301"/>
      <c r="N1545" s="336"/>
      <c r="O1545" s="301"/>
      <c r="P1545" s="336"/>
      <c r="Q1545" s="301"/>
      <c r="R1545" s="336"/>
      <c r="S1545" s="301"/>
      <c r="T1545" s="336"/>
    </row>
    <row r="1546" spans="1:20" ht="12" customHeight="1" x14ac:dyDescent="0.25">
      <c r="A1546" s="329" t="s">
        <v>289</v>
      </c>
      <c r="B1546" s="330">
        <v>2</v>
      </c>
      <c r="C1546" s="298">
        <v>46068</v>
      </c>
      <c r="D1546" s="299" t="s">
        <v>326</v>
      </c>
      <c r="E1546" s="331">
        <v>50.87</v>
      </c>
      <c r="F1546" s="331"/>
      <c r="G1546" s="333">
        <f t="shared" si="34"/>
        <v>4785.2599999999929</v>
      </c>
      <c r="H1546" s="334"/>
      <c r="I1546" s="335"/>
      <c r="J1546" s="336"/>
      <c r="K1546" s="301"/>
      <c r="L1546" s="336"/>
      <c r="M1546" s="301"/>
      <c r="N1546" s="336"/>
      <c r="O1546" s="301"/>
      <c r="P1546" s="336"/>
      <c r="Q1546" s="301"/>
      <c r="R1546" s="336"/>
      <c r="S1546" s="301"/>
      <c r="T1546" s="336"/>
    </row>
    <row r="1547" spans="1:20" ht="12" customHeight="1" x14ac:dyDescent="0.25">
      <c r="A1547" s="329" t="s">
        <v>289</v>
      </c>
      <c r="B1547" s="330">
        <v>2</v>
      </c>
      <c r="C1547" s="298">
        <v>46068</v>
      </c>
      <c r="D1547" s="299" t="s">
        <v>437</v>
      </c>
      <c r="E1547" s="331">
        <v>16</v>
      </c>
      <c r="F1547" s="331"/>
      <c r="G1547" s="333">
        <f t="shared" si="34"/>
        <v>4836.1299999999928</v>
      </c>
      <c r="H1547" s="334"/>
      <c r="I1547" s="335"/>
      <c r="J1547" s="336"/>
      <c r="K1547" s="301"/>
      <c r="L1547" s="336"/>
      <c r="M1547" s="301"/>
      <c r="N1547" s="336"/>
      <c r="O1547" s="301"/>
      <c r="P1547" s="336"/>
      <c r="Q1547" s="301"/>
      <c r="R1547" s="336"/>
      <c r="S1547" s="301"/>
      <c r="T1547" s="336"/>
    </row>
    <row r="1548" spans="1:20" ht="12" customHeight="1" x14ac:dyDescent="0.25">
      <c r="A1548" s="329" t="s">
        <v>289</v>
      </c>
      <c r="B1548" s="330">
        <v>2</v>
      </c>
      <c r="C1548" s="298">
        <v>46068</v>
      </c>
      <c r="D1548" s="299" t="s">
        <v>352</v>
      </c>
      <c r="E1548" s="331">
        <v>30</v>
      </c>
      <c r="F1548" s="331"/>
      <c r="G1548" s="333">
        <f t="shared" si="34"/>
        <v>4852.1299999999928</v>
      </c>
      <c r="H1548" s="334"/>
      <c r="I1548" s="335"/>
      <c r="J1548" s="336"/>
      <c r="K1548" s="301"/>
      <c r="L1548" s="336"/>
      <c r="M1548" s="301"/>
      <c r="N1548" s="336"/>
      <c r="O1548" s="301"/>
      <c r="P1548" s="336"/>
      <c r="Q1548" s="301"/>
      <c r="R1548" s="336"/>
      <c r="S1548" s="301"/>
      <c r="T1548" s="336"/>
    </row>
    <row r="1549" spans="1:20" ht="12" customHeight="1" x14ac:dyDescent="0.25">
      <c r="A1549" s="329" t="s">
        <v>289</v>
      </c>
      <c r="B1549" s="330">
        <v>6</v>
      </c>
      <c r="C1549" s="298">
        <v>46068</v>
      </c>
      <c r="D1549" s="299" t="s">
        <v>306</v>
      </c>
      <c r="E1549" s="331">
        <v>76</v>
      </c>
      <c r="F1549" s="331"/>
      <c r="G1549" s="333">
        <f t="shared" si="34"/>
        <v>4882.1299999999928</v>
      </c>
      <c r="H1549" s="334"/>
      <c r="I1549" s="335"/>
      <c r="J1549" s="336"/>
      <c r="K1549" s="301"/>
      <c r="L1549" s="336"/>
      <c r="M1549" s="301"/>
      <c r="N1549" s="336"/>
      <c r="O1549" s="301"/>
      <c r="P1549" s="336"/>
      <c r="Q1549" s="301"/>
      <c r="R1549" s="336"/>
      <c r="S1549" s="301"/>
      <c r="T1549" s="336"/>
    </row>
    <row r="1550" spans="1:20" ht="12" customHeight="1" x14ac:dyDescent="0.25">
      <c r="A1550" s="329" t="s">
        <v>289</v>
      </c>
      <c r="B1550" s="330">
        <v>3</v>
      </c>
      <c r="C1550" s="298">
        <v>46068</v>
      </c>
      <c r="D1550" s="299" t="s">
        <v>347</v>
      </c>
      <c r="E1550" s="331">
        <v>3.59</v>
      </c>
      <c r="F1550" s="331"/>
      <c r="G1550" s="333">
        <f t="shared" si="34"/>
        <v>4958.1299999999928</v>
      </c>
      <c r="H1550" s="334"/>
      <c r="I1550" s="335"/>
      <c r="J1550" s="336"/>
      <c r="K1550" s="301"/>
      <c r="L1550" s="336"/>
      <c r="M1550" s="301"/>
      <c r="N1550" s="336"/>
      <c r="O1550" s="301"/>
      <c r="P1550" s="336"/>
      <c r="Q1550" s="301"/>
      <c r="R1550" s="336"/>
      <c r="S1550" s="301"/>
      <c r="T1550" s="336"/>
    </row>
    <row r="1551" spans="1:20" ht="12" customHeight="1" x14ac:dyDescent="0.25">
      <c r="A1551" s="329" t="s">
        <v>289</v>
      </c>
      <c r="B1551" s="330">
        <v>6</v>
      </c>
      <c r="C1551" s="298">
        <v>46068</v>
      </c>
      <c r="D1551" s="299" t="s">
        <v>438</v>
      </c>
      <c r="E1551" s="331">
        <v>70</v>
      </c>
      <c r="F1551" s="331"/>
      <c r="G1551" s="333">
        <f t="shared" si="34"/>
        <v>4961.719999999993</v>
      </c>
      <c r="H1551" s="334"/>
      <c r="I1551" s="335"/>
      <c r="J1551" s="336"/>
      <c r="K1551" s="301"/>
      <c r="L1551" s="336"/>
      <c r="M1551" s="301"/>
      <c r="N1551" s="336"/>
      <c r="O1551" s="301"/>
      <c r="P1551" s="336"/>
      <c r="Q1551" s="301"/>
      <c r="R1551" s="336"/>
      <c r="S1551" s="301"/>
      <c r="T1551" s="336"/>
    </row>
    <row r="1552" spans="1:20" ht="12" customHeight="1" x14ac:dyDescent="0.25">
      <c r="A1552" s="329" t="s">
        <v>289</v>
      </c>
      <c r="B1552" s="330">
        <v>8</v>
      </c>
      <c r="C1552" s="298">
        <v>46068</v>
      </c>
      <c r="D1552" s="299" t="s">
        <v>439</v>
      </c>
      <c r="E1552" s="331">
        <v>175</v>
      </c>
      <c r="F1552" s="331"/>
      <c r="G1552" s="333">
        <f t="shared" si="34"/>
        <v>5031.719999999993</v>
      </c>
      <c r="H1552" s="334" t="s">
        <v>298</v>
      </c>
      <c r="I1552" s="335"/>
      <c r="J1552" s="336"/>
      <c r="K1552" s="301"/>
      <c r="L1552" s="336"/>
      <c r="M1552" s="301"/>
      <c r="N1552" s="336"/>
      <c r="O1552" s="301"/>
      <c r="P1552" s="336"/>
      <c r="Q1552" s="301"/>
      <c r="R1552" s="336"/>
      <c r="S1552" s="301"/>
      <c r="T1552" s="336"/>
    </row>
    <row r="1553" spans="1:20" ht="12" customHeight="1" x14ac:dyDescent="0.25">
      <c r="A1553" s="329" t="s">
        <v>289</v>
      </c>
      <c r="B1553" s="330">
        <v>8</v>
      </c>
      <c r="C1553" s="298">
        <v>46067</v>
      </c>
      <c r="D1553" s="299" t="s">
        <v>319</v>
      </c>
      <c r="E1553" s="331">
        <v>13.09</v>
      </c>
      <c r="F1553" s="331"/>
      <c r="G1553" s="333">
        <f t="shared" si="34"/>
        <v>5206.719999999993</v>
      </c>
      <c r="H1553" s="334"/>
      <c r="I1553" s="335"/>
      <c r="J1553" s="336"/>
      <c r="K1553" s="301"/>
      <c r="L1553" s="336"/>
      <c r="M1553" s="301"/>
      <c r="N1553" s="336"/>
      <c r="O1553" s="301"/>
      <c r="P1553" s="336"/>
      <c r="Q1553" s="301"/>
      <c r="R1553" s="336"/>
      <c r="S1553" s="301"/>
      <c r="T1553" s="336"/>
    </row>
    <row r="1554" spans="1:20" ht="12" customHeight="1" x14ac:dyDescent="0.25">
      <c r="A1554" s="329" t="s">
        <v>289</v>
      </c>
      <c r="B1554" s="330">
        <v>3</v>
      </c>
      <c r="C1554" s="298">
        <v>46067</v>
      </c>
      <c r="D1554" s="299" t="s">
        <v>296</v>
      </c>
      <c r="E1554" s="331">
        <v>7.56</v>
      </c>
      <c r="F1554" s="331"/>
      <c r="G1554" s="333">
        <f t="shared" si="34"/>
        <v>5219.8099999999931</v>
      </c>
      <c r="H1554" s="334"/>
      <c r="I1554" s="335"/>
      <c r="J1554" s="336"/>
      <c r="K1554" s="301"/>
      <c r="L1554" s="336"/>
      <c r="M1554" s="301"/>
      <c r="N1554" s="336"/>
      <c r="O1554" s="301"/>
      <c r="P1554" s="336"/>
      <c r="Q1554" s="301"/>
      <c r="R1554" s="336"/>
      <c r="S1554" s="301"/>
      <c r="T1554" s="336"/>
    </row>
    <row r="1555" spans="1:20" ht="12" customHeight="1" x14ac:dyDescent="0.25">
      <c r="A1555" s="329" t="s">
        <v>289</v>
      </c>
      <c r="B1555" s="330">
        <v>4</v>
      </c>
      <c r="C1555" s="298">
        <v>46067</v>
      </c>
      <c r="D1555" s="299" t="s">
        <v>296</v>
      </c>
      <c r="E1555" s="331">
        <v>32.409999999999997</v>
      </c>
      <c r="F1555" s="331"/>
      <c r="G1555" s="333">
        <f t="shared" si="34"/>
        <v>5227.3699999999935</v>
      </c>
      <c r="H1555" s="334"/>
      <c r="I1555" s="335"/>
      <c r="J1555" s="336"/>
      <c r="K1555" s="301"/>
      <c r="L1555" s="336"/>
      <c r="M1555" s="301"/>
      <c r="N1555" s="336"/>
      <c r="O1555" s="301"/>
      <c r="P1555" s="336"/>
      <c r="Q1555" s="301"/>
      <c r="R1555" s="336"/>
      <c r="S1555" s="301"/>
      <c r="T1555" s="336"/>
    </row>
    <row r="1556" spans="1:20" ht="12" customHeight="1" x14ac:dyDescent="0.25">
      <c r="A1556" s="329" t="s">
        <v>289</v>
      </c>
      <c r="B1556" s="330">
        <v>5</v>
      </c>
      <c r="C1556" s="298">
        <v>46067</v>
      </c>
      <c r="D1556" s="299" t="s">
        <v>440</v>
      </c>
      <c r="E1556" s="331">
        <v>400</v>
      </c>
      <c r="F1556" s="331"/>
      <c r="G1556" s="333">
        <f t="shared" si="34"/>
        <v>5259.7799999999934</v>
      </c>
      <c r="H1556" s="334"/>
      <c r="I1556" s="335"/>
      <c r="J1556" s="336"/>
      <c r="K1556" s="301"/>
      <c r="L1556" s="336"/>
      <c r="M1556" s="301"/>
      <c r="N1556" s="336"/>
      <c r="O1556" s="301"/>
      <c r="P1556" s="336"/>
      <c r="Q1556" s="301"/>
      <c r="R1556" s="336"/>
      <c r="S1556" s="301"/>
      <c r="T1556" s="336"/>
    </row>
    <row r="1557" spans="1:20" ht="12" customHeight="1" x14ac:dyDescent="0.25">
      <c r="A1557" s="329" t="s">
        <v>289</v>
      </c>
      <c r="B1557" s="330">
        <v>8</v>
      </c>
      <c r="C1557" s="298">
        <v>46066</v>
      </c>
      <c r="D1557" s="299" t="s">
        <v>319</v>
      </c>
      <c r="E1557" s="331">
        <v>41.51</v>
      </c>
      <c r="F1557" s="331"/>
      <c r="G1557" s="333">
        <f t="shared" si="34"/>
        <v>5659.7799999999934</v>
      </c>
      <c r="H1557" s="334"/>
      <c r="I1557" s="335"/>
      <c r="J1557" s="336"/>
      <c r="K1557" s="301"/>
      <c r="L1557" s="336"/>
      <c r="M1557" s="301"/>
      <c r="N1557" s="336"/>
      <c r="O1557" s="301"/>
      <c r="P1557" s="336"/>
      <c r="Q1557" s="301"/>
      <c r="R1557" s="336"/>
      <c r="S1557" s="301"/>
      <c r="T1557" s="336"/>
    </row>
    <row r="1558" spans="1:20" ht="12" customHeight="1" x14ac:dyDescent="0.25">
      <c r="A1558" s="329" t="s">
        <v>289</v>
      </c>
      <c r="B1558" s="330">
        <v>4</v>
      </c>
      <c r="C1558" s="298">
        <v>46066</v>
      </c>
      <c r="D1558" s="299" t="s">
        <v>296</v>
      </c>
      <c r="E1558" s="331">
        <v>21.55</v>
      </c>
      <c r="F1558" s="331"/>
      <c r="G1558" s="333">
        <f t="shared" si="34"/>
        <v>5701.2899999999936</v>
      </c>
      <c r="H1558" s="334"/>
      <c r="I1558" s="335"/>
      <c r="J1558" s="336"/>
      <c r="K1558" s="301"/>
      <c r="L1558" s="336"/>
      <c r="M1558" s="301"/>
      <c r="N1558" s="336"/>
      <c r="O1558" s="301"/>
      <c r="P1558" s="336"/>
      <c r="Q1558" s="301"/>
      <c r="R1558" s="336"/>
      <c r="S1558" s="301"/>
      <c r="T1558" s="336"/>
    </row>
    <row r="1559" spans="1:20" ht="12" customHeight="1" x14ac:dyDescent="0.25">
      <c r="A1559" s="329" t="s">
        <v>289</v>
      </c>
      <c r="B1559" s="330">
        <v>2</v>
      </c>
      <c r="C1559" s="298">
        <v>46066</v>
      </c>
      <c r="D1559" s="299" t="s">
        <v>357</v>
      </c>
      <c r="E1559" s="331">
        <v>12.45</v>
      </c>
      <c r="F1559" s="331"/>
      <c r="G1559" s="333">
        <f t="shared" si="34"/>
        <v>5722.8399999999938</v>
      </c>
      <c r="H1559" s="334"/>
      <c r="I1559" s="335"/>
      <c r="J1559" s="336"/>
      <c r="K1559" s="301"/>
      <c r="L1559" s="336"/>
      <c r="M1559" s="301"/>
      <c r="N1559" s="336"/>
      <c r="O1559" s="301"/>
      <c r="P1559" s="336"/>
      <c r="Q1559" s="301"/>
      <c r="R1559" s="336"/>
      <c r="S1559" s="301"/>
      <c r="T1559" s="336"/>
    </row>
    <row r="1560" spans="1:20" ht="12" customHeight="1" x14ac:dyDescent="0.25">
      <c r="A1560" s="329" t="s">
        <v>287</v>
      </c>
      <c r="B1560" s="330" t="s">
        <v>287</v>
      </c>
      <c r="C1560" s="298">
        <v>46066</v>
      </c>
      <c r="D1560" s="299" t="s">
        <v>396</v>
      </c>
      <c r="E1560" s="331">
        <v>91.38</v>
      </c>
      <c r="F1560" s="331">
        <v>91.38</v>
      </c>
      <c r="G1560" s="333">
        <f t="shared" si="34"/>
        <v>5735.2899999999936</v>
      </c>
      <c r="H1560" s="334"/>
      <c r="I1560" s="335"/>
      <c r="J1560" s="336"/>
      <c r="K1560" s="301"/>
      <c r="L1560" s="336"/>
      <c r="M1560" s="301"/>
      <c r="N1560" s="336"/>
      <c r="O1560" s="301"/>
      <c r="P1560" s="336"/>
      <c r="Q1560" s="301"/>
      <c r="R1560" s="336"/>
      <c r="S1560" s="301"/>
      <c r="T1560" s="336"/>
    </row>
    <row r="1561" spans="1:20" ht="12" customHeight="1" x14ac:dyDescent="0.25">
      <c r="A1561" s="329" t="s">
        <v>289</v>
      </c>
      <c r="B1561" s="330">
        <v>1</v>
      </c>
      <c r="C1561" s="298">
        <v>46066</v>
      </c>
      <c r="D1561" s="299" t="s">
        <v>311</v>
      </c>
      <c r="E1561" s="331">
        <v>16.48</v>
      </c>
      <c r="F1561" s="331"/>
      <c r="G1561" s="333">
        <f t="shared" si="34"/>
        <v>5735.2899999999936</v>
      </c>
      <c r="H1561" s="334"/>
      <c r="I1561" s="335"/>
      <c r="J1561" s="336"/>
      <c r="K1561" s="301"/>
      <c r="L1561" s="336"/>
      <c r="M1561" s="301"/>
      <c r="N1561" s="336"/>
      <c r="O1561" s="301"/>
      <c r="P1561" s="336"/>
      <c r="Q1561" s="301"/>
      <c r="R1561" s="336"/>
      <c r="S1561" s="301"/>
      <c r="T1561" s="336"/>
    </row>
    <row r="1562" spans="1:20" ht="12" customHeight="1" x14ac:dyDescent="0.25">
      <c r="A1562" s="329" t="s">
        <v>289</v>
      </c>
      <c r="B1562" s="330">
        <v>1</v>
      </c>
      <c r="C1562" s="298">
        <v>46066</v>
      </c>
      <c r="D1562" s="299" t="s">
        <v>427</v>
      </c>
      <c r="E1562" s="331">
        <v>12.76</v>
      </c>
      <c r="F1562" s="331"/>
      <c r="G1562" s="333">
        <f t="shared" si="34"/>
        <v>5751.7699999999932</v>
      </c>
      <c r="H1562" s="334"/>
      <c r="I1562" s="335"/>
      <c r="J1562" s="336"/>
      <c r="K1562" s="301"/>
      <c r="L1562" s="336"/>
      <c r="M1562" s="301"/>
      <c r="N1562" s="336"/>
      <c r="O1562" s="301"/>
      <c r="P1562" s="336"/>
      <c r="Q1562" s="301"/>
      <c r="R1562" s="336"/>
      <c r="S1562" s="301"/>
      <c r="T1562" s="336"/>
    </row>
    <row r="1563" spans="1:20" ht="12" customHeight="1" x14ac:dyDescent="0.25">
      <c r="A1563" s="329" t="s">
        <v>289</v>
      </c>
      <c r="B1563" s="330">
        <v>4</v>
      </c>
      <c r="C1563" s="298">
        <v>46066</v>
      </c>
      <c r="D1563" s="299" t="s">
        <v>329</v>
      </c>
      <c r="E1563" s="331">
        <v>37.9</v>
      </c>
      <c r="F1563" s="331"/>
      <c r="G1563" s="333">
        <f t="shared" si="34"/>
        <v>5764.5299999999934</v>
      </c>
      <c r="H1563" s="334"/>
      <c r="I1563" s="335"/>
      <c r="J1563" s="336"/>
      <c r="K1563" s="301"/>
      <c r="L1563" s="336"/>
      <c r="M1563" s="301"/>
      <c r="N1563" s="336"/>
      <c r="O1563" s="301"/>
      <c r="P1563" s="336"/>
      <c r="Q1563" s="301"/>
      <c r="R1563" s="336"/>
      <c r="S1563" s="301"/>
      <c r="T1563" s="336"/>
    </row>
    <row r="1564" spans="1:20" ht="12" customHeight="1" x14ac:dyDescent="0.25">
      <c r="A1564" s="329" t="s">
        <v>291</v>
      </c>
      <c r="B1564" s="330">
        <v>40</v>
      </c>
      <c r="C1564" s="298">
        <v>46066</v>
      </c>
      <c r="D1564" s="299" t="s">
        <v>316</v>
      </c>
      <c r="E1564" s="331"/>
      <c r="F1564" s="331">
        <v>427.18</v>
      </c>
      <c r="G1564" s="333">
        <f t="shared" si="34"/>
        <v>5802.429999999993</v>
      </c>
      <c r="H1564" s="334"/>
      <c r="I1564" s="335"/>
      <c r="J1564" s="336"/>
      <c r="K1564" s="301"/>
      <c r="L1564" s="336"/>
      <c r="M1564" s="301"/>
      <c r="N1564" s="336"/>
      <c r="O1564" s="301"/>
      <c r="P1564" s="336"/>
      <c r="Q1564" s="301"/>
      <c r="R1564" s="336"/>
      <c r="S1564" s="301"/>
      <c r="T1564" s="336"/>
    </row>
    <row r="1565" spans="1:20" ht="12" customHeight="1" x14ac:dyDescent="0.25">
      <c r="A1565" s="329" t="s">
        <v>291</v>
      </c>
      <c r="B1565" s="330">
        <v>38</v>
      </c>
      <c r="C1565" s="298">
        <v>46066</v>
      </c>
      <c r="D1565" s="299" t="s">
        <v>293</v>
      </c>
      <c r="E1565" s="331"/>
      <c r="F1565" s="331">
        <v>4278.16</v>
      </c>
      <c r="G1565" s="333">
        <f t="shared" si="34"/>
        <v>5375.2499999999927</v>
      </c>
      <c r="H1565" s="334"/>
      <c r="I1565" s="335"/>
      <c r="J1565" s="336"/>
      <c r="K1565" s="301"/>
      <c r="L1565" s="336"/>
      <c r="M1565" s="301"/>
      <c r="N1565" s="336"/>
      <c r="O1565" s="301"/>
      <c r="P1565" s="336"/>
      <c r="Q1565" s="301"/>
      <c r="R1565" s="336"/>
      <c r="S1565" s="301"/>
      <c r="T1565" s="336"/>
    </row>
    <row r="1566" spans="1:20" ht="12" customHeight="1" x14ac:dyDescent="0.25">
      <c r="A1566" s="329" t="s">
        <v>289</v>
      </c>
      <c r="B1566" s="330">
        <v>8</v>
      </c>
      <c r="C1566" s="298">
        <v>46065</v>
      </c>
      <c r="D1566" s="299" t="s">
        <v>356</v>
      </c>
      <c r="E1566" s="331">
        <v>111.36</v>
      </c>
      <c r="F1566" s="331"/>
      <c r="G1566" s="333">
        <f t="shared" si="34"/>
        <v>1097.0899999999931</v>
      </c>
      <c r="H1566" s="334"/>
      <c r="I1566" s="335"/>
      <c r="J1566" s="336"/>
      <c r="K1566" s="301"/>
      <c r="L1566" s="336"/>
      <c r="M1566" s="301"/>
      <c r="N1566" s="336"/>
      <c r="O1566" s="301"/>
      <c r="P1566" s="336"/>
      <c r="Q1566" s="301"/>
      <c r="R1566" s="336"/>
      <c r="S1566" s="301"/>
      <c r="T1566" s="336"/>
    </row>
    <row r="1567" spans="1:20" ht="12" customHeight="1" x14ac:dyDescent="0.25">
      <c r="A1567" s="329" t="s">
        <v>289</v>
      </c>
      <c r="B1567" s="330">
        <v>6</v>
      </c>
      <c r="C1567" s="298">
        <v>46065</v>
      </c>
      <c r="D1567" s="299" t="s">
        <v>441</v>
      </c>
      <c r="E1567" s="331">
        <v>16</v>
      </c>
      <c r="F1567" s="331"/>
      <c r="G1567" s="333">
        <f t="shared" si="34"/>
        <v>1208.449999999993</v>
      </c>
      <c r="H1567" s="334"/>
      <c r="I1567" s="335"/>
      <c r="J1567" s="336"/>
      <c r="K1567" s="301"/>
      <c r="L1567" s="336"/>
      <c r="M1567" s="301"/>
      <c r="N1567" s="336"/>
      <c r="O1567" s="301"/>
      <c r="P1567" s="336"/>
      <c r="Q1567" s="301"/>
      <c r="R1567" s="336"/>
      <c r="S1567" s="301"/>
      <c r="T1567" s="336"/>
    </row>
    <row r="1568" spans="1:20" ht="12" customHeight="1" x14ac:dyDescent="0.25">
      <c r="A1568" s="329" t="s">
        <v>289</v>
      </c>
      <c r="B1568" s="330">
        <v>6</v>
      </c>
      <c r="C1568" s="298">
        <v>46065</v>
      </c>
      <c r="D1568" s="299" t="s">
        <v>300</v>
      </c>
      <c r="E1568" s="331">
        <v>29.81</v>
      </c>
      <c r="F1568" s="331"/>
      <c r="G1568" s="333">
        <f t="shared" si="34"/>
        <v>1224.449999999993</v>
      </c>
      <c r="H1568" s="334"/>
      <c r="I1568" s="335"/>
      <c r="J1568" s="336"/>
      <c r="K1568" s="301"/>
      <c r="L1568" s="336"/>
      <c r="M1568" s="301"/>
      <c r="N1568" s="336"/>
      <c r="O1568" s="301"/>
      <c r="P1568" s="336"/>
      <c r="Q1568" s="301"/>
      <c r="R1568" s="336"/>
      <c r="S1568" s="301"/>
      <c r="T1568" s="336"/>
    </row>
    <row r="1569" spans="1:20" ht="12" customHeight="1" x14ac:dyDescent="0.25">
      <c r="A1569" s="329" t="s">
        <v>294</v>
      </c>
      <c r="B1569" s="330">
        <v>19</v>
      </c>
      <c r="C1569" s="298">
        <v>46065</v>
      </c>
      <c r="D1569" s="299" t="s">
        <v>191</v>
      </c>
      <c r="E1569" s="331">
        <v>200</v>
      </c>
      <c r="F1569" s="331"/>
      <c r="G1569" s="333">
        <f t="shared" si="34"/>
        <v>1254.2599999999929</v>
      </c>
      <c r="H1569" s="334"/>
      <c r="I1569" s="335"/>
      <c r="J1569" s="336"/>
      <c r="K1569" s="301"/>
      <c r="L1569" s="336"/>
      <c r="M1569" s="301"/>
      <c r="N1569" s="336"/>
      <c r="O1569" s="301"/>
      <c r="P1569" s="336"/>
      <c r="Q1569" s="301"/>
      <c r="R1569" s="336"/>
      <c r="S1569" s="301"/>
      <c r="T1569" s="336"/>
    </row>
    <row r="1570" spans="1:20" ht="12" customHeight="1" x14ac:dyDescent="0.25">
      <c r="A1570" s="329" t="s">
        <v>289</v>
      </c>
      <c r="B1570" s="330">
        <v>2</v>
      </c>
      <c r="C1570" s="298">
        <v>46065</v>
      </c>
      <c r="D1570" s="299" t="s">
        <v>296</v>
      </c>
      <c r="E1570" s="331">
        <v>7.56</v>
      </c>
      <c r="F1570" s="331"/>
      <c r="G1570" s="333">
        <f t="shared" si="34"/>
        <v>1454.2599999999929</v>
      </c>
      <c r="H1570" s="334"/>
      <c r="I1570" s="335"/>
      <c r="J1570" s="336"/>
      <c r="K1570" s="301"/>
      <c r="L1570" s="336"/>
      <c r="M1570" s="301"/>
      <c r="N1570" s="336"/>
      <c r="O1570" s="301"/>
      <c r="P1570" s="336"/>
      <c r="Q1570" s="301"/>
      <c r="R1570" s="336"/>
      <c r="S1570" s="301"/>
      <c r="T1570" s="336"/>
    </row>
    <row r="1571" spans="1:20" ht="12" customHeight="1" x14ac:dyDescent="0.25">
      <c r="A1571" s="329" t="s">
        <v>289</v>
      </c>
      <c r="B1571" s="330">
        <v>4</v>
      </c>
      <c r="C1571" s="298">
        <v>46065</v>
      </c>
      <c r="D1571" s="299" t="s">
        <v>296</v>
      </c>
      <c r="E1571" s="331">
        <v>65.78</v>
      </c>
      <c r="F1571" s="331"/>
      <c r="G1571" s="333">
        <f t="shared" si="34"/>
        <v>1461.8199999999929</v>
      </c>
      <c r="H1571" s="334"/>
      <c r="I1571" s="335"/>
      <c r="J1571" s="336"/>
      <c r="K1571" s="301"/>
      <c r="L1571" s="336"/>
      <c r="M1571" s="301"/>
      <c r="N1571" s="336"/>
      <c r="O1571" s="301"/>
      <c r="P1571" s="336"/>
      <c r="Q1571" s="301"/>
      <c r="R1571" s="336"/>
      <c r="S1571" s="301"/>
      <c r="T1571" s="336"/>
    </row>
    <row r="1572" spans="1:20" ht="12" customHeight="1" x14ac:dyDescent="0.25">
      <c r="A1572" s="329" t="s">
        <v>289</v>
      </c>
      <c r="B1572" s="330">
        <v>3</v>
      </c>
      <c r="C1572" s="298">
        <v>46065</v>
      </c>
      <c r="D1572" s="299" t="s">
        <v>296</v>
      </c>
      <c r="E1572" s="331">
        <v>3.93</v>
      </c>
      <c r="F1572" s="331"/>
      <c r="G1572" s="333">
        <f t="shared" si="34"/>
        <v>1527.5999999999929</v>
      </c>
      <c r="H1572" s="334"/>
      <c r="I1572" s="335"/>
      <c r="J1572" s="336"/>
      <c r="K1572" s="301"/>
      <c r="L1572" s="336"/>
      <c r="M1572" s="301"/>
      <c r="N1572" s="336"/>
      <c r="O1572" s="301"/>
      <c r="P1572" s="336"/>
      <c r="Q1572" s="301"/>
      <c r="R1572" s="336"/>
      <c r="S1572" s="301"/>
      <c r="T1572" s="336"/>
    </row>
    <row r="1573" spans="1:20" ht="12" customHeight="1" x14ac:dyDescent="0.25">
      <c r="A1573" s="329" t="s">
        <v>289</v>
      </c>
      <c r="B1573" s="330">
        <v>7</v>
      </c>
      <c r="C1573" s="298">
        <v>46065</v>
      </c>
      <c r="D1573" s="299" t="s">
        <v>442</v>
      </c>
      <c r="E1573" s="331">
        <v>564.83000000000004</v>
      </c>
      <c r="F1573" s="331"/>
      <c r="G1573" s="333">
        <f t="shared" si="34"/>
        <v>1531.5299999999929</v>
      </c>
      <c r="H1573" s="334"/>
      <c r="I1573" s="335"/>
      <c r="J1573" s="336"/>
      <c r="K1573" s="301"/>
      <c r="L1573" s="336"/>
      <c r="M1573" s="301"/>
      <c r="N1573" s="336"/>
      <c r="O1573" s="301"/>
      <c r="P1573" s="336"/>
      <c r="Q1573" s="301"/>
      <c r="R1573" s="336"/>
      <c r="S1573" s="301"/>
      <c r="T1573" s="336"/>
    </row>
    <row r="1574" spans="1:20" ht="12" customHeight="1" x14ac:dyDescent="0.25">
      <c r="A1574" s="329" t="s">
        <v>289</v>
      </c>
      <c r="B1574" s="330">
        <v>7</v>
      </c>
      <c r="C1574" s="298">
        <v>46065</v>
      </c>
      <c r="D1574" s="299" t="s">
        <v>443</v>
      </c>
      <c r="E1574" s="331">
        <v>70.180000000000007</v>
      </c>
      <c r="F1574" s="331"/>
      <c r="G1574" s="333">
        <f t="shared" si="34"/>
        <v>2096.3599999999929</v>
      </c>
      <c r="H1574" s="334"/>
      <c r="I1574" s="335"/>
      <c r="J1574" s="336"/>
      <c r="K1574" s="301"/>
      <c r="L1574" s="336"/>
      <c r="M1574" s="301"/>
      <c r="N1574" s="336"/>
      <c r="O1574" s="301"/>
      <c r="P1574" s="336"/>
      <c r="Q1574" s="301"/>
      <c r="R1574" s="336"/>
      <c r="S1574" s="301"/>
      <c r="T1574" s="336"/>
    </row>
    <row r="1575" spans="1:20" ht="12" customHeight="1" x14ac:dyDescent="0.25">
      <c r="A1575" s="329" t="s">
        <v>289</v>
      </c>
      <c r="B1575" s="330">
        <v>6</v>
      </c>
      <c r="C1575" s="298">
        <v>46065</v>
      </c>
      <c r="D1575" s="299" t="s">
        <v>444</v>
      </c>
      <c r="E1575" s="331">
        <v>2.66</v>
      </c>
      <c r="F1575" s="331"/>
      <c r="G1575" s="333">
        <f t="shared" si="34"/>
        <v>2166.5399999999927</v>
      </c>
      <c r="H1575" s="334"/>
      <c r="I1575" s="335"/>
      <c r="J1575" s="336"/>
      <c r="K1575" s="301"/>
      <c r="L1575" s="336"/>
      <c r="M1575" s="301"/>
      <c r="N1575" s="336"/>
      <c r="O1575" s="301"/>
      <c r="P1575" s="336"/>
      <c r="Q1575" s="301"/>
      <c r="R1575" s="336"/>
      <c r="S1575" s="301"/>
      <c r="T1575" s="336"/>
    </row>
    <row r="1576" spans="1:20" ht="12" customHeight="1" x14ac:dyDescent="0.25">
      <c r="A1576" s="329" t="s">
        <v>289</v>
      </c>
      <c r="B1576" s="330">
        <v>5</v>
      </c>
      <c r="C1576" s="298">
        <v>46064</v>
      </c>
      <c r="D1576" s="299" t="s">
        <v>428</v>
      </c>
      <c r="E1576" s="331">
        <v>103.25</v>
      </c>
      <c r="F1576" s="331"/>
      <c r="G1576" s="333">
        <f t="shared" si="34"/>
        <v>2169.1999999999925</v>
      </c>
      <c r="H1576" s="334"/>
      <c r="I1576" s="335"/>
      <c r="J1576" s="336"/>
      <c r="K1576" s="301"/>
      <c r="L1576" s="336"/>
      <c r="M1576" s="301"/>
      <c r="N1576" s="336"/>
      <c r="O1576" s="301"/>
      <c r="P1576" s="336"/>
      <c r="Q1576" s="301"/>
      <c r="R1576" s="336"/>
      <c r="S1576" s="301"/>
      <c r="T1576" s="336"/>
    </row>
    <row r="1577" spans="1:20" ht="12" customHeight="1" x14ac:dyDescent="0.25">
      <c r="A1577" s="329" t="s">
        <v>289</v>
      </c>
      <c r="B1577" s="330">
        <v>4</v>
      </c>
      <c r="C1577" s="298">
        <v>46064</v>
      </c>
      <c r="D1577" s="299" t="s">
        <v>362</v>
      </c>
      <c r="E1577" s="331">
        <v>30.39</v>
      </c>
      <c r="F1577" s="331"/>
      <c r="G1577" s="333">
        <f t="shared" si="34"/>
        <v>2272.4499999999925</v>
      </c>
      <c r="H1577" s="334"/>
      <c r="I1577" s="335"/>
      <c r="J1577" s="336"/>
      <c r="K1577" s="301"/>
      <c r="L1577" s="336"/>
      <c r="M1577" s="301"/>
      <c r="N1577" s="336"/>
      <c r="O1577" s="301"/>
      <c r="P1577" s="336"/>
      <c r="Q1577" s="301"/>
      <c r="R1577" s="336"/>
      <c r="S1577" s="301"/>
      <c r="T1577" s="336"/>
    </row>
    <row r="1578" spans="1:20" ht="12" customHeight="1" x14ac:dyDescent="0.25">
      <c r="A1578" s="329" t="s">
        <v>289</v>
      </c>
      <c r="B1578" s="330">
        <v>2</v>
      </c>
      <c r="C1578" s="298">
        <v>46064</v>
      </c>
      <c r="D1578" s="299" t="s">
        <v>296</v>
      </c>
      <c r="E1578" s="331">
        <v>9.92</v>
      </c>
      <c r="F1578" s="331"/>
      <c r="G1578" s="333">
        <f t="shared" si="34"/>
        <v>2302.8399999999924</v>
      </c>
      <c r="H1578" s="334"/>
      <c r="I1578" s="335"/>
      <c r="J1578" s="336"/>
      <c r="K1578" s="301"/>
      <c r="L1578" s="336"/>
      <c r="M1578" s="301"/>
      <c r="N1578" s="336"/>
      <c r="O1578" s="301"/>
      <c r="P1578" s="336"/>
      <c r="Q1578" s="301"/>
      <c r="R1578" s="336"/>
      <c r="S1578" s="301"/>
      <c r="T1578" s="336"/>
    </row>
    <row r="1579" spans="1:20" ht="12" customHeight="1" x14ac:dyDescent="0.25">
      <c r="A1579" s="329" t="s">
        <v>289</v>
      </c>
      <c r="B1579" s="330">
        <v>3</v>
      </c>
      <c r="C1579" s="298">
        <v>46064</v>
      </c>
      <c r="D1579" s="299" t="s">
        <v>295</v>
      </c>
      <c r="E1579" s="331">
        <v>3.49</v>
      </c>
      <c r="F1579" s="331"/>
      <c r="G1579" s="333">
        <f t="shared" si="34"/>
        <v>2312.7599999999925</v>
      </c>
      <c r="H1579" s="334"/>
      <c r="I1579" s="335"/>
      <c r="J1579" s="336"/>
      <c r="K1579" s="301"/>
      <c r="L1579" s="336"/>
      <c r="M1579" s="301"/>
      <c r="N1579" s="336"/>
      <c r="O1579" s="301"/>
      <c r="P1579" s="336"/>
      <c r="Q1579" s="301"/>
      <c r="R1579" s="336"/>
      <c r="S1579" s="301"/>
      <c r="T1579" s="336"/>
    </row>
    <row r="1580" spans="1:20" ht="12" customHeight="1" x14ac:dyDescent="0.25">
      <c r="A1580" s="329" t="s">
        <v>294</v>
      </c>
      <c r="B1580" s="330">
        <v>22</v>
      </c>
      <c r="C1580" s="298">
        <v>46064</v>
      </c>
      <c r="D1580" s="299" t="s">
        <v>351</v>
      </c>
      <c r="E1580" s="331">
        <v>19.16</v>
      </c>
      <c r="F1580" s="331"/>
      <c r="G1580" s="333">
        <f t="shared" si="34"/>
        <v>2316.2499999999923</v>
      </c>
      <c r="H1580" s="334"/>
      <c r="I1580" s="335"/>
      <c r="J1580" s="336"/>
      <c r="K1580" s="301"/>
      <c r="L1580" s="336"/>
      <c r="M1580" s="301"/>
      <c r="N1580" s="336"/>
      <c r="O1580" s="301"/>
      <c r="P1580" s="336"/>
      <c r="Q1580" s="301"/>
      <c r="R1580" s="336"/>
      <c r="S1580" s="301"/>
      <c r="T1580" s="336"/>
    </row>
    <row r="1581" spans="1:20" ht="12" customHeight="1" x14ac:dyDescent="0.25">
      <c r="A1581" s="329" t="s">
        <v>289</v>
      </c>
      <c r="B1581" s="330">
        <v>6</v>
      </c>
      <c r="C1581" s="298">
        <v>46063</v>
      </c>
      <c r="D1581" s="299" t="s">
        <v>411</v>
      </c>
      <c r="E1581" s="331">
        <v>-8</v>
      </c>
      <c r="F1581" s="331"/>
      <c r="G1581" s="333">
        <f t="shared" si="34"/>
        <v>2335.4099999999921</v>
      </c>
      <c r="H1581" s="334"/>
      <c r="I1581" s="335"/>
      <c r="J1581" s="336"/>
      <c r="K1581" s="301"/>
      <c r="L1581" s="336"/>
      <c r="M1581" s="301"/>
      <c r="N1581" s="336"/>
      <c r="O1581" s="301"/>
      <c r="P1581" s="336"/>
      <c r="Q1581" s="301"/>
      <c r="R1581" s="336"/>
      <c r="S1581" s="301"/>
      <c r="T1581" s="336"/>
    </row>
    <row r="1582" spans="1:20" ht="12" customHeight="1" x14ac:dyDescent="0.25">
      <c r="A1582" s="329" t="s">
        <v>289</v>
      </c>
      <c r="B1582" s="330">
        <v>6</v>
      </c>
      <c r="C1582" s="298">
        <v>46063</v>
      </c>
      <c r="D1582" s="299" t="s">
        <v>445</v>
      </c>
      <c r="E1582" s="331">
        <v>-0.04</v>
      </c>
      <c r="F1582" s="331"/>
      <c r="G1582" s="333">
        <f t="shared" si="34"/>
        <v>2327.4099999999921</v>
      </c>
      <c r="H1582" s="334"/>
      <c r="I1582" s="335"/>
      <c r="J1582" s="336"/>
      <c r="K1582" s="301"/>
      <c r="L1582" s="336"/>
      <c r="M1582" s="301"/>
      <c r="N1582" s="336"/>
      <c r="O1582" s="301"/>
      <c r="P1582" s="336"/>
      <c r="Q1582" s="301"/>
      <c r="R1582" s="336"/>
      <c r="S1582" s="301"/>
      <c r="T1582" s="336"/>
    </row>
    <row r="1583" spans="1:20" ht="12" customHeight="1" x14ac:dyDescent="0.25">
      <c r="A1583" s="329" t="s">
        <v>335</v>
      </c>
      <c r="B1583" s="330" t="s">
        <v>335</v>
      </c>
      <c r="C1583" s="298">
        <v>46063</v>
      </c>
      <c r="D1583" s="299" t="s">
        <v>182</v>
      </c>
      <c r="E1583" s="331">
        <v>65.78</v>
      </c>
      <c r="F1583" s="331"/>
      <c r="G1583" s="333">
        <f t="shared" si="34"/>
        <v>2327.3699999999922</v>
      </c>
      <c r="H1583" s="334"/>
      <c r="I1583" s="335"/>
      <c r="J1583" s="336"/>
      <c r="K1583" s="301"/>
      <c r="L1583" s="336"/>
      <c r="M1583" s="301"/>
      <c r="N1583" s="336"/>
      <c r="O1583" s="301"/>
      <c r="P1583" s="336"/>
      <c r="Q1583" s="301"/>
      <c r="R1583" s="336"/>
      <c r="S1583" s="301"/>
      <c r="T1583" s="336"/>
    </row>
    <row r="1584" spans="1:20" ht="12" customHeight="1" x14ac:dyDescent="0.25">
      <c r="A1584" s="329" t="s">
        <v>294</v>
      </c>
      <c r="B1584" s="330">
        <v>13</v>
      </c>
      <c r="C1584" s="298">
        <v>46063</v>
      </c>
      <c r="D1584" s="299" t="s">
        <v>182</v>
      </c>
      <c r="E1584" s="331">
        <v>159.35</v>
      </c>
      <c r="F1584" s="331"/>
      <c r="G1584" s="333">
        <f t="shared" si="34"/>
        <v>2393.1499999999924</v>
      </c>
      <c r="H1584" s="334"/>
      <c r="I1584" s="335"/>
      <c r="J1584" s="336"/>
      <c r="K1584" s="301"/>
      <c r="L1584" s="336"/>
      <c r="M1584" s="301"/>
      <c r="N1584" s="336"/>
      <c r="O1584" s="301"/>
      <c r="P1584" s="336"/>
      <c r="Q1584" s="301"/>
      <c r="R1584" s="336"/>
      <c r="S1584" s="301"/>
      <c r="T1584" s="336"/>
    </row>
    <row r="1585" spans="1:20" ht="12" customHeight="1" x14ac:dyDescent="0.25">
      <c r="A1585" s="329" t="s">
        <v>289</v>
      </c>
      <c r="B1585" s="330">
        <v>2</v>
      </c>
      <c r="C1585" s="298">
        <v>46063</v>
      </c>
      <c r="D1585" s="299" t="s">
        <v>296</v>
      </c>
      <c r="E1585" s="331">
        <v>16.29</v>
      </c>
      <c r="F1585" s="331"/>
      <c r="G1585" s="333">
        <f t="shared" si="34"/>
        <v>2552.4999999999923</v>
      </c>
      <c r="H1585" s="334"/>
      <c r="I1585" s="335"/>
      <c r="J1585" s="336"/>
      <c r="K1585" s="301"/>
      <c r="L1585" s="336"/>
      <c r="M1585" s="301"/>
      <c r="N1585" s="336"/>
      <c r="O1585" s="301"/>
      <c r="P1585" s="336"/>
      <c r="Q1585" s="301"/>
      <c r="R1585" s="336"/>
      <c r="S1585" s="301"/>
      <c r="T1585" s="336"/>
    </row>
    <row r="1586" spans="1:20" ht="12" customHeight="1" x14ac:dyDescent="0.25">
      <c r="A1586" s="329" t="s">
        <v>289</v>
      </c>
      <c r="B1586" s="330">
        <v>1</v>
      </c>
      <c r="C1586" s="298">
        <v>46063</v>
      </c>
      <c r="D1586" s="299" t="s">
        <v>311</v>
      </c>
      <c r="E1586" s="331">
        <v>19.329999999999998</v>
      </c>
      <c r="F1586" s="331"/>
      <c r="G1586" s="333">
        <f t="shared" si="34"/>
        <v>2568.7899999999922</v>
      </c>
      <c r="H1586" s="334"/>
      <c r="I1586" s="335"/>
      <c r="J1586" s="336"/>
      <c r="K1586" s="301"/>
      <c r="L1586" s="336"/>
      <c r="M1586" s="301"/>
      <c r="N1586" s="336"/>
      <c r="O1586" s="301"/>
      <c r="P1586" s="336"/>
      <c r="Q1586" s="301"/>
      <c r="R1586" s="336"/>
      <c r="S1586" s="301"/>
      <c r="T1586" s="336"/>
    </row>
    <row r="1587" spans="1:20" ht="12" customHeight="1" x14ac:dyDescent="0.25">
      <c r="A1587" s="329" t="s">
        <v>289</v>
      </c>
      <c r="B1587" s="330">
        <v>3</v>
      </c>
      <c r="C1587" s="298">
        <v>46062</v>
      </c>
      <c r="D1587" s="299" t="s">
        <v>446</v>
      </c>
      <c r="E1587" s="331">
        <v>8.61</v>
      </c>
      <c r="F1587" s="331"/>
      <c r="G1587" s="333">
        <f t="shared" ref="G1587:G1832" si="35">G1588-E1587+F1587</f>
        <v>2588.1199999999922</v>
      </c>
      <c r="H1587" s="334"/>
      <c r="I1587" s="335"/>
      <c r="J1587" s="336"/>
      <c r="K1587" s="301"/>
      <c r="L1587" s="336"/>
      <c r="M1587" s="301"/>
      <c r="N1587" s="336"/>
      <c r="O1587" s="301"/>
      <c r="P1587" s="336"/>
      <c r="Q1587" s="301"/>
      <c r="R1587" s="336"/>
      <c r="S1587" s="301"/>
      <c r="T1587" s="336"/>
    </row>
    <row r="1588" spans="1:20" ht="12" customHeight="1" x14ac:dyDescent="0.25">
      <c r="A1588" s="329" t="s">
        <v>289</v>
      </c>
      <c r="B1588" s="330">
        <v>2</v>
      </c>
      <c r="C1588" s="298">
        <v>46062</v>
      </c>
      <c r="D1588" s="299" t="s">
        <v>296</v>
      </c>
      <c r="E1588" s="331">
        <v>13.41</v>
      </c>
      <c r="F1588" s="331"/>
      <c r="G1588" s="333">
        <f t="shared" si="35"/>
        <v>2596.7299999999923</v>
      </c>
      <c r="H1588" s="334"/>
      <c r="I1588" s="335"/>
      <c r="J1588" s="336"/>
      <c r="K1588" s="301"/>
      <c r="L1588" s="336"/>
      <c r="M1588" s="301"/>
      <c r="N1588" s="336"/>
      <c r="O1588" s="301"/>
      <c r="P1588" s="336"/>
      <c r="Q1588" s="301"/>
      <c r="R1588" s="336"/>
      <c r="S1588" s="301"/>
      <c r="T1588" s="336"/>
    </row>
    <row r="1589" spans="1:20" ht="12" customHeight="1" x14ac:dyDescent="0.25">
      <c r="A1589" s="329" t="s">
        <v>294</v>
      </c>
      <c r="B1589" s="330">
        <v>18</v>
      </c>
      <c r="C1589" s="298">
        <v>46062</v>
      </c>
      <c r="D1589" s="299" t="s">
        <v>360</v>
      </c>
      <c r="E1589" s="331">
        <v>400</v>
      </c>
      <c r="F1589" s="331"/>
      <c r="G1589" s="333">
        <f t="shared" si="35"/>
        <v>2610.1399999999921</v>
      </c>
      <c r="H1589" s="334"/>
      <c r="I1589" s="335"/>
      <c r="J1589" s="336"/>
      <c r="K1589" s="301"/>
      <c r="L1589" s="336"/>
      <c r="M1589" s="301"/>
      <c r="N1589" s="336"/>
      <c r="O1589" s="301"/>
      <c r="P1589" s="336"/>
      <c r="Q1589" s="301"/>
      <c r="R1589" s="336"/>
      <c r="S1589" s="301"/>
      <c r="T1589" s="336"/>
    </row>
    <row r="1590" spans="1:20" ht="12" customHeight="1" x14ac:dyDescent="0.25">
      <c r="A1590" s="329" t="s">
        <v>294</v>
      </c>
      <c r="B1590" s="330">
        <v>9</v>
      </c>
      <c r="C1590" s="298">
        <v>46062</v>
      </c>
      <c r="D1590" s="299" t="s">
        <v>58</v>
      </c>
      <c r="E1590" s="331">
        <v>1281.53</v>
      </c>
      <c r="F1590" s="331"/>
      <c r="G1590" s="333">
        <f t="shared" si="35"/>
        <v>3010.1399999999921</v>
      </c>
      <c r="H1590" s="334"/>
      <c r="I1590" s="335"/>
      <c r="J1590" s="336"/>
      <c r="K1590" s="301"/>
      <c r="L1590" s="336"/>
      <c r="M1590" s="301"/>
      <c r="N1590" s="336"/>
      <c r="O1590" s="301"/>
      <c r="P1590" s="336"/>
      <c r="Q1590" s="301"/>
      <c r="R1590" s="336"/>
      <c r="S1590" s="301"/>
      <c r="T1590" s="336"/>
    </row>
    <row r="1591" spans="1:20" ht="12" customHeight="1" x14ac:dyDescent="0.25">
      <c r="A1591" s="329" t="s">
        <v>289</v>
      </c>
      <c r="B1591" s="330">
        <v>5</v>
      </c>
      <c r="C1591" s="298">
        <v>46062</v>
      </c>
      <c r="D1591" s="299" t="s">
        <v>447</v>
      </c>
      <c r="E1591" s="331">
        <v>50</v>
      </c>
      <c r="F1591" s="331"/>
      <c r="G1591" s="333">
        <f t="shared" si="35"/>
        <v>4291.6699999999919</v>
      </c>
      <c r="H1591" s="334"/>
      <c r="I1591" s="335"/>
      <c r="J1591" s="336"/>
      <c r="K1591" s="301"/>
      <c r="L1591" s="336"/>
      <c r="M1591" s="301"/>
      <c r="N1591" s="336"/>
      <c r="O1591" s="301"/>
      <c r="P1591" s="336"/>
      <c r="Q1591" s="301"/>
      <c r="R1591" s="336"/>
      <c r="S1591" s="301"/>
      <c r="T1591" s="336"/>
    </row>
    <row r="1592" spans="1:20" ht="12" customHeight="1" x14ac:dyDescent="0.25">
      <c r="A1592" s="329" t="s">
        <v>289</v>
      </c>
      <c r="B1592" s="330">
        <v>2</v>
      </c>
      <c r="C1592" s="298">
        <v>46062</v>
      </c>
      <c r="D1592" s="299" t="s">
        <v>448</v>
      </c>
      <c r="E1592" s="331">
        <v>12.1</v>
      </c>
      <c r="F1592" s="331"/>
      <c r="G1592" s="333">
        <f t="shared" si="35"/>
        <v>4341.6699999999919</v>
      </c>
      <c r="H1592" s="334"/>
      <c r="I1592" s="335"/>
      <c r="J1592" s="336"/>
      <c r="K1592" s="301"/>
      <c r="L1592" s="336"/>
      <c r="M1592" s="301"/>
      <c r="N1592" s="336"/>
      <c r="O1592" s="301"/>
      <c r="P1592" s="336"/>
      <c r="Q1592" s="301"/>
      <c r="R1592" s="336"/>
      <c r="S1592" s="301"/>
      <c r="T1592" s="336"/>
    </row>
    <row r="1593" spans="1:20" ht="12" customHeight="1" x14ac:dyDescent="0.25">
      <c r="A1593" s="329" t="s">
        <v>289</v>
      </c>
      <c r="B1593" s="330">
        <v>1</v>
      </c>
      <c r="C1593" s="298">
        <v>46061</v>
      </c>
      <c r="D1593" s="299" t="s">
        <v>306</v>
      </c>
      <c r="E1593" s="331">
        <v>72.099999999999994</v>
      </c>
      <c r="F1593" s="331"/>
      <c r="G1593" s="333">
        <f t="shared" si="35"/>
        <v>4353.7699999999923</v>
      </c>
      <c r="H1593" s="334"/>
      <c r="I1593" s="335"/>
      <c r="J1593" s="336"/>
      <c r="K1593" s="301"/>
      <c r="L1593" s="336"/>
      <c r="M1593" s="301"/>
      <c r="N1593" s="336"/>
      <c r="O1593" s="301"/>
      <c r="P1593" s="336"/>
      <c r="Q1593" s="301"/>
      <c r="R1593" s="336"/>
      <c r="S1593" s="301"/>
      <c r="T1593" s="336"/>
    </row>
    <row r="1594" spans="1:20" ht="12" customHeight="1" x14ac:dyDescent="0.25">
      <c r="A1594" s="329" t="s">
        <v>289</v>
      </c>
      <c r="B1594" s="330">
        <v>8</v>
      </c>
      <c r="C1594" s="298">
        <v>46061</v>
      </c>
      <c r="D1594" s="299" t="s">
        <v>319</v>
      </c>
      <c r="E1594" s="331">
        <v>30.25</v>
      </c>
      <c r="F1594" s="331"/>
      <c r="G1594" s="333">
        <f t="shared" si="35"/>
        <v>4425.8699999999926</v>
      </c>
      <c r="H1594" s="334"/>
      <c r="I1594" s="335"/>
      <c r="J1594" s="336"/>
      <c r="K1594" s="301"/>
      <c r="L1594" s="336"/>
      <c r="M1594" s="301"/>
      <c r="N1594" s="336"/>
      <c r="O1594" s="301"/>
      <c r="P1594" s="336"/>
      <c r="Q1594" s="301"/>
      <c r="R1594" s="336"/>
      <c r="S1594" s="301"/>
      <c r="T1594" s="336"/>
    </row>
    <row r="1595" spans="1:20" ht="12" customHeight="1" x14ac:dyDescent="0.25">
      <c r="A1595" s="329" t="s">
        <v>289</v>
      </c>
      <c r="B1595" s="330">
        <v>3</v>
      </c>
      <c r="C1595" s="298">
        <v>46061</v>
      </c>
      <c r="D1595" s="299" t="s">
        <v>296</v>
      </c>
      <c r="E1595" s="331">
        <v>3.72</v>
      </c>
      <c r="F1595" s="331"/>
      <c r="G1595" s="333">
        <f t="shared" si="35"/>
        <v>4456.1199999999926</v>
      </c>
      <c r="H1595" s="334"/>
      <c r="I1595" s="335"/>
      <c r="J1595" s="336"/>
      <c r="K1595" s="301"/>
      <c r="L1595" s="336"/>
      <c r="M1595" s="301"/>
      <c r="N1595" s="336"/>
      <c r="O1595" s="301"/>
      <c r="P1595" s="336"/>
      <c r="Q1595" s="301"/>
      <c r="R1595" s="336"/>
      <c r="S1595" s="301"/>
      <c r="T1595" s="336"/>
    </row>
    <row r="1596" spans="1:20" ht="12" customHeight="1" x14ac:dyDescent="0.25">
      <c r="A1596" s="329" t="s">
        <v>289</v>
      </c>
      <c r="B1596" s="330">
        <v>4</v>
      </c>
      <c r="C1596" s="298">
        <v>46061</v>
      </c>
      <c r="D1596" s="299" t="s">
        <v>296</v>
      </c>
      <c r="E1596" s="331">
        <v>41.6</v>
      </c>
      <c r="F1596" s="331"/>
      <c r="G1596" s="333">
        <f t="shared" si="35"/>
        <v>4459.8399999999929</v>
      </c>
      <c r="H1596" s="334"/>
      <c r="I1596" s="335"/>
      <c r="J1596" s="336"/>
      <c r="K1596" s="301"/>
      <c r="L1596" s="336"/>
      <c r="M1596" s="301"/>
      <c r="N1596" s="336"/>
      <c r="O1596" s="301"/>
      <c r="P1596" s="336"/>
      <c r="Q1596" s="301"/>
      <c r="R1596" s="336"/>
      <c r="S1596" s="301"/>
      <c r="T1596" s="336"/>
    </row>
    <row r="1597" spans="1:20" ht="12" customHeight="1" x14ac:dyDescent="0.25">
      <c r="A1597" s="329" t="s">
        <v>289</v>
      </c>
      <c r="B1597" s="330">
        <v>3</v>
      </c>
      <c r="C1597" s="298">
        <v>46061</v>
      </c>
      <c r="D1597" s="299" t="s">
        <v>449</v>
      </c>
      <c r="E1597" s="331">
        <v>1</v>
      </c>
      <c r="F1597" s="331"/>
      <c r="G1597" s="333">
        <f t="shared" si="35"/>
        <v>4501.4399999999932</v>
      </c>
      <c r="H1597" s="334"/>
      <c r="I1597" s="335"/>
      <c r="J1597" s="336"/>
      <c r="K1597" s="301"/>
      <c r="L1597" s="336"/>
      <c r="M1597" s="301"/>
      <c r="N1597" s="336"/>
      <c r="O1597" s="301"/>
      <c r="P1597" s="336"/>
      <c r="Q1597" s="301"/>
      <c r="R1597" s="336"/>
      <c r="S1597" s="301"/>
      <c r="T1597" s="336"/>
    </row>
    <row r="1598" spans="1:20" ht="12" customHeight="1" x14ac:dyDescent="0.25">
      <c r="A1598" s="329" t="s">
        <v>289</v>
      </c>
      <c r="B1598" s="330">
        <v>2</v>
      </c>
      <c r="C1598" s="298">
        <v>46061</v>
      </c>
      <c r="D1598" s="299" t="s">
        <v>357</v>
      </c>
      <c r="E1598" s="331">
        <v>10.17</v>
      </c>
      <c r="F1598" s="331"/>
      <c r="G1598" s="333">
        <f t="shared" si="35"/>
        <v>4502.4399999999932</v>
      </c>
      <c r="H1598" s="334"/>
      <c r="I1598" s="335"/>
      <c r="J1598" s="336"/>
      <c r="K1598" s="301"/>
      <c r="L1598" s="336"/>
      <c r="M1598" s="301"/>
      <c r="N1598" s="336"/>
      <c r="O1598" s="301"/>
      <c r="P1598" s="336"/>
      <c r="Q1598" s="301"/>
      <c r="R1598" s="336"/>
      <c r="S1598" s="301"/>
      <c r="T1598" s="336"/>
    </row>
    <row r="1599" spans="1:20" ht="12" customHeight="1" x14ac:dyDescent="0.25">
      <c r="A1599" s="329" t="s">
        <v>287</v>
      </c>
      <c r="B1599" s="330" t="s">
        <v>287</v>
      </c>
      <c r="C1599" s="298">
        <v>46060</v>
      </c>
      <c r="D1599" s="299" t="s">
        <v>450</v>
      </c>
      <c r="E1599" s="331">
        <v>367.77</v>
      </c>
      <c r="F1599" s="331">
        <v>367.77</v>
      </c>
      <c r="G1599" s="333">
        <f t="shared" si="35"/>
        <v>4512.6099999999933</v>
      </c>
      <c r="H1599" s="334"/>
      <c r="I1599" s="335"/>
      <c r="J1599" s="336"/>
      <c r="K1599" s="301"/>
      <c r="L1599" s="336"/>
      <c r="M1599" s="301"/>
      <c r="N1599" s="336"/>
      <c r="O1599" s="301"/>
      <c r="P1599" s="336"/>
      <c r="Q1599" s="301"/>
      <c r="R1599" s="336"/>
      <c r="S1599" s="301"/>
      <c r="T1599" s="336"/>
    </row>
    <row r="1600" spans="1:20" ht="12" customHeight="1" x14ac:dyDescent="0.25">
      <c r="A1600" s="329" t="s">
        <v>289</v>
      </c>
      <c r="B1600" s="330">
        <v>4</v>
      </c>
      <c r="C1600" s="298">
        <v>46060</v>
      </c>
      <c r="D1600" s="299" t="s">
        <v>310</v>
      </c>
      <c r="E1600" s="331">
        <v>32.36</v>
      </c>
      <c r="F1600" s="331"/>
      <c r="G1600" s="333">
        <f t="shared" si="35"/>
        <v>4512.6099999999933</v>
      </c>
      <c r="H1600" s="334"/>
      <c r="I1600" s="335"/>
      <c r="J1600" s="336"/>
      <c r="K1600" s="301"/>
      <c r="L1600" s="336"/>
      <c r="M1600" s="301"/>
      <c r="N1600" s="336"/>
      <c r="O1600" s="301"/>
      <c r="P1600" s="336"/>
      <c r="Q1600" s="301"/>
      <c r="R1600" s="336"/>
      <c r="S1600" s="301"/>
      <c r="T1600" s="336"/>
    </row>
    <row r="1601" spans="1:20" ht="12" customHeight="1" x14ac:dyDescent="0.25">
      <c r="A1601" s="329" t="s">
        <v>289</v>
      </c>
      <c r="B1601" s="330">
        <v>6</v>
      </c>
      <c r="C1601" s="298">
        <v>46060</v>
      </c>
      <c r="D1601" s="299" t="s">
        <v>451</v>
      </c>
      <c r="E1601" s="331">
        <v>41.39</v>
      </c>
      <c r="F1601" s="331"/>
      <c r="G1601" s="333">
        <f t="shared" si="35"/>
        <v>4544.969999999993</v>
      </c>
      <c r="H1601" s="334"/>
      <c r="I1601" s="335"/>
      <c r="J1601" s="336"/>
      <c r="K1601" s="301"/>
      <c r="L1601" s="336"/>
      <c r="M1601" s="301"/>
      <c r="N1601" s="336"/>
      <c r="O1601" s="301"/>
      <c r="P1601" s="336"/>
      <c r="Q1601" s="301"/>
      <c r="R1601" s="336"/>
      <c r="S1601" s="301"/>
      <c r="T1601" s="336"/>
    </row>
    <row r="1602" spans="1:20" ht="12" customHeight="1" x14ac:dyDescent="0.25">
      <c r="A1602" s="329" t="s">
        <v>289</v>
      </c>
      <c r="B1602" s="330">
        <v>1</v>
      </c>
      <c r="C1602" s="298">
        <v>46060</v>
      </c>
      <c r="D1602" s="299" t="s">
        <v>444</v>
      </c>
      <c r="E1602" s="331">
        <v>35.770000000000003</v>
      </c>
      <c r="F1602" s="331"/>
      <c r="G1602" s="333">
        <f t="shared" si="35"/>
        <v>4586.3599999999933</v>
      </c>
      <c r="H1602" s="334"/>
      <c r="I1602" s="335"/>
      <c r="J1602" s="336"/>
      <c r="K1602" s="301"/>
      <c r="L1602" s="336"/>
      <c r="M1602" s="301"/>
      <c r="N1602" s="336"/>
      <c r="O1602" s="301"/>
      <c r="P1602" s="336"/>
      <c r="Q1602" s="301"/>
      <c r="R1602" s="336"/>
      <c r="S1602" s="301"/>
      <c r="T1602" s="336"/>
    </row>
    <row r="1603" spans="1:20" ht="12" customHeight="1" x14ac:dyDescent="0.25">
      <c r="A1603" s="329" t="s">
        <v>289</v>
      </c>
      <c r="B1603" s="330">
        <v>3</v>
      </c>
      <c r="C1603" s="298">
        <v>46060</v>
      </c>
      <c r="D1603" s="299" t="s">
        <v>347</v>
      </c>
      <c r="E1603" s="331">
        <v>25</v>
      </c>
      <c r="F1603" s="331"/>
      <c r="G1603" s="333">
        <f t="shared" si="35"/>
        <v>4622.1299999999937</v>
      </c>
      <c r="H1603" s="334"/>
      <c r="I1603" s="335"/>
      <c r="J1603" s="336"/>
      <c r="K1603" s="301"/>
      <c r="L1603" s="336"/>
      <c r="M1603" s="301"/>
      <c r="N1603" s="336"/>
      <c r="O1603" s="301"/>
      <c r="P1603" s="336"/>
      <c r="Q1603" s="301"/>
      <c r="R1603" s="336"/>
      <c r="S1603" s="301"/>
      <c r="T1603" s="336"/>
    </row>
    <row r="1604" spans="1:20" ht="12" customHeight="1" x14ac:dyDescent="0.25">
      <c r="A1604" s="329" t="s">
        <v>289</v>
      </c>
      <c r="B1604" s="330">
        <v>8</v>
      </c>
      <c r="C1604" s="298">
        <v>46060</v>
      </c>
      <c r="D1604" s="299" t="s">
        <v>296</v>
      </c>
      <c r="E1604" s="331">
        <v>6.69</v>
      </c>
      <c r="F1604" s="331"/>
      <c r="G1604" s="333">
        <f t="shared" si="35"/>
        <v>4647.1299999999937</v>
      </c>
      <c r="H1604" s="334"/>
      <c r="I1604" s="335"/>
      <c r="J1604" s="336"/>
      <c r="K1604" s="301"/>
      <c r="L1604" s="336"/>
      <c r="M1604" s="301"/>
      <c r="N1604" s="336"/>
      <c r="O1604" s="301"/>
      <c r="P1604" s="336"/>
      <c r="Q1604" s="301"/>
      <c r="R1604" s="336"/>
      <c r="S1604" s="301"/>
      <c r="T1604" s="336"/>
    </row>
    <row r="1605" spans="1:20" ht="12" customHeight="1" x14ac:dyDescent="0.25">
      <c r="A1605" s="329" t="s">
        <v>289</v>
      </c>
      <c r="B1605" s="330">
        <v>4</v>
      </c>
      <c r="C1605" s="298">
        <v>46060</v>
      </c>
      <c r="D1605" s="299" t="s">
        <v>296</v>
      </c>
      <c r="E1605" s="331">
        <v>47.85</v>
      </c>
      <c r="F1605" s="331"/>
      <c r="G1605" s="333">
        <f t="shared" si="35"/>
        <v>4653.8199999999933</v>
      </c>
      <c r="H1605" s="334"/>
      <c r="I1605" s="335"/>
      <c r="J1605" s="336"/>
      <c r="K1605" s="301"/>
      <c r="L1605" s="336"/>
      <c r="M1605" s="301"/>
      <c r="N1605" s="336"/>
      <c r="O1605" s="301"/>
      <c r="P1605" s="336"/>
      <c r="Q1605" s="301"/>
      <c r="R1605" s="336"/>
      <c r="S1605" s="301"/>
      <c r="T1605" s="336"/>
    </row>
    <row r="1606" spans="1:20" ht="12" customHeight="1" x14ac:dyDescent="0.25">
      <c r="A1606" s="329" t="s">
        <v>289</v>
      </c>
      <c r="B1606" s="330">
        <v>2</v>
      </c>
      <c r="C1606" s="298">
        <v>46059</v>
      </c>
      <c r="D1606" s="299" t="s">
        <v>301</v>
      </c>
      <c r="E1606" s="331">
        <v>20</v>
      </c>
      <c r="F1606" s="331"/>
      <c r="G1606" s="333">
        <f t="shared" si="35"/>
        <v>4701.6699999999937</v>
      </c>
      <c r="H1606" s="334"/>
      <c r="I1606" s="335"/>
      <c r="J1606" s="336"/>
      <c r="K1606" s="301"/>
      <c r="L1606" s="336"/>
      <c r="M1606" s="301"/>
      <c r="N1606" s="336"/>
      <c r="O1606" s="301"/>
      <c r="P1606" s="336"/>
      <c r="Q1606" s="301"/>
      <c r="R1606" s="336"/>
      <c r="S1606" s="301"/>
      <c r="T1606" s="336"/>
    </row>
    <row r="1607" spans="1:20" ht="12" customHeight="1" x14ac:dyDescent="0.25">
      <c r="A1607" s="329" t="s">
        <v>291</v>
      </c>
      <c r="B1607" s="330">
        <v>40</v>
      </c>
      <c r="C1607" s="298">
        <v>46059</v>
      </c>
      <c r="D1607" s="299" t="s">
        <v>316</v>
      </c>
      <c r="E1607" s="331"/>
      <c r="F1607" s="331">
        <v>822.99</v>
      </c>
      <c r="G1607" s="333">
        <f t="shared" si="35"/>
        <v>4721.6699999999937</v>
      </c>
      <c r="H1607" s="334"/>
      <c r="I1607" s="335"/>
      <c r="J1607" s="336"/>
      <c r="K1607" s="301"/>
      <c r="L1607" s="336"/>
      <c r="M1607" s="301"/>
      <c r="N1607" s="336"/>
      <c r="O1607" s="301"/>
      <c r="P1607" s="336"/>
      <c r="Q1607" s="301"/>
      <c r="R1607" s="336"/>
      <c r="S1607" s="301"/>
      <c r="T1607" s="336"/>
    </row>
    <row r="1608" spans="1:20" ht="12" customHeight="1" x14ac:dyDescent="0.25">
      <c r="A1608" s="329" t="s">
        <v>294</v>
      </c>
      <c r="B1608" s="330">
        <v>14</v>
      </c>
      <c r="C1608" s="298">
        <v>46059</v>
      </c>
      <c r="D1608" s="299" t="s">
        <v>365</v>
      </c>
      <c r="E1608" s="331">
        <v>66.67</v>
      </c>
      <c r="F1608" s="331"/>
      <c r="G1608" s="333">
        <f t="shared" si="35"/>
        <v>3898.6799999999935</v>
      </c>
      <c r="H1608" s="334"/>
      <c r="I1608" s="335"/>
      <c r="J1608" s="336"/>
      <c r="K1608" s="301"/>
      <c r="L1608" s="336"/>
      <c r="M1608" s="301"/>
      <c r="N1608" s="336"/>
      <c r="O1608" s="301"/>
      <c r="P1608" s="336"/>
      <c r="Q1608" s="301"/>
      <c r="R1608" s="336"/>
      <c r="S1608" s="301"/>
      <c r="T1608" s="336"/>
    </row>
    <row r="1609" spans="1:20" ht="12" customHeight="1" x14ac:dyDescent="0.25">
      <c r="A1609" s="329" t="s">
        <v>289</v>
      </c>
      <c r="B1609" s="330">
        <v>2</v>
      </c>
      <c r="C1609" s="298">
        <v>46059</v>
      </c>
      <c r="D1609" s="299" t="s">
        <v>296</v>
      </c>
      <c r="E1609" s="331">
        <v>9.35</v>
      </c>
      <c r="F1609" s="331"/>
      <c r="G1609" s="333">
        <f t="shared" si="35"/>
        <v>3965.3499999999935</v>
      </c>
      <c r="H1609" s="334"/>
      <c r="I1609" s="335"/>
      <c r="J1609" s="336"/>
      <c r="K1609" s="301"/>
      <c r="L1609" s="336"/>
      <c r="M1609" s="301"/>
      <c r="N1609" s="336"/>
      <c r="O1609" s="301"/>
      <c r="P1609" s="336"/>
      <c r="Q1609" s="301"/>
      <c r="R1609" s="336"/>
      <c r="S1609" s="301"/>
      <c r="T1609" s="336"/>
    </row>
    <row r="1610" spans="1:20" ht="12" customHeight="1" x14ac:dyDescent="0.25">
      <c r="A1610" s="329" t="s">
        <v>289</v>
      </c>
      <c r="B1610" s="330">
        <v>4</v>
      </c>
      <c r="C1610" s="298">
        <v>46059</v>
      </c>
      <c r="D1610" s="299" t="s">
        <v>296</v>
      </c>
      <c r="E1610" s="331">
        <v>45.81</v>
      </c>
      <c r="F1610" s="331"/>
      <c r="G1610" s="333">
        <f t="shared" si="35"/>
        <v>3974.6999999999935</v>
      </c>
      <c r="H1610" s="334"/>
      <c r="I1610" s="335"/>
      <c r="J1610" s="336"/>
      <c r="K1610" s="301"/>
      <c r="L1610" s="336"/>
      <c r="M1610" s="301"/>
      <c r="N1610" s="336"/>
      <c r="O1610" s="301"/>
      <c r="P1610" s="336"/>
      <c r="Q1610" s="301"/>
      <c r="R1610" s="336"/>
      <c r="S1610" s="301"/>
      <c r="T1610" s="336"/>
    </row>
    <row r="1611" spans="1:20" ht="12" customHeight="1" x14ac:dyDescent="0.25">
      <c r="A1611" s="329" t="s">
        <v>289</v>
      </c>
      <c r="B1611" s="330">
        <v>2</v>
      </c>
      <c r="C1611" s="298">
        <v>46059</v>
      </c>
      <c r="D1611" s="299" t="s">
        <v>352</v>
      </c>
      <c r="E1611" s="331">
        <v>22.98</v>
      </c>
      <c r="F1611" s="331"/>
      <c r="G1611" s="333">
        <f t="shared" si="35"/>
        <v>4020.5099999999934</v>
      </c>
      <c r="H1611" s="334"/>
      <c r="I1611" s="335"/>
      <c r="J1611" s="336"/>
      <c r="K1611" s="301"/>
      <c r="L1611" s="336"/>
      <c r="M1611" s="301"/>
      <c r="N1611" s="336"/>
      <c r="O1611" s="301"/>
      <c r="P1611" s="336"/>
      <c r="Q1611" s="301"/>
      <c r="R1611" s="336"/>
      <c r="S1611" s="301"/>
      <c r="T1611" s="336"/>
    </row>
    <row r="1612" spans="1:20" ht="12" customHeight="1" x14ac:dyDescent="0.25">
      <c r="A1612" s="329" t="s">
        <v>289</v>
      </c>
      <c r="B1612" s="330">
        <v>2</v>
      </c>
      <c r="C1612" s="298">
        <v>46059</v>
      </c>
      <c r="D1612" s="299" t="s">
        <v>301</v>
      </c>
      <c r="E1612" s="331">
        <v>46.5</v>
      </c>
      <c r="F1612" s="331"/>
      <c r="G1612" s="333">
        <f t="shared" si="35"/>
        <v>4043.4899999999934</v>
      </c>
      <c r="H1612" s="334"/>
      <c r="I1612" s="335"/>
      <c r="J1612" s="336"/>
      <c r="K1612" s="301"/>
      <c r="L1612" s="336"/>
      <c r="M1612" s="301"/>
      <c r="N1612" s="336"/>
      <c r="O1612" s="301"/>
      <c r="P1612" s="336"/>
      <c r="Q1612" s="301"/>
      <c r="R1612" s="336"/>
      <c r="S1612" s="301"/>
      <c r="T1612" s="336"/>
    </row>
    <row r="1613" spans="1:20" ht="12" customHeight="1" x14ac:dyDescent="0.25">
      <c r="A1613" s="329" t="s">
        <v>289</v>
      </c>
      <c r="B1613" s="330">
        <v>2</v>
      </c>
      <c r="C1613" s="298">
        <v>46059</v>
      </c>
      <c r="D1613" s="299" t="s">
        <v>357</v>
      </c>
      <c r="E1613" s="331">
        <v>10.17</v>
      </c>
      <c r="F1613" s="331"/>
      <c r="G1613" s="333">
        <f t="shared" si="35"/>
        <v>4089.9899999999934</v>
      </c>
      <c r="H1613" s="334"/>
      <c r="I1613" s="335"/>
      <c r="J1613" s="336"/>
      <c r="K1613" s="301"/>
      <c r="L1613" s="336"/>
      <c r="M1613" s="301"/>
      <c r="N1613" s="336"/>
      <c r="O1613" s="301"/>
      <c r="P1613" s="336"/>
      <c r="Q1613" s="301"/>
      <c r="R1613" s="336"/>
      <c r="S1613" s="301"/>
      <c r="T1613" s="336"/>
    </row>
    <row r="1614" spans="1:20" ht="12" customHeight="1" x14ac:dyDescent="0.25">
      <c r="A1614" s="329" t="s">
        <v>289</v>
      </c>
      <c r="B1614" s="330">
        <v>8</v>
      </c>
      <c r="C1614" s="298">
        <v>46059</v>
      </c>
      <c r="D1614" s="299" t="s">
        <v>434</v>
      </c>
      <c r="E1614" s="331">
        <v>81.2</v>
      </c>
      <c r="F1614" s="331"/>
      <c r="G1614" s="333">
        <f t="shared" si="35"/>
        <v>4100.1599999999935</v>
      </c>
      <c r="H1614" s="334"/>
      <c r="I1614" s="335"/>
      <c r="J1614" s="336"/>
      <c r="K1614" s="301"/>
      <c r="L1614" s="336"/>
      <c r="M1614" s="301"/>
      <c r="N1614" s="336"/>
      <c r="O1614" s="301"/>
      <c r="P1614" s="336"/>
      <c r="Q1614" s="301"/>
      <c r="R1614" s="336"/>
      <c r="S1614" s="301"/>
      <c r="T1614" s="336"/>
    </row>
    <row r="1615" spans="1:20" ht="12" customHeight="1" x14ac:dyDescent="0.25">
      <c r="A1615" s="329" t="s">
        <v>289</v>
      </c>
      <c r="B1615" s="330">
        <v>2</v>
      </c>
      <c r="C1615" s="298">
        <v>46058</v>
      </c>
      <c r="D1615" s="299" t="s">
        <v>301</v>
      </c>
      <c r="E1615" s="331">
        <v>21</v>
      </c>
      <c r="F1615" s="331"/>
      <c r="G1615" s="333">
        <f t="shared" si="35"/>
        <v>4181.3599999999933</v>
      </c>
      <c r="H1615" s="334"/>
      <c r="I1615" s="335"/>
      <c r="J1615" s="336"/>
      <c r="K1615" s="301"/>
      <c r="L1615" s="336"/>
      <c r="M1615" s="301"/>
      <c r="N1615" s="336"/>
      <c r="O1615" s="301"/>
      <c r="P1615" s="336"/>
      <c r="Q1615" s="301"/>
      <c r="R1615" s="336"/>
      <c r="S1615" s="301"/>
      <c r="T1615" s="336"/>
    </row>
    <row r="1616" spans="1:20" ht="12" customHeight="1" x14ac:dyDescent="0.25">
      <c r="A1616" s="329" t="s">
        <v>291</v>
      </c>
      <c r="B1616" s="330">
        <v>39</v>
      </c>
      <c r="C1616" s="298">
        <v>46058</v>
      </c>
      <c r="D1616" s="299" t="s">
        <v>292</v>
      </c>
      <c r="E1616" s="331"/>
      <c r="F1616" s="331">
        <v>2763.79</v>
      </c>
      <c r="G1616" s="333">
        <f t="shared" si="35"/>
        <v>4202.3599999999933</v>
      </c>
      <c r="H1616" s="334"/>
      <c r="I1616" s="335"/>
      <c r="J1616" s="336"/>
      <c r="K1616" s="301"/>
      <c r="L1616" s="336"/>
      <c r="M1616" s="301"/>
      <c r="N1616" s="336"/>
      <c r="O1616" s="301"/>
      <c r="P1616" s="336"/>
      <c r="Q1616" s="301"/>
      <c r="R1616" s="336"/>
      <c r="S1616" s="301"/>
      <c r="T1616" s="336"/>
    </row>
    <row r="1617" spans="1:20" ht="12" customHeight="1" x14ac:dyDescent="0.25">
      <c r="A1617" s="329" t="s">
        <v>289</v>
      </c>
      <c r="B1617" s="330">
        <v>8</v>
      </c>
      <c r="C1617" s="298">
        <v>46058</v>
      </c>
      <c r="D1617" s="299" t="s">
        <v>356</v>
      </c>
      <c r="E1617" s="331">
        <v>95.35</v>
      </c>
      <c r="F1617" s="331"/>
      <c r="G1617" s="333">
        <f t="shared" si="35"/>
        <v>1438.5699999999933</v>
      </c>
      <c r="H1617" s="334"/>
      <c r="I1617" s="335"/>
      <c r="J1617" s="336"/>
      <c r="K1617" s="301"/>
      <c r="L1617" s="336"/>
      <c r="M1617" s="301"/>
      <c r="N1617" s="336"/>
      <c r="O1617" s="301"/>
      <c r="P1617" s="336"/>
      <c r="Q1617" s="301"/>
      <c r="R1617" s="336"/>
      <c r="S1617" s="301"/>
      <c r="T1617" s="336"/>
    </row>
    <row r="1618" spans="1:20" ht="12" customHeight="1" x14ac:dyDescent="0.25">
      <c r="A1618" s="329" t="s">
        <v>289</v>
      </c>
      <c r="B1618" s="330">
        <v>2</v>
      </c>
      <c r="C1618" s="298">
        <v>46058</v>
      </c>
      <c r="D1618" s="299" t="s">
        <v>352</v>
      </c>
      <c r="E1618" s="331">
        <v>14.99</v>
      </c>
      <c r="F1618" s="331"/>
      <c r="G1618" s="333">
        <f t="shared" si="35"/>
        <v>1533.9199999999933</v>
      </c>
      <c r="H1618" s="334"/>
      <c r="I1618" s="335"/>
      <c r="J1618" s="336"/>
      <c r="K1618" s="301"/>
      <c r="L1618" s="336"/>
      <c r="M1618" s="301"/>
      <c r="N1618" s="336"/>
      <c r="O1618" s="301"/>
      <c r="P1618" s="336"/>
      <c r="Q1618" s="301"/>
      <c r="R1618" s="336"/>
      <c r="S1618" s="301"/>
      <c r="T1618" s="336"/>
    </row>
    <row r="1619" spans="1:20" ht="12" customHeight="1" x14ac:dyDescent="0.25">
      <c r="A1619" s="329" t="s">
        <v>287</v>
      </c>
      <c r="B1619" s="330" t="s">
        <v>287</v>
      </c>
      <c r="C1619" s="298">
        <v>46058</v>
      </c>
      <c r="D1619" s="299" t="s">
        <v>450</v>
      </c>
      <c r="E1619" s="331">
        <v>77.569999999999993</v>
      </c>
      <c r="F1619" s="331">
        <v>77.569999999999993</v>
      </c>
      <c r="G1619" s="333">
        <f t="shared" si="35"/>
        <v>1548.9099999999933</v>
      </c>
      <c r="H1619" s="334"/>
      <c r="I1619" s="335"/>
      <c r="J1619" s="336"/>
      <c r="K1619" s="301"/>
      <c r="L1619" s="336"/>
      <c r="M1619" s="301"/>
      <c r="N1619" s="336"/>
      <c r="O1619" s="301"/>
      <c r="P1619" s="336"/>
      <c r="Q1619" s="301"/>
      <c r="R1619" s="336"/>
      <c r="S1619" s="301"/>
      <c r="T1619" s="336"/>
    </row>
    <row r="1620" spans="1:20" ht="12" customHeight="1" x14ac:dyDescent="0.25">
      <c r="A1620" s="329" t="s">
        <v>289</v>
      </c>
      <c r="B1620" s="330">
        <v>6</v>
      </c>
      <c r="C1620" s="298">
        <v>46057</v>
      </c>
      <c r="D1620" s="299" t="s">
        <v>343</v>
      </c>
      <c r="E1620" s="331">
        <v>50</v>
      </c>
      <c r="F1620" s="331"/>
      <c r="G1620" s="333">
        <f t="shared" si="35"/>
        <v>1548.9099999999933</v>
      </c>
      <c r="H1620" s="334"/>
      <c r="I1620" s="335"/>
      <c r="J1620" s="336"/>
      <c r="K1620" s="301"/>
      <c r="L1620" s="336"/>
      <c r="M1620" s="301"/>
      <c r="N1620" s="336"/>
      <c r="O1620" s="301"/>
      <c r="P1620" s="336"/>
      <c r="Q1620" s="301"/>
      <c r="R1620" s="336"/>
      <c r="S1620" s="301"/>
      <c r="T1620" s="336"/>
    </row>
    <row r="1621" spans="1:20" ht="12" customHeight="1" x14ac:dyDescent="0.25">
      <c r="A1621" s="329" t="s">
        <v>289</v>
      </c>
      <c r="B1621" s="330">
        <v>1</v>
      </c>
      <c r="C1621" s="298">
        <v>46057</v>
      </c>
      <c r="D1621" s="299" t="s">
        <v>306</v>
      </c>
      <c r="E1621" s="331">
        <v>62.03</v>
      </c>
      <c r="F1621" s="331"/>
      <c r="G1621" s="333">
        <f t="shared" si="35"/>
        <v>1598.9099999999933</v>
      </c>
      <c r="H1621" s="334"/>
      <c r="I1621" s="335"/>
      <c r="J1621" s="336"/>
      <c r="K1621" s="301"/>
      <c r="L1621" s="336"/>
      <c r="M1621" s="301"/>
      <c r="N1621" s="336"/>
      <c r="O1621" s="301"/>
      <c r="P1621" s="336"/>
      <c r="Q1621" s="301"/>
      <c r="R1621" s="336"/>
      <c r="S1621" s="301"/>
      <c r="T1621" s="336"/>
    </row>
    <row r="1622" spans="1:20" ht="12" customHeight="1" x14ac:dyDescent="0.25">
      <c r="A1622" s="329" t="s">
        <v>289</v>
      </c>
      <c r="B1622" s="330">
        <v>2</v>
      </c>
      <c r="C1622" s="298">
        <v>46057</v>
      </c>
      <c r="D1622" s="299" t="s">
        <v>296</v>
      </c>
      <c r="E1622" s="331">
        <v>14.91</v>
      </c>
      <c r="F1622" s="331"/>
      <c r="G1622" s="333">
        <f t="shared" si="35"/>
        <v>1660.9399999999932</v>
      </c>
      <c r="H1622" s="334"/>
      <c r="I1622" s="335"/>
      <c r="J1622" s="336"/>
      <c r="K1622" s="301"/>
      <c r="L1622" s="336"/>
      <c r="M1622" s="301"/>
      <c r="N1622" s="336"/>
      <c r="O1622" s="301"/>
      <c r="P1622" s="336"/>
      <c r="Q1622" s="301"/>
      <c r="R1622" s="336"/>
      <c r="S1622" s="301"/>
      <c r="T1622" s="336"/>
    </row>
    <row r="1623" spans="1:20" ht="12" customHeight="1" x14ac:dyDescent="0.25">
      <c r="A1623" s="329" t="s">
        <v>289</v>
      </c>
      <c r="B1623" s="330">
        <v>4</v>
      </c>
      <c r="C1623" s="298">
        <v>46057</v>
      </c>
      <c r="D1623" s="299" t="s">
        <v>310</v>
      </c>
      <c r="E1623" s="331">
        <v>63.38</v>
      </c>
      <c r="F1623" s="331"/>
      <c r="G1623" s="333">
        <f t="shared" si="35"/>
        <v>1675.8499999999933</v>
      </c>
      <c r="H1623" s="334"/>
      <c r="I1623" s="335"/>
      <c r="J1623" s="336"/>
      <c r="K1623" s="301"/>
      <c r="L1623" s="336"/>
      <c r="M1623" s="301"/>
      <c r="N1623" s="336"/>
      <c r="O1623" s="301"/>
      <c r="P1623" s="336"/>
      <c r="Q1623" s="301"/>
      <c r="R1623" s="336"/>
      <c r="S1623" s="301"/>
      <c r="T1623" s="336"/>
    </row>
    <row r="1624" spans="1:20" ht="12" customHeight="1" x14ac:dyDescent="0.25">
      <c r="A1624" s="329" t="s">
        <v>287</v>
      </c>
      <c r="B1624" s="330" t="s">
        <v>287</v>
      </c>
      <c r="C1624" s="298">
        <v>46057</v>
      </c>
      <c r="D1624" s="299" t="s">
        <v>452</v>
      </c>
      <c r="E1624" s="331">
        <v>192.78</v>
      </c>
      <c r="F1624" s="331">
        <v>192.78</v>
      </c>
      <c r="G1624" s="333">
        <f t="shared" si="35"/>
        <v>1739.2299999999934</v>
      </c>
      <c r="H1624" s="334"/>
      <c r="I1624" s="335"/>
      <c r="J1624" s="336"/>
      <c r="K1624" s="301"/>
      <c r="L1624" s="336"/>
      <c r="M1624" s="301"/>
      <c r="N1624" s="336"/>
      <c r="O1624" s="301"/>
      <c r="P1624" s="336"/>
      <c r="Q1624" s="301"/>
      <c r="R1624" s="336"/>
      <c r="S1624" s="301"/>
      <c r="T1624" s="336"/>
    </row>
    <row r="1625" spans="1:20" ht="12" customHeight="1" x14ac:dyDescent="0.25">
      <c r="A1625" s="329" t="s">
        <v>294</v>
      </c>
      <c r="B1625" s="330">
        <v>14</v>
      </c>
      <c r="C1625" s="298">
        <v>46057</v>
      </c>
      <c r="D1625" s="299" t="s">
        <v>366</v>
      </c>
      <c r="E1625" s="331">
        <v>68.739999999999995</v>
      </c>
      <c r="F1625" s="331"/>
      <c r="G1625" s="333">
        <f t="shared" si="35"/>
        <v>1739.2299999999934</v>
      </c>
      <c r="H1625" s="334"/>
      <c r="I1625" s="335"/>
      <c r="J1625" s="336"/>
      <c r="K1625" s="301"/>
      <c r="L1625" s="336"/>
      <c r="M1625" s="301"/>
      <c r="N1625" s="336"/>
      <c r="O1625" s="301"/>
      <c r="P1625" s="336"/>
      <c r="Q1625" s="301"/>
      <c r="R1625" s="336"/>
      <c r="S1625" s="301"/>
      <c r="T1625" s="336"/>
    </row>
    <row r="1626" spans="1:20" ht="12" customHeight="1" x14ac:dyDescent="0.25">
      <c r="A1626" s="329" t="s">
        <v>289</v>
      </c>
      <c r="B1626" s="330">
        <v>6</v>
      </c>
      <c r="C1626" s="298">
        <v>46057</v>
      </c>
      <c r="D1626" s="299" t="s">
        <v>300</v>
      </c>
      <c r="E1626" s="331">
        <v>-42.58</v>
      </c>
      <c r="F1626" s="331"/>
      <c r="G1626" s="333">
        <f t="shared" si="35"/>
        <v>1807.9699999999934</v>
      </c>
      <c r="H1626" s="334"/>
      <c r="I1626" s="335"/>
      <c r="J1626" s="336"/>
      <c r="K1626" s="301"/>
      <c r="L1626" s="336"/>
      <c r="M1626" s="301"/>
      <c r="N1626" s="336"/>
      <c r="O1626" s="301"/>
      <c r="P1626" s="336"/>
      <c r="Q1626" s="301"/>
      <c r="R1626" s="336"/>
      <c r="S1626" s="301"/>
      <c r="T1626" s="336"/>
    </row>
    <row r="1627" spans="1:20" ht="12" customHeight="1" x14ac:dyDescent="0.25">
      <c r="A1627" s="329" t="s">
        <v>289</v>
      </c>
      <c r="B1627" s="330">
        <v>1</v>
      </c>
      <c r="C1627" s="298">
        <v>46057</v>
      </c>
      <c r="D1627" s="299" t="s">
        <v>370</v>
      </c>
      <c r="E1627" s="331">
        <v>31.36</v>
      </c>
      <c r="F1627" s="331"/>
      <c r="G1627" s="333">
        <f t="shared" si="35"/>
        <v>1765.3899999999935</v>
      </c>
      <c r="H1627" s="334"/>
      <c r="I1627" s="335"/>
      <c r="J1627" s="336"/>
      <c r="K1627" s="301"/>
      <c r="L1627" s="336"/>
      <c r="M1627" s="301"/>
      <c r="N1627" s="336"/>
      <c r="O1627" s="301"/>
      <c r="P1627" s="336"/>
      <c r="Q1627" s="301"/>
      <c r="R1627" s="336"/>
      <c r="S1627" s="301"/>
      <c r="T1627" s="336"/>
    </row>
    <row r="1628" spans="1:20" ht="12" customHeight="1" x14ac:dyDescent="0.25">
      <c r="A1628" s="329" t="s">
        <v>294</v>
      </c>
      <c r="B1628" s="330">
        <v>17</v>
      </c>
      <c r="C1628" s="298">
        <v>46057</v>
      </c>
      <c r="D1628" s="299" t="s">
        <v>369</v>
      </c>
      <c r="E1628" s="331">
        <v>99</v>
      </c>
      <c r="F1628" s="331"/>
      <c r="G1628" s="333">
        <f t="shared" si="35"/>
        <v>1796.7499999999934</v>
      </c>
      <c r="H1628" s="334"/>
      <c r="I1628" s="335"/>
      <c r="J1628" s="336"/>
      <c r="K1628" s="301"/>
      <c r="L1628" s="336"/>
      <c r="M1628" s="301"/>
      <c r="N1628" s="336"/>
      <c r="O1628" s="301"/>
      <c r="P1628" s="336"/>
      <c r="Q1628" s="301"/>
      <c r="R1628" s="336"/>
      <c r="S1628" s="301"/>
      <c r="T1628" s="336"/>
    </row>
    <row r="1629" spans="1:20" ht="12" customHeight="1" x14ac:dyDescent="0.25">
      <c r="A1629" s="329" t="s">
        <v>284</v>
      </c>
      <c r="B1629" s="330">
        <v>36</v>
      </c>
      <c r="C1629" s="298">
        <v>46056</v>
      </c>
      <c r="D1629" s="299" t="s">
        <v>373</v>
      </c>
      <c r="E1629" s="331">
        <v>50</v>
      </c>
      <c r="F1629" s="331"/>
      <c r="G1629" s="333">
        <f t="shared" si="35"/>
        <v>1895.7499999999934</v>
      </c>
      <c r="H1629" s="334"/>
      <c r="I1629" s="335"/>
      <c r="J1629" s="336"/>
      <c r="K1629" s="301"/>
      <c r="L1629" s="336"/>
      <c r="M1629" s="301"/>
      <c r="N1629" s="336"/>
      <c r="O1629" s="301"/>
      <c r="P1629" s="336"/>
      <c r="Q1629" s="301"/>
      <c r="R1629" s="336"/>
      <c r="S1629" s="301"/>
      <c r="T1629" s="336"/>
    </row>
    <row r="1630" spans="1:20" ht="12" customHeight="1" x14ac:dyDescent="0.25">
      <c r="A1630" s="329" t="s">
        <v>289</v>
      </c>
      <c r="B1630" s="330">
        <v>8</v>
      </c>
      <c r="C1630" s="298">
        <v>46056</v>
      </c>
      <c r="D1630" s="299" t="s">
        <v>319</v>
      </c>
      <c r="E1630" s="331">
        <v>7.92</v>
      </c>
      <c r="F1630" s="331"/>
      <c r="G1630" s="333">
        <f t="shared" si="35"/>
        <v>1945.7499999999934</v>
      </c>
      <c r="H1630" s="334"/>
      <c r="I1630" s="335"/>
      <c r="J1630" s="336"/>
      <c r="K1630" s="301"/>
      <c r="L1630" s="336"/>
      <c r="M1630" s="301"/>
      <c r="N1630" s="336"/>
      <c r="O1630" s="301"/>
      <c r="P1630" s="336"/>
      <c r="Q1630" s="301"/>
      <c r="R1630" s="336"/>
      <c r="S1630" s="301"/>
      <c r="T1630" s="336"/>
    </row>
    <row r="1631" spans="1:20" ht="12" customHeight="1" x14ac:dyDescent="0.25">
      <c r="A1631" s="329" t="s">
        <v>294</v>
      </c>
      <c r="B1631" s="330">
        <v>24</v>
      </c>
      <c r="C1631" s="298">
        <v>46056</v>
      </c>
      <c r="D1631" s="299" t="s">
        <v>858</v>
      </c>
      <c r="E1631" s="331">
        <v>83.58</v>
      </c>
      <c r="F1631" s="331"/>
      <c r="G1631" s="333">
        <f t="shared" si="35"/>
        <v>1953.6699999999935</v>
      </c>
      <c r="H1631" s="334"/>
      <c r="I1631" s="335"/>
      <c r="J1631" s="336"/>
      <c r="K1631" s="301"/>
      <c r="L1631" s="336"/>
      <c r="M1631" s="301"/>
      <c r="N1631" s="336"/>
      <c r="O1631" s="301"/>
      <c r="P1631" s="336"/>
      <c r="Q1631" s="301"/>
      <c r="R1631" s="336"/>
      <c r="S1631" s="301"/>
      <c r="T1631" s="336"/>
    </row>
    <row r="1632" spans="1:20" ht="12" customHeight="1" x14ac:dyDescent="0.25">
      <c r="A1632" s="329" t="s">
        <v>289</v>
      </c>
      <c r="B1632" s="330">
        <v>4</v>
      </c>
      <c r="C1632" s="298">
        <v>46056</v>
      </c>
      <c r="D1632" s="299" t="s">
        <v>453</v>
      </c>
      <c r="E1632" s="331">
        <v>28.64</v>
      </c>
      <c r="F1632" s="331"/>
      <c r="G1632" s="333">
        <f t="shared" si="35"/>
        <v>2037.2499999999934</v>
      </c>
      <c r="H1632" s="334"/>
      <c r="I1632" s="335"/>
      <c r="J1632" s="336"/>
      <c r="K1632" s="301"/>
      <c r="L1632" s="336"/>
      <c r="M1632" s="301"/>
      <c r="N1632" s="336"/>
      <c r="O1632" s="301"/>
      <c r="P1632" s="336"/>
      <c r="Q1632" s="301"/>
      <c r="R1632" s="336"/>
      <c r="S1632" s="301"/>
      <c r="T1632" s="336"/>
    </row>
    <row r="1633" spans="1:20" ht="12" customHeight="1" x14ac:dyDescent="0.25">
      <c r="A1633" s="329" t="s">
        <v>289</v>
      </c>
      <c r="B1633" s="330">
        <v>2</v>
      </c>
      <c r="C1633" s="298">
        <v>46056</v>
      </c>
      <c r="D1633" s="299" t="s">
        <v>357</v>
      </c>
      <c r="E1633" s="331">
        <v>9.4700000000000006</v>
      </c>
      <c r="F1633" s="331"/>
      <c r="G1633" s="333">
        <f t="shared" si="35"/>
        <v>2065.8899999999935</v>
      </c>
      <c r="H1633" s="334"/>
      <c r="I1633" s="335"/>
      <c r="J1633" s="336"/>
      <c r="K1633" s="301"/>
      <c r="L1633" s="336"/>
      <c r="M1633" s="301"/>
      <c r="N1633" s="336"/>
      <c r="O1633" s="301"/>
      <c r="P1633" s="336"/>
      <c r="Q1633" s="301"/>
      <c r="R1633" s="336"/>
      <c r="S1633" s="301"/>
      <c r="T1633" s="336"/>
    </row>
    <row r="1634" spans="1:20" ht="12" customHeight="1" x14ac:dyDescent="0.25">
      <c r="A1634" s="329" t="s">
        <v>289</v>
      </c>
      <c r="B1634" s="330">
        <v>6</v>
      </c>
      <c r="C1634" s="298">
        <v>46055</v>
      </c>
      <c r="D1634" s="299" t="s">
        <v>454</v>
      </c>
      <c r="E1634" s="331">
        <v>20</v>
      </c>
      <c r="F1634" s="331"/>
      <c r="G1634" s="333">
        <f t="shared" si="35"/>
        <v>2075.3599999999933</v>
      </c>
      <c r="H1634" s="334"/>
      <c r="I1634" s="335"/>
      <c r="J1634" s="336"/>
      <c r="K1634" s="301"/>
      <c r="L1634" s="336"/>
      <c r="M1634" s="301"/>
      <c r="N1634" s="336"/>
      <c r="O1634" s="301"/>
      <c r="P1634" s="336"/>
      <c r="Q1634" s="301"/>
      <c r="R1634" s="336"/>
      <c r="S1634" s="301"/>
      <c r="T1634" s="336"/>
    </row>
    <row r="1635" spans="1:20" ht="12" customHeight="1" x14ac:dyDescent="0.25">
      <c r="A1635" s="329" t="s">
        <v>294</v>
      </c>
      <c r="B1635" s="330">
        <v>17</v>
      </c>
      <c r="C1635" s="298">
        <v>46055</v>
      </c>
      <c r="D1635" s="299" t="s">
        <v>188</v>
      </c>
      <c r="E1635" s="331">
        <v>41.54</v>
      </c>
      <c r="F1635" s="331"/>
      <c r="G1635" s="333">
        <f t="shared" si="35"/>
        <v>2095.3599999999933</v>
      </c>
      <c r="H1635" s="334"/>
      <c r="I1635" s="335"/>
      <c r="J1635" s="336"/>
      <c r="K1635" s="301"/>
      <c r="L1635" s="336"/>
      <c r="M1635" s="301"/>
      <c r="N1635" s="336"/>
      <c r="O1635" s="301"/>
      <c r="P1635" s="336"/>
      <c r="Q1635" s="301"/>
      <c r="R1635" s="336"/>
      <c r="S1635" s="301"/>
      <c r="T1635" s="336"/>
    </row>
    <row r="1636" spans="1:20" ht="12" customHeight="1" x14ac:dyDescent="0.25">
      <c r="A1636" s="329" t="s">
        <v>289</v>
      </c>
      <c r="B1636" s="330">
        <v>2</v>
      </c>
      <c r="C1636" s="298">
        <v>46055</v>
      </c>
      <c r="D1636" s="299" t="s">
        <v>296</v>
      </c>
      <c r="E1636" s="331">
        <v>9.92</v>
      </c>
      <c r="F1636" s="331"/>
      <c r="G1636" s="333">
        <f t="shared" si="35"/>
        <v>2136.8999999999933</v>
      </c>
      <c r="H1636" s="334"/>
      <c r="I1636" s="335"/>
      <c r="J1636" s="336"/>
      <c r="K1636" s="301"/>
      <c r="L1636" s="336"/>
      <c r="M1636" s="301"/>
      <c r="N1636" s="336"/>
      <c r="O1636" s="301"/>
      <c r="P1636" s="336"/>
      <c r="Q1636" s="301"/>
      <c r="R1636" s="336"/>
      <c r="S1636" s="301"/>
      <c r="T1636" s="336"/>
    </row>
    <row r="1637" spans="1:20" ht="12" customHeight="1" x14ac:dyDescent="0.25">
      <c r="A1637" s="329" t="s">
        <v>289</v>
      </c>
      <c r="B1637" s="330">
        <v>8</v>
      </c>
      <c r="C1637" s="298">
        <v>46055</v>
      </c>
      <c r="D1637" s="299" t="s">
        <v>455</v>
      </c>
      <c r="E1637" s="331">
        <v>155.38</v>
      </c>
      <c r="F1637" s="331"/>
      <c r="G1637" s="333">
        <f t="shared" si="35"/>
        <v>2146.8199999999933</v>
      </c>
      <c r="H1637" s="334"/>
      <c r="I1637" s="335"/>
      <c r="J1637" s="336"/>
      <c r="K1637" s="301"/>
      <c r="L1637" s="336"/>
      <c r="M1637" s="301"/>
      <c r="N1637" s="336"/>
      <c r="O1637" s="301"/>
      <c r="P1637" s="336"/>
      <c r="Q1637" s="301"/>
      <c r="R1637" s="336"/>
      <c r="S1637" s="301"/>
      <c r="T1637" s="336"/>
    </row>
    <row r="1638" spans="1:20" ht="12" customHeight="1" x14ac:dyDescent="0.25">
      <c r="A1638" s="329" t="s">
        <v>294</v>
      </c>
      <c r="B1638" s="330">
        <v>21</v>
      </c>
      <c r="C1638" s="298">
        <v>46055</v>
      </c>
      <c r="D1638" s="299" t="s">
        <v>194</v>
      </c>
      <c r="E1638" s="331">
        <v>27.35</v>
      </c>
      <c r="F1638" s="331"/>
      <c r="G1638" s="333">
        <f t="shared" si="35"/>
        <v>2302.1999999999935</v>
      </c>
      <c r="H1638" s="334"/>
      <c r="I1638" s="335"/>
      <c r="J1638" s="336"/>
      <c r="K1638" s="301"/>
      <c r="L1638" s="336"/>
      <c r="M1638" s="301"/>
      <c r="N1638" s="336"/>
      <c r="O1638" s="301"/>
      <c r="P1638" s="336"/>
      <c r="Q1638" s="301"/>
      <c r="R1638" s="336"/>
      <c r="S1638" s="301"/>
      <c r="T1638" s="336"/>
    </row>
    <row r="1639" spans="1:20" ht="12" customHeight="1" x14ac:dyDescent="0.25">
      <c r="A1639" s="329" t="s">
        <v>289</v>
      </c>
      <c r="B1639" s="330">
        <v>6</v>
      </c>
      <c r="C1639" s="298">
        <v>46054</v>
      </c>
      <c r="D1639" s="299" t="s">
        <v>300</v>
      </c>
      <c r="E1639" s="331">
        <v>59.37</v>
      </c>
      <c r="F1639" s="331"/>
      <c r="G1639" s="333">
        <f t="shared" si="35"/>
        <v>2329.5499999999934</v>
      </c>
      <c r="H1639" s="334"/>
      <c r="I1639" s="335"/>
      <c r="J1639" s="336"/>
      <c r="K1639" s="301"/>
      <c r="L1639" s="336"/>
      <c r="M1639" s="301"/>
      <c r="N1639" s="336"/>
      <c r="O1639" s="301"/>
      <c r="P1639" s="336"/>
      <c r="Q1639" s="301"/>
      <c r="R1639" s="336"/>
      <c r="S1639" s="301"/>
      <c r="T1639" s="336"/>
    </row>
    <row r="1640" spans="1:20" ht="12" customHeight="1" x14ac:dyDescent="0.25">
      <c r="A1640" s="329" t="s">
        <v>294</v>
      </c>
      <c r="B1640" s="330">
        <v>22</v>
      </c>
      <c r="C1640" s="298">
        <v>46054</v>
      </c>
      <c r="D1640" s="299" t="s">
        <v>374</v>
      </c>
      <c r="E1640" s="331">
        <v>6.37</v>
      </c>
      <c r="F1640" s="331"/>
      <c r="G1640" s="333">
        <f t="shared" si="35"/>
        <v>2388.9199999999933</v>
      </c>
      <c r="H1640" s="334"/>
      <c r="I1640" s="335"/>
      <c r="J1640" s="336"/>
      <c r="K1640" s="301"/>
      <c r="L1640" s="336"/>
      <c r="M1640" s="301"/>
      <c r="N1640" s="336"/>
      <c r="O1640" s="301"/>
      <c r="P1640" s="336"/>
      <c r="Q1640" s="301"/>
      <c r="R1640" s="336"/>
      <c r="S1640" s="301"/>
      <c r="T1640" s="336"/>
    </row>
    <row r="1641" spans="1:20" ht="12" customHeight="1" x14ac:dyDescent="0.25">
      <c r="A1641" s="329" t="s">
        <v>289</v>
      </c>
      <c r="B1641" s="330">
        <v>8</v>
      </c>
      <c r="C1641" s="298">
        <v>46054</v>
      </c>
      <c r="D1641" s="299" t="s">
        <v>456</v>
      </c>
      <c r="E1641" s="331">
        <v>44.65</v>
      </c>
      <c r="F1641" s="331"/>
      <c r="G1641" s="333">
        <f t="shared" si="35"/>
        <v>2395.2899999999931</v>
      </c>
      <c r="H1641" s="334"/>
      <c r="I1641" s="335"/>
      <c r="J1641" s="336"/>
      <c r="K1641" s="301"/>
      <c r="L1641" s="336"/>
      <c r="M1641" s="301"/>
      <c r="N1641" s="336"/>
      <c r="O1641" s="301"/>
      <c r="P1641" s="336"/>
      <c r="Q1641" s="301"/>
      <c r="R1641" s="336"/>
      <c r="S1641" s="301"/>
      <c r="T1641" s="336"/>
    </row>
    <row r="1642" spans="1:20" ht="12" customHeight="1" x14ac:dyDescent="0.25">
      <c r="A1642" s="329" t="s">
        <v>289</v>
      </c>
      <c r="B1642" s="330">
        <v>7</v>
      </c>
      <c r="C1642" s="298">
        <v>46054</v>
      </c>
      <c r="D1642" s="299" t="s">
        <v>337</v>
      </c>
      <c r="E1642" s="331">
        <v>35.17</v>
      </c>
      <c r="F1642" s="331"/>
      <c r="G1642" s="333">
        <f t="shared" si="35"/>
        <v>2439.9399999999932</v>
      </c>
      <c r="H1642" s="334"/>
      <c r="I1642" s="335"/>
      <c r="J1642" s="336"/>
      <c r="K1642" s="301"/>
      <c r="L1642" s="336"/>
      <c r="M1642" s="301"/>
      <c r="N1642" s="336"/>
      <c r="O1642" s="301"/>
      <c r="P1642" s="336"/>
      <c r="Q1642" s="301"/>
      <c r="R1642" s="336"/>
      <c r="S1642" s="301"/>
      <c r="T1642" s="336"/>
    </row>
    <row r="1643" spans="1:20" ht="12" customHeight="1" x14ac:dyDescent="0.25">
      <c r="A1643" s="329" t="s">
        <v>289</v>
      </c>
      <c r="B1643" s="330">
        <v>4</v>
      </c>
      <c r="C1643" s="298">
        <v>46054</v>
      </c>
      <c r="D1643" s="299" t="s">
        <v>310</v>
      </c>
      <c r="E1643" s="331">
        <v>28.48</v>
      </c>
      <c r="F1643" s="331"/>
      <c r="G1643" s="333">
        <f t="shared" si="35"/>
        <v>2475.1099999999933</v>
      </c>
      <c r="H1643" s="334"/>
      <c r="I1643" s="335"/>
      <c r="J1643" s="336"/>
      <c r="K1643" s="301"/>
      <c r="L1643" s="336"/>
      <c r="M1643" s="301"/>
      <c r="N1643" s="336"/>
      <c r="O1643" s="301"/>
      <c r="P1643" s="336"/>
      <c r="Q1643" s="301"/>
      <c r="R1643" s="336"/>
      <c r="S1643" s="301"/>
      <c r="T1643" s="336"/>
    </row>
    <row r="1644" spans="1:20" ht="12" customHeight="1" x14ac:dyDescent="0.25">
      <c r="A1644" s="329" t="s">
        <v>289</v>
      </c>
      <c r="B1644" s="330">
        <v>1</v>
      </c>
      <c r="C1644" s="298">
        <v>46054</v>
      </c>
      <c r="D1644" s="299" t="s">
        <v>311</v>
      </c>
      <c r="E1644" s="331">
        <v>125.07</v>
      </c>
      <c r="F1644" s="331"/>
      <c r="G1644" s="333">
        <f t="shared" si="35"/>
        <v>2503.5899999999933</v>
      </c>
      <c r="H1644" s="334"/>
      <c r="I1644" s="335"/>
      <c r="J1644" s="336"/>
      <c r="K1644" s="301"/>
      <c r="L1644" s="336"/>
      <c r="M1644" s="301"/>
      <c r="N1644" s="336"/>
      <c r="O1644" s="301"/>
      <c r="P1644" s="336"/>
      <c r="Q1644" s="301"/>
      <c r="R1644" s="336"/>
      <c r="S1644" s="301"/>
      <c r="T1644" s="336"/>
    </row>
    <row r="1645" spans="1:20" ht="12" customHeight="1" x14ac:dyDescent="0.25">
      <c r="A1645" s="329" t="s">
        <v>289</v>
      </c>
      <c r="B1645" s="330">
        <v>2</v>
      </c>
      <c r="C1645" s="298">
        <v>46054</v>
      </c>
      <c r="D1645" s="299" t="s">
        <v>456</v>
      </c>
      <c r="E1645" s="331">
        <v>100</v>
      </c>
      <c r="F1645" s="331"/>
      <c r="G1645" s="333">
        <f t="shared" si="35"/>
        <v>2628.6599999999935</v>
      </c>
      <c r="H1645" s="334"/>
      <c r="I1645" s="335"/>
      <c r="J1645" s="336"/>
      <c r="K1645" s="301"/>
      <c r="L1645" s="336"/>
      <c r="M1645" s="301"/>
      <c r="N1645" s="336"/>
      <c r="O1645" s="301"/>
      <c r="P1645" s="336"/>
      <c r="Q1645" s="301"/>
      <c r="R1645" s="336"/>
      <c r="S1645" s="301"/>
      <c r="T1645" s="336"/>
    </row>
    <row r="1646" spans="1:20" ht="12" customHeight="1" x14ac:dyDescent="0.25">
      <c r="A1646" s="329" t="s">
        <v>289</v>
      </c>
      <c r="B1646" s="330">
        <v>1</v>
      </c>
      <c r="C1646" s="298">
        <v>46054</v>
      </c>
      <c r="D1646" s="299" t="s">
        <v>329</v>
      </c>
      <c r="E1646" s="331">
        <v>194.96</v>
      </c>
      <c r="F1646" s="331"/>
      <c r="G1646" s="333">
        <f t="shared" si="35"/>
        <v>2728.6599999999935</v>
      </c>
      <c r="H1646" s="334"/>
      <c r="I1646" s="335"/>
      <c r="J1646" s="336"/>
      <c r="K1646" s="301"/>
      <c r="L1646" s="336"/>
      <c r="M1646" s="301"/>
      <c r="N1646" s="336"/>
      <c r="O1646" s="301"/>
      <c r="P1646" s="336"/>
      <c r="Q1646" s="301"/>
      <c r="R1646" s="336"/>
      <c r="S1646" s="301"/>
      <c r="T1646" s="336"/>
    </row>
    <row r="1647" spans="1:20" ht="12" customHeight="1" x14ac:dyDescent="0.25">
      <c r="A1647" s="329" t="s">
        <v>289</v>
      </c>
      <c r="B1647" s="330">
        <v>2</v>
      </c>
      <c r="C1647" s="298">
        <v>46054</v>
      </c>
      <c r="D1647" s="299" t="s">
        <v>409</v>
      </c>
      <c r="E1647" s="331">
        <v>75.53</v>
      </c>
      <c r="F1647" s="331"/>
      <c r="G1647" s="333">
        <f t="shared" si="35"/>
        <v>2923.6199999999935</v>
      </c>
      <c r="H1647" s="334"/>
      <c r="I1647" s="335"/>
      <c r="J1647" s="336"/>
      <c r="K1647" s="301"/>
      <c r="L1647" s="336"/>
      <c r="M1647" s="301"/>
      <c r="N1647" s="336"/>
      <c r="O1647" s="301"/>
      <c r="P1647" s="336"/>
      <c r="Q1647" s="301"/>
      <c r="R1647" s="336"/>
      <c r="S1647" s="301"/>
      <c r="T1647" s="336"/>
    </row>
    <row r="1648" spans="1:20" ht="12" customHeight="1" x14ac:dyDescent="0.25">
      <c r="A1648" s="329" t="s">
        <v>284</v>
      </c>
      <c r="B1648" s="330">
        <v>37</v>
      </c>
      <c r="C1648" s="298">
        <v>46053</v>
      </c>
      <c r="D1648" s="299" t="s">
        <v>457</v>
      </c>
      <c r="E1648" s="331">
        <v>3194.64</v>
      </c>
      <c r="F1648" s="331"/>
      <c r="G1648" s="333">
        <f t="shared" si="35"/>
        <v>2999.1499999999937</v>
      </c>
      <c r="H1648" s="334"/>
      <c r="I1648" s="335"/>
      <c r="J1648" s="336"/>
      <c r="K1648" s="301"/>
      <c r="L1648" s="336"/>
      <c r="M1648" s="301"/>
      <c r="N1648" s="336"/>
      <c r="O1648" s="301"/>
      <c r="P1648" s="336"/>
      <c r="Q1648" s="301"/>
      <c r="R1648" s="336"/>
      <c r="S1648" s="301"/>
      <c r="T1648" s="336"/>
    </row>
    <row r="1649" spans="1:20" ht="12" customHeight="1" x14ac:dyDescent="0.25">
      <c r="A1649" s="329" t="s">
        <v>286</v>
      </c>
      <c r="B1649" s="330">
        <v>25</v>
      </c>
      <c r="C1649" s="298">
        <v>46053</v>
      </c>
      <c r="D1649" s="298" t="s">
        <v>204</v>
      </c>
      <c r="E1649" s="331">
        <v>350</v>
      </c>
      <c r="F1649" s="331"/>
      <c r="G1649" s="333">
        <f t="shared" si="35"/>
        <v>6193.7899999999936</v>
      </c>
      <c r="H1649" s="334"/>
      <c r="I1649" s="335"/>
      <c r="J1649" s="336"/>
      <c r="K1649" s="301"/>
      <c r="L1649" s="336"/>
      <c r="M1649" s="301"/>
      <c r="N1649" s="336"/>
      <c r="O1649" s="301"/>
      <c r="P1649" s="336"/>
      <c r="Q1649" s="301"/>
      <c r="R1649" s="336"/>
      <c r="S1649" s="301"/>
      <c r="T1649" s="336"/>
    </row>
    <row r="1650" spans="1:20" ht="12" customHeight="1" x14ac:dyDescent="0.25">
      <c r="A1650" s="329" t="s">
        <v>286</v>
      </c>
      <c r="B1650" s="330">
        <v>26</v>
      </c>
      <c r="C1650" s="298">
        <v>46053</v>
      </c>
      <c r="D1650" s="298" t="s">
        <v>205</v>
      </c>
      <c r="E1650" s="331">
        <v>320</v>
      </c>
      <c r="F1650" s="331"/>
      <c r="G1650" s="333">
        <f t="shared" si="35"/>
        <v>6543.7899999999936</v>
      </c>
      <c r="H1650" s="334"/>
      <c r="I1650" s="335"/>
      <c r="J1650" s="336"/>
      <c r="K1650" s="301"/>
      <c r="L1650" s="336"/>
      <c r="M1650" s="301"/>
      <c r="N1650" s="336"/>
      <c r="O1650" s="301"/>
      <c r="P1650" s="336"/>
      <c r="Q1650" s="301"/>
      <c r="R1650" s="336"/>
      <c r="S1650" s="301"/>
      <c r="T1650" s="336"/>
    </row>
    <row r="1651" spans="1:20" ht="12" customHeight="1" x14ac:dyDescent="0.25">
      <c r="A1651" s="329" t="s">
        <v>286</v>
      </c>
      <c r="B1651" s="330">
        <v>27</v>
      </c>
      <c r="C1651" s="298">
        <v>46053</v>
      </c>
      <c r="D1651" s="298" t="s">
        <v>206</v>
      </c>
      <c r="E1651" s="331">
        <v>25</v>
      </c>
      <c r="F1651" s="331"/>
      <c r="G1651" s="333">
        <f t="shared" si="35"/>
        <v>6863.7899999999936</v>
      </c>
      <c r="H1651" s="334"/>
      <c r="I1651" s="335"/>
      <c r="J1651" s="336"/>
      <c r="K1651" s="301"/>
      <c r="L1651" s="336"/>
      <c r="M1651" s="301"/>
      <c r="N1651" s="336"/>
      <c r="O1651" s="301"/>
      <c r="P1651" s="336"/>
      <c r="Q1651" s="301"/>
      <c r="R1651" s="336"/>
      <c r="S1651" s="301"/>
      <c r="T1651" s="336"/>
    </row>
    <row r="1652" spans="1:20" ht="12" customHeight="1" x14ac:dyDescent="0.25">
      <c r="A1652" s="329" t="s">
        <v>286</v>
      </c>
      <c r="B1652" s="330">
        <v>28</v>
      </c>
      <c r="C1652" s="298">
        <v>46053</v>
      </c>
      <c r="D1652" s="298" t="s">
        <v>207</v>
      </c>
      <c r="E1652" s="331">
        <v>25</v>
      </c>
      <c r="F1652" s="331"/>
      <c r="G1652" s="333">
        <f t="shared" si="35"/>
        <v>6888.7899999999936</v>
      </c>
      <c r="H1652" s="334"/>
      <c r="I1652" s="335"/>
      <c r="J1652" s="336"/>
      <c r="K1652" s="301"/>
      <c r="L1652" s="336"/>
      <c r="M1652" s="301"/>
      <c r="N1652" s="336"/>
      <c r="O1652" s="301"/>
      <c r="P1652" s="336"/>
      <c r="Q1652" s="301"/>
      <c r="R1652" s="336"/>
      <c r="S1652" s="301"/>
      <c r="T1652" s="336"/>
    </row>
    <row r="1653" spans="1:20" ht="12" customHeight="1" x14ac:dyDescent="0.25">
      <c r="A1653" s="329" t="s">
        <v>286</v>
      </c>
      <c r="B1653" s="330">
        <v>29</v>
      </c>
      <c r="C1653" s="298">
        <v>46053</v>
      </c>
      <c r="D1653" s="298" t="s">
        <v>208</v>
      </c>
      <c r="E1653" s="331">
        <v>45</v>
      </c>
      <c r="F1653" s="331"/>
      <c r="G1653" s="333">
        <f t="shared" si="35"/>
        <v>6913.7899999999936</v>
      </c>
      <c r="H1653" s="334"/>
      <c r="I1653" s="335"/>
      <c r="J1653" s="336"/>
      <c r="K1653" s="301"/>
      <c r="L1653" s="336"/>
      <c r="M1653" s="301"/>
      <c r="N1653" s="336"/>
      <c r="O1653" s="301"/>
      <c r="P1653" s="336"/>
      <c r="Q1653" s="301"/>
      <c r="R1653" s="336"/>
      <c r="S1653" s="301"/>
      <c r="T1653" s="336"/>
    </row>
    <row r="1654" spans="1:20" ht="12" customHeight="1" x14ac:dyDescent="0.25">
      <c r="A1654" s="329" t="s">
        <v>286</v>
      </c>
      <c r="B1654" s="330">
        <v>30</v>
      </c>
      <c r="C1654" s="298">
        <v>46053</v>
      </c>
      <c r="D1654" s="298" t="s">
        <v>209</v>
      </c>
      <c r="E1654" s="331">
        <v>400</v>
      </c>
      <c r="F1654" s="331"/>
      <c r="G1654" s="333">
        <f t="shared" si="35"/>
        <v>6958.7899999999936</v>
      </c>
      <c r="H1654" s="334"/>
      <c r="I1654" s="335"/>
      <c r="J1654" s="336"/>
      <c r="K1654" s="301"/>
      <c r="L1654" s="336"/>
      <c r="M1654" s="301"/>
      <c r="N1654" s="336"/>
      <c r="O1654" s="301"/>
      <c r="P1654" s="336"/>
      <c r="Q1654" s="301"/>
      <c r="R1654" s="336"/>
      <c r="S1654" s="301"/>
      <c r="T1654" s="336"/>
    </row>
    <row r="1655" spans="1:20" ht="12" customHeight="1" x14ac:dyDescent="0.25">
      <c r="A1655" s="329" t="s">
        <v>286</v>
      </c>
      <c r="B1655" s="330">
        <v>31</v>
      </c>
      <c r="C1655" s="298">
        <v>46053</v>
      </c>
      <c r="D1655" s="298" t="s">
        <v>210</v>
      </c>
      <c r="E1655" s="331">
        <v>375</v>
      </c>
      <c r="F1655" s="331"/>
      <c r="G1655" s="333">
        <f t="shared" si="35"/>
        <v>7358.7899999999936</v>
      </c>
      <c r="H1655" s="334"/>
      <c r="I1655" s="335"/>
      <c r="J1655" s="336"/>
      <c r="K1655" s="301"/>
      <c r="L1655" s="336"/>
      <c r="M1655" s="301"/>
      <c r="N1655" s="336"/>
      <c r="O1655" s="301"/>
      <c r="P1655" s="336"/>
      <c r="Q1655" s="301"/>
      <c r="R1655" s="336"/>
      <c r="S1655" s="301"/>
      <c r="T1655" s="336"/>
    </row>
    <row r="1656" spans="1:20" ht="12" customHeight="1" x14ac:dyDescent="0.25">
      <c r="A1656" s="329" t="s">
        <v>286</v>
      </c>
      <c r="B1656" s="330">
        <v>32</v>
      </c>
      <c r="C1656" s="298">
        <v>46053</v>
      </c>
      <c r="D1656" s="298" t="s">
        <v>211</v>
      </c>
      <c r="E1656" s="331">
        <v>100</v>
      </c>
      <c r="F1656" s="331"/>
      <c r="G1656" s="333">
        <f t="shared" si="35"/>
        <v>7733.7899999999936</v>
      </c>
      <c r="H1656" s="334"/>
      <c r="I1656" s="335"/>
      <c r="J1656" s="336"/>
      <c r="K1656" s="301"/>
      <c r="L1656" s="336"/>
      <c r="M1656" s="301"/>
      <c r="N1656" s="336"/>
      <c r="O1656" s="301"/>
      <c r="P1656" s="336"/>
      <c r="Q1656" s="301"/>
      <c r="R1656" s="336"/>
      <c r="S1656" s="301"/>
      <c r="T1656" s="336"/>
    </row>
    <row r="1657" spans="1:20" ht="12" customHeight="1" x14ac:dyDescent="0.25">
      <c r="A1657" s="329" t="s">
        <v>286</v>
      </c>
      <c r="B1657" s="330">
        <v>33</v>
      </c>
      <c r="C1657" s="298">
        <v>46053</v>
      </c>
      <c r="D1657" s="298" t="s">
        <v>212</v>
      </c>
      <c r="E1657" s="331">
        <v>85</v>
      </c>
      <c r="F1657" s="331"/>
      <c r="G1657" s="333">
        <f t="shared" si="35"/>
        <v>7833.7899999999936</v>
      </c>
      <c r="H1657" s="334"/>
      <c r="I1657" s="335"/>
      <c r="J1657" s="336"/>
      <c r="K1657" s="301"/>
      <c r="L1657" s="336"/>
      <c r="M1657" s="301"/>
      <c r="N1657" s="336"/>
      <c r="O1657" s="301"/>
      <c r="P1657" s="336"/>
      <c r="Q1657" s="301"/>
      <c r="R1657" s="336"/>
      <c r="S1657" s="301"/>
      <c r="T1657" s="336"/>
    </row>
    <row r="1658" spans="1:20" ht="12" customHeight="1" x14ac:dyDescent="0.25">
      <c r="A1658" s="329" t="s">
        <v>286</v>
      </c>
      <c r="B1658" s="330">
        <v>34</v>
      </c>
      <c r="C1658" s="298">
        <v>46053</v>
      </c>
      <c r="D1658" s="298" t="s">
        <v>213</v>
      </c>
      <c r="E1658" s="331">
        <v>230</v>
      </c>
      <c r="F1658" s="331"/>
      <c r="G1658" s="333">
        <f t="shared" si="35"/>
        <v>7918.7899999999936</v>
      </c>
      <c r="H1658" s="334"/>
      <c r="I1658" s="335"/>
      <c r="J1658" s="336"/>
      <c r="K1658" s="301"/>
      <c r="L1658" s="336"/>
      <c r="M1658" s="301"/>
      <c r="N1658" s="336"/>
      <c r="O1658" s="301"/>
      <c r="P1658" s="336"/>
      <c r="Q1658" s="301"/>
      <c r="R1658" s="336"/>
      <c r="S1658" s="301"/>
      <c r="T1658" s="336"/>
    </row>
    <row r="1659" spans="1:20" ht="12" customHeight="1" x14ac:dyDescent="0.25">
      <c r="A1659" s="329" t="s">
        <v>286</v>
      </c>
      <c r="B1659" s="330">
        <v>35</v>
      </c>
      <c r="C1659" s="298">
        <v>46053</v>
      </c>
      <c r="D1659" s="298" t="s">
        <v>214</v>
      </c>
      <c r="E1659" s="331">
        <v>45</v>
      </c>
      <c r="F1659" s="331"/>
      <c r="G1659" s="333">
        <f t="shared" si="35"/>
        <v>8148.7899999999936</v>
      </c>
      <c r="H1659" s="334"/>
      <c r="I1659" s="335"/>
      <c r="J1659" s="336"/>
      <c r="K1659" s="301"/>
      <c r="L1659" s="336"/>
      <c r="M1659" s="301"/>
      <c r="N1659" s="336"/>
      <c r="O1659" s="301"/>
      <c r="P1659" s="336"/>
      <c r="Q1659" s="301"/>
      <c r="R1659" s="336"/>
      <c r="S1659" s="301"/>
      <c r="T1659" s="336"/>
    </row>
    <row r="1660" spans="1:20" ht="12" customHeight="1" x14ac:dyDescent="0.25">
      <c r="A1660" s="329" t="s">
        <v>289</v>
      </c>
      <c r="B1660" s="330">
        <v>8</v>
      </c>
      <c r="C1660" s="298">
        <v>46053</v>
      </c>
      <c r="D1660" s="298" t="s">
        <v>319</v>
      </c>
      <c r="E1660" s="331">
        <v>31.03</v>
      </c>
      <c r="F1660" s="331"/>
      <c r="G1660" s="333">
        <f t="shared" si="35"/>
        <v>8193.7899999999936</v>
      </c>
      <c r="H1660" s="334"/>
      <c r="I1660" s="335"/>
      <c r="J1660" s="336"/>
      <c r="K1660" s="301"/>
      <c r="L1660" s="336"/>
      <c r="M1660" s="301"/>
      <c r="N1660" s="336"/>
      <c r="O1660" s="301"/>
      <c r="P1660" s="336"/>
      <c r="Q1660" s="301"/>
      <c r="R1660" s="336"/>
      <c r="S1660" s="301"/>
      <c r="T1660" s="336"/>
    </row>
    <row r="1661" spans="1:20" ht="12" customHeight="1" x14ac:dyDescent="0.25">
      <c r="A1661" s="329" t="s">
        <v>294</v>
      </c>
      <c r="B1661" s="330">
        <v>10</v>
      </c>
      <c r="C1661" s="298">
        <v>46053</v>
      </c>
      <c r="D1661" s="298" t="s">
        <v>176</v>
      </c>
      <c r="E1661" s="331">
        <v>17.899999999999999</v>
      </c>
      <c r="F1661" s="331"/>
      <c r="G1661" s="333">
        <f t="shared" si="35"/>
        <v>8224.8199999999943</v>
      </c>
      <c r="H1661" s="334"/>
      <c r="I1661" s="335"/>
      <c r="J1661" s="336"/>
      <c r="K1661" s="301"/>
      <c r="L1661" s="336"/>
      <c r="M1661" s="301"/>
      <c r="N1661" s="336"/>
      <c r="O1661" s="301"/>
      <c r="P1661" s="336"/>
      <c r="Q1661" s="301"/>
      <c r="R1661" s="336"/>
      <c r="S1661" s="301"/>
      <c r="T1661" s="336"/>
    </row>
    <row r="1662" spans="1:20" ht="12" customHeight="1" x14ac:dyDescent="0.25">
      <c r="A1662" s="329" t="s">
        <v>289</v>
      </c>
      <c r="B1662" s="330">
        <v>3</v>
      </c>
      <c r="C1662" s="298">
        <v>46053</v>
      </c>
      <c r="D1662" s="298" t="s">
        <v>347</v>
      </c>
      <c r="E1662" s="331">
        <v>18.84</v>
      </c>
      <c r="F1662" s="331"/>
      <c r="G1662" s="333">
        <f t="shared" si="35"/>
        <v>8242.7199999999939</v>
      </c>
      <c r="H1662" s="334"/>
      <c r="I1662" s="335"/>
      <c r="J1662" s="336"/>
      <c r="K1662" s="301"/>
      <c r="L1662" s="336"/>
      <c r="M1662" s="301"/>
      <c r="N1662" s="336"/>
      <c r="O1662" s="301"/>
      <c r="P1662" s="336"/>
      <c r="Q1662" s="301"/>
      <c r="R1662" s="336"/>
      <c r="S1662" s="301"/>
      <c r="T1662" s="336"/>
    </row>
    <row r="1663" spans="1:20" ht="12" customHeight="1" x14ac:dyDescent="0.25">
      <c r="A1663" s="329" t="s">
        <v>289</v>
      </c>
      <c r="B1663" s="330">
        <v>8</v>
      </c>
      <c r="C1663" s="298">
        <v>46053</v>
      </c>
      <c r="D1663" s="298" t="s">
        <v>319</v>
      </c>
      <c r="E1663" s="331">
        <v>25.54</v>
      </c>
      <c r="F1663" s="331"/>
      <c r="G1663" s="333">
        <f t="shared" si="35"/>
        <v>8261.559999999994</v>
      </c>
      <c r="H1663" s="334"/>
      <c r="I1663" s="335"/>
      <c r="J1663" s="336"/>
      <c r="K1663" s="301"/>
      <c r="L1663" s="336"/>
      <c r="M1663" s="301"/>
      <c r="N1663" s="336"/>
      <c r="O1663" s="301"/>
      <c r="P1663" s="336"/>
      <c r="Q1663" s="301"/>
      <c r="R1663" s="336"/>
      <c r="S1663" s="301"/>
      <c r="T1663" s="336"/>
    </row>
    <row r="1664" spans="1:20" ht="12" customHeight="1" x14ac:dyDescent="0.25">
      <c r="A1664" s="329" t="s">
        <v>289</v>
      </c>
      <c r="B1664" s="330">
        <v>8</v>
      </c>
      <c r="C1664" s="298">
        <v>46053</v>
      </c>
      <c r="D1664" s="298" t="s">
        <v>308</v>
      </c>
      <c r="E1664" s="331">
        <v>52.59</v>
      </c>
      <c r="F1664" s="331"/>
      <c r="G1664" s="333">
        <f t="shared" si="35"/>
        <v>8287.0999999999949</v>
      </c>
      <c r="H1664" s="334"/>
      <c r="I1664" s="335"/>
      <c r="J1664" s="336"/>
      <c r="K1664" s="301"/>
      <c r="L1664" s="336"/>
      <c r="M1664" s="301"/>
      <c r="N1664" s="336"/>
      <c r="O1664" s="301"/>
      <c r="P1664" s="336"/>
      <c r="Q1664" s="301"/>
      <c r="R1664" s="336"/>
      <c r="S1664" s="301"/>
      <c r="T1664" s="336"/>
    </row>
    <row r="1665" spans="1:20" ht="12" customHeight="1" x14ac:dyDescent="0.25">
      <c r="A1665" s="329" t="s">
        <v>335</v>
      </c>
      <c r="B1665" s="330" t="s">
        <v>335</v>
      </c>
      <c r="C1665" s="298">
        <v>46052</v>
      </c>
      <c r="D1665" s="299" t="s">
        <v>458</v>
      </c>
      <c r="E1665" s="331"/>
      <c r="F1665" s="331">
        <v>422</v>
      </c>
      <c r="G1665" s="333">
        <f t="shared" si="35"/>
        <v>8339.6899999999951</v>
      </c>
      <c r="H1665" s="334"/>
      <c r="I1665" s="335"/>
      <c r="J1665" s="336"/>
      <c r="K1665" s="301"/>
      <c r="L1665" s="336"/>
      <c r="M1665" s="301"/>
      <c r="N1665" s="336"/>
      <c r="O1665" s="301"/>
      <c r="P1665" s="336"/>
      <c r="Q1665" s="301"/>
      <c r="R1665" s="336"/>
      <c r="S1665" s="301"/>
      <c r="T1665" s="336"/>
    </row>
    <row r="1666" spans="1:20" ht="12" customHeight="1" x14ac:dyDescent="0.25">
      <c r="A1666" s="329" t="s">
        <v>289</v>
      </c>
      <c r="B1666" s="330">
        <v>5</v>
      </c>
      <c r="C1666" s="298">
        <v>46052</v>
      </c>
      <c r="D1666" s="299" t="s">
        <v>862</v>
      </c>
      <c r="E1666" s="331">
        <v>200</v>
      </c>
      <c r="F1666" s="331"/>
      <c r="G1666" s="333">
        <f t="shared" si="35"/>
        <v>7917.6899999999951</v>
      </c>
      <c r="H1666" s="334"/>
      <c r="I1666" s="335"/>
      <c r="J1666" s="336"/>
      <c r="K1666" s="301"/>
      <c r="L1666" s="336"/>
      <c r="M1666" s="301"/>
      <c r="N1666" s="336"/>
      <c r="O1666" s="301"/>
      <c r="P1666" s="336"/>
      <c r="Q1666" s="301"/>
      <c r="R1666" s="336"/>
      <c r="S1666" s="301"/>
      <c r="T1666" s="336"/>
    </row>
    <row r="1667" spans="1:20" ht="12" customHeight="1" x14ac:dyDescent="0.25">
      <c r="A1667" s="329" t="s">
        <v>289</v>
      </c>
      <c r="B1667" s="330">
        <v>2</v>
      </c>
      <c r="C1667" s="298">
        <v>46052</v>
      </c>
      <c r="D1667" s="299" t="s">
        <v>296</v>
      </c>
      <c r="E1667" s="331">
        <v>8.52</v>
      </c>
      <c r="F1667" s="331"/>
      <c r="G1667" s="333">
        <f t="shared" si="35"/>
        <v>8117.6899999999951</v>
      </c>
      <c r="H1667" s="334"/>
      <c r="I1667" s="335"/>
      <c r="J1667" s="336"/>
      <c r="K1667" s="301"/>
      <c r="L1667" s="336"/>
      <c r="M1667" s="301"/>
      <c r="N1667" s="336"/>
      <c r="O1667" s="301"/>
      <c r="P1667" s="336"/>
      <c r="Q1667" s="301"/>
      <c r="R1667" s="336"/>
      <c r="S1667" s="301"/>
      <c r="T1667" s="336"/>
    </row>
    <row r="1668" spans="1:20" ht="12" customHeight="1" x14ac:dyDescent="0.25">
      <c r="A1668" s="329" t="s">
        <v>287</v>
      </c>
      <c r="B1668" s="330" t="s">
        <v>287</v>
      </c>
      <c r="C1668" s="298">
        <v>46052</v>
      </c>
      <c r="D1668" s="299" t="s">
        <v>459</v>
      </c>
      <c r="E1668" s="331">
        <v>831.92</v>
      </c>
      <c r="F1668" s="331">
        <v>831.92</v>
      </c>
      <c r="G1668" s="333">
        <f t="shared" si="35"/>
        <v>8126.2099999999955</v>
      </c>
      <c r="H1668" s="334"/>
      <c r="I1668" s="335"/>
      <c r="J1668" s="336"/>
      <c r="K1668" s="301"/>
      <c r="L1668" s="336"/>
      <c r="M1668" s="301"/>
      <c r="N1668" s="336"/>
      <c r="O1668" s="301"/>
      <c r="P1668" s="336"/>
      <c r="Q1668" s="301"/>
      <c r="R1668" s="336"/>
      <c r="S1668" s="301"/>
      <c r="T1668" s="336"/>
    </row>
    <row r="1669" spans="1:20" ht="12" customHeight="1" x14ac:dyDescent="0.25">
      <c r="A1669" s="329" t="s">
        <v>289</v>
      </c>
      <c r="B1669" s="330">
        <v>5</v>
      </c>
      <c r="C1669" s="298">
        <v>46052</v>
      </c>
      <c r="D1669" s="299" t="s">
        <v>440</v>
      </c>
      <c r="E1669" s="331">
        <v>200</v>
      </c>
      <c r="F1669" s="331"/>
      <c r="G1669" s="333">
        <f t="shared" si="35"/>
        <v>8126.2099999999955</v>
      </c>
      <c r="H1669" s="334"/>
      <c r="I1669" s="335"/>
      <c r="J1669" s="336"/>
      <c r="K1669" s="301"/>
      <c r="L1669" s="336"/>
      <c r="M1669" s="301"/>
      <c r="N1669" s="336"/>
      <c r="O1669" s="301"/>
      <c r="P1669" s="336"/>
      <c r="Q1669" s="301"/>
      <c r="R1669" s="336"/>
      <c r="S1669" s="301"/>
      <c r="T1669" s="336"/>
    </row>
    <row r="1670" spans="1:20" ht="12" customHeight="1" x14ac:dyDescent="0.25">
      <c r="A1670" s="329" t="s">
        <v>289</v>
      </c>
      <c r="B1670" s="330">
        <v>2</v>
      </c>
      <c r="C1670" s="298">
        <v>46052</v>
      </c>
      <c r="D1670" s="299" t="s">
        <v>324</v>
      </c>
      <c r="E1670" s="331">
        <v>11.04</v>
      </c>
      <c r="F1670" s="331"/>
      <c r="G1670" s="333">
        <f t="shared" si="35"/>
        <v>8326.2099999999955</v>
      </c>
      <c r="H1670" s="334"/>
      <c r="I1670" s="335"/>
      <c r="J1670" s="336"/>
      <c r="K1670" s="301"/>
      <c r="L1670" s="336"/>
      <c r="M1670" s="301"/>
      <c r="N1670" s="336"/>
      <c r="O1670" s="301"/>
      <c r="P1670" s="336"/>
      <c r="Q1670" s="301"/>
      <c r="R1670" s="336"/>
      <c r="S1670" s="301"/>
      <c r="T1670" s="336"/>
    </row>
    <row r="1671" spans="1:20" ht="12" customHeight="1" x14ac:dyDescent="0.25">
      <c r="A1671" s="329" t="s">
        <v>291</v>
      </c>
      <c r="B1671" s="330">
        <v>38</v>
      </c>
      <c r="C1671" s="298">
        <v>46051</v>
      </c>
      <c r="D1671" s="299" t="s">
        <v>293</v>
      </c>
      <c r="E1671" s="331"/>
      <c r="F1671" s="331">
        <v>4365.6499999999996</v>
      </c>
      <c r="G1671" s="333">
        <f t="shared" si="35"/>
        <v>8337.2499999999964</v>
      </c>
      <c r="H1671" s="334"/>
      <c r="I1671" s="335"/>
      <c r="J1671" s="336"/>
      <c r="K1671" s="301"/>
      <c r="L1671" s="336"/>
      <c r="M1671" s="301"/>
      <c r="N1671" s="336"/>
      <c r="O1671" s="301"/>
      <c r="P1671" s="336"/>
      <c r="Q1671" s="301"/>
      <c r="R1671" s="336"/>
      <c r="S1671" s="301"/>
      <c r="T1671" s="336"/>
    </row>
    <row r="1672" spans="1:20" ht="12" customHeight="1" x14ac:dyDescent="0.25">
      <c r="A1672" s="329" t="s">
        <v>289</v>
      </c>
      <c r="B1672" s="330">
        <v>2</v>
      </c>
      <c r="C1672" s="298">
        <v>46051</v>
      </c>
      <c r="D1672" s="299" t="s">
        <v>296</v>
      </c>
      <c r="E1672" s="331">
        <v>18.28</v>
      </c>
      <c r="F1672" s="331"/>
      <c r="G1672" s="333">
        <f t="shared" si="35"/>
        <v>3971.5999999999976</v>
      </c>
      <c r="H1672" s="334"/>
      <c r="I1672" s="335"/>
      <c r="J1672" s="336"/>
      <c r="K1672" s="301"/>
      <c r="L1672" s="336"/>
      <c r="M1672" s="301"/>
      <c r="N1672" s="336"/>
      <c r="O1672" s="301"/>
      <c r="P1672" s="336"/>
      <c r="Q1672" s="301"/>
      <c r="R1672" s="336"/>
      <c r="S1672" s="301"/>
      <c r="T1672" s="336"/>
    </row>
    <row r="1673" spans="1:20" ht="12" customHeight="1" x14ac:dyDescent="0.25">
      <c r="A1673" s="329" t="s">
        <v>289</v>
      </c>
      <c r="B1673" s="330">
        <v>4</v>
      </c>
      <c r="C1673" s="298">
        <v>46051</v>
      </c>
      <c r="D1673" s="299" t="s">
        <v>295</v>
      </c>
      <c r="E1673" s="331">
        <v>57.06</v>
      </c>
      <c r="F1673" s="331"/>
      <c r="G1673" s="333">
        <f t="shared" si="35"/>
        <v>3989.8799999999978</v>
      </c>
      <c r="H1673" s="334"/>
      <c r="I1673" s="335"/>
      <c r="J1673" s="336"/>
      <c r="K1673" s="301"/>
      <c r="L1673" s="336"/>
      <c r="M1673" s="301"/>
      <c r="N1673" s="336"/>
      <c r="O1673" s="301"/>
      <c r="P1673" s="336"/>
      <c r="Q1673" s="301"/>
      <c r="R1673" s="336"/>
      <c r="S1673" s="301"/>
      <c r="T1673" s="336"/>
    </row>
    <row r="1674" spans="1:20" ht="12" customHeight="1" x14ac:dyDescent="0.25">
      <c r="A1674" s="329" t="s">
        <v>287</v>
      </c>
      <c r="B1674" s="330" t="s">
        <v>287</v>
      </c>
      <c r="C1674" s="298">
        <v>46051</v>
      </c>
      <c r="D1674" s="299" t="s">
        <v>460</v>
      </c>
      <c r="E1674" s="331">
        <v>89.42</v>
      </c>
      <c r="F1674" s="331">
        <v>89.42</v>
      </c>
      <c r="G1674" s="333">
        <f t="shared" si="35"/>
        <v>4046.9399999999978</v>
      </c>
      <c r="H1674" s="334"/>
      <c r="I1674" s="335"/>
      <c r="J1674" s="336"/>
      <c r="K1674" s="301"/>
      <c r="L1674" s="336"/>
      <c r="M1674" s="301"/>
      <c r="N1674" s="336"/>
      <c r="O1674" s="301"/>
      <c r="P1674" s="336"/>
      <c r="Q1674" s="301"/>
      <c r="R1674" s="336"/>
      <c r="S1674" s="301"/>
      <c r="T1674" s="336"/>
    </row>
    <row r="1675" spans="1:20" ht="12" customHeight="1" x14ac:dyDescent="0.25">
      <c r="A1675" s="329" t="s">
        <v>289</v>
      </c>
      <c r="B1675" s="330">
        <v>8</v>
      </c>
      <c r="C1675" s="298">
        <v>46051</v>
      </c>
      <c r="D1675" s="299" t="s">
        <v>461</v>
      </c>
      <c r="E1675" s="331">
        <v>59</v>
      </c>
      <c r="F1675" s="331"/>
      <c r="G1675" s="333">
        <f t="shared" si="35"/>
        <v>4046.9399999999978</v>
      </c>
      <c r="H1675" s="334"/>
      <c r="I1675" s="335"/>
      <c r="J1675" s="336"/>
      <c r="K1675" s="301"/>
      <c r="L1675" s="336"/>
      <c r="M1675" s="301"/>
      <c r="N1675" s="336"/>
      <c r="O1675" s="301"/>
      <c r="P1675" s="336"/>
      <c r="Q1675" s="301"/>
      <c r="R1675" s="336"/>
      <c r="S1675" s="301"/>
      <c r="T1675" s="336"/>
    </row>
    <row r="1676" spans="1:20" ht="12" customHeight="1" x14ac:dyDescent="0.25">
      <c r="A1676" s="329" t="s">
        <v>289</v>
      </c>
      <c r="B1676" s="330">
        <v>2</v>
      </c>
      <c r="C1676" s="298">
        <v>46051</v>
      </c>
      <c r="D1676" s="299" t="s">
        <v>370</v>
      </c>
      <c r="E1676" s="331">
        <v>19.899999999999999</v>
      </c>
      <c r="F1676" s="331"/>
      <c r="G1676" s="333">
        <f t="shared" si="35"/>
        <v>4105.9399999999978</v>
      </c>
      <c r="H1676" s="334"/>
      <c r="I1676" s="335"/>
      <c r="J1676" s="336"/>
      <c r="K1676" s="301"/>
      <c r="L1676" s="336"/>
      <c r="M1676" s="301"/>
      <c r="N1676" s="336"/>
      <c r="O1676" s="301"/>
      <c r="P1676" s="336"/>
      <c r="Q1676" s="301"/>
      <c r="R1676" s="336"/>
      <c r="S1676" s="301"/>
      <c r="T1676" s="336"/>
    </row>
    <row r="1677" spans="1:20" ht="12" customHeight="1" x14ac:dyDescent="0.25">
      <c r="A1677" s="329" t="s">
        <v>289</v>
      </c>
      <c r="B1677" s="330">
        <v>2</v>
      </c>
      <c r="C1677" s="298">
        <v>46050</v>
      </c>
      <c r="D1677" s="299" t="s">
        <v>352</v>
      </c>
      <c r="E1677" s="331">
        <v>14.99</v>
      </c>
      <c r="F1677" s="331"/>
      <c r="G1677" s="333">
        <f t="shared" si="35"/>
        <v>4125.8399999999974</v>
      </c>
      <c r="H1677" s="334"/>
      <c r="I1677" s="335"/>
      <c r="J1677" s="336"/>
      <c r="K1677" s="301"/>
      <c r="L1677" s="336"/>
      <c r="M1677" s="301"/>
      <c r="N1677" s="336"/>
      <c r="O1677" s="301"/>
      <c r="P1677" s="336"/>
      <c r="Q1677" s="301"/>
      <c r="R1677" s="336"/>
      <c r="S1677" s="301"/>
      <c r="T1677" s="336"/>
    </row>
    <row r="1678" spans="1:20" ht="12" customHeight="1" x14ac:dyDescent="0.25">
      <c r="A1678" s="329" t="s">
        <v>289</v>
      </c>
      <c r="B1678" s="330">
        <v>6</v>
      </c>
      <c r="C1678" s="298">
        <v>46050</v>
      </c>
      <c r="D1678" s="299" t="s">
        <v>462</v>
      </c>
      <c r="E1678" s="331">
        <v>25</v>
      </c>
      <c r="F1678" s="331"/>
      <c r="G1678" s="333">
        <f t="shared" si="35"/>
        <v>4140.8299999999972</v>
      </c>
      <c r="H1678" s="334"/>
      <c r="I1678" s="335"/>
      <c r="J1678" s="336"/>
      <c r="K1678" s="301"/>
      <c r="L1678" s="336"/>
      <c r="M1678" s="301"/>
      <c r="N1678" s="336"/>
      <c r="O1678" s="301"/>
      <c r="P1678" s="336"/>
      <c r="Q1678" s="301"/>
      <c r="R1678" s="336"/>
      <c r="S1678" s="301"/>
      <c r="T1678" s="336"/>
    </row>
    <row r="1679" spans="1:20" ht="12" customHeight="1" x14ac:dyDescent="0.25">
      <c r="A1679" s="329" t="s">
        <v>289</v>
      </c>
      <c r="B1679" s="330">
        <v>3</v>
      </c>
      <c r="C1679" s="298">
        <v>46050</v>
      </c>
      <c r="D1679" s="299" t="s">
        <v>863</v>
      </c>
      <c r="E1679" s="331">
        <v>6</v>
      </c>
      <c r="F1679" s="331"/>
      <c r="G1679" s="333">
        <f t="shared" si="35"/>
        <v>4165.8299999999972</v>
      </c>
      <c r="H1679" s="334"/>
      <c r="I1679" s="335"/>
      <c r="J1679" s="336"/>
      <c r="K1679" s="301"/>
      <c r="L1679" s="336"/>
      <c r="M1679" s="301"/>
      <c r="N1679" s="336"/>
      <c r="O1679" s="301"/>
      <c r="P1679" s="336"/>
      <c r="Q1679" s="301"/>
      <c r="R1679" s="336"/>
      <c r="S1679" s="301"/>
      <c r="T1679" s="336"/>
    </row>
    <row r="1680" spans="1:20" ht="12" customHeight="1" x14ac:dyDescent="0.25">
      <c r="A1680" s="329" t="s">
        <v>289</v>
      </c>
      <c r="B1680" s="330">
        <v>2</v>
      </c>
      <c r="C1680" s="298">
        <v>46050</v>
      </c>
      <c r="D1680" s="299" t="s">
        <v>864</v>
      </c>
      <c r="E1680" s="331">
        <v>15</v>
      </c>
      <c r="F1680" s="331"/>
      <c r="G1680" s="333">
        <f t="shared" si="35"/>
        <v>4171.8299999999972</v>
      </c>
      <c r="H1680" s="334"/>
      <c r="I1680" s="335"/>
      <c r="J1680" s="336"/>
      <c r="K1680" s="301"/>
      <c r="L1680" s="336"/>
      <c r="M1680" s="301"/>
      <c r="N1680" s="336"/>
      <c r="O1680" s="301"/>
      <c r="P1680" s="336"/>
      <c r="Q1680" s="301"/>
      <c r="R1680" s="336"/>
      <c r="S1680" s="301"/>
      <c r="T1680" s="336"/>
    </row>
    <row r="1681" spans="1:20" ht="12" customHeight="1" x14ac:dyDescent="0.25">
      <c r="A1681" s="329" t="s">
        <v>289</v>
      </c>
      <c r="B1681" s="330">
        <v>2</v>
      </c>
      <c r="C1681" s="298">
        <v>46050</v>
      </c>
      <c r="D1681" s="299" t="s">
        <v>296</v>
      </c>
      <c r="E1681" s="331">
        <v>12.71</v>
      </c>
      <c r="F1681" s="331"/>
      <c r="G1681" s="333">
        <f t="shared" si="35"/>
        <v>4186.8299999999972</v>
      </c>
      <c r="H1681" s="334"/>
      <c r="I1681" s="335"/>
      <c r="J1681" s="336"/>
      <c r="K1681" s="301"/>
      <c r="L1681" s="336"/>
      <c r="M1681" s="301"/>
      <c r="N1681" s="336"/>
      <c r="O1681" s="301"/>
      <c r="P1681" s="336"/>
      <c r="Q1681" s="301"/>
      <c r="R1681" s="336"/>
      <c r="S1681" s="301"/>
      <c r="T1681" s="336"/>
    </row>
    <row r="1682" spans="1:20" ht="12" customHeight="1" x14ac:dyDescent="0.25">
      <c r="A1682" s="329" t="s">
        <v>287</v>
      </c>
      <c r="B1682" s="330" t="s">
        <v>287</v>
      </c>
      <c r="C1682" s="298">
        <v>46050</v>
      </c>
      <c r="D1682" s="299" t="s">
        <v>450</v>
      </c>
      <c r="E1682" s="331">
        <v>1475.9</v>
      </c>
      <c r="F1682" s="331">
        <v>1475.9</v>
      </c>
      <c r="G1682" s="333">
        <f t="shared" si="35"/>
        <v>4199.5399999999972</v>
      </c>
      <c r="H1682" s="334"/>
      <c r="I1682" s="335"/>
      <c r="J1682" s="336"/>
      <c r="K1682" s="301"/>
      <c r="L1682" s="336"/>
      <c r="M1682" s="301"/>
      <c r="N1682" s="336"/>
      <c r="O1682" s="301"/>
      <c r="P1682" s="336"/>
      <c r="Q1682" s="301"/>
      <c r="R1682" s="336"/>
      <c r="S1682" s="301"/>
      <c r="T1682" s="336"/>
    </row>
    <row r="1683" spans="1:20" ht="12" customHeight="1" x14ac:dyDescent="0.25">
      <c r="A1683" s="329" t="s">
        <v>289</v>
      </c>
      <c r="B1683" s="330">
        <v>8</v>
      </c>
      <c r="C1683" s="298">
        <v>46050</v>
      </c>
      <c r="D1683" s="299" t="s">
        <v>319</v>
      </c>
      <c r="E1683" s="331">
        <v>28.52</v>
      </c>
      <c r="F1683" s="331"/>
      <c r="G1683" s="333">
        <f t="shared" si="35"/>
        <v>4199.5399999999972</v>
      </c>
      <c r="H1683" s="334"/>
      <c r="I1683" s="335"/>
      <c r="J1683" s="336"/>
      <c r="K1683" s="301"/>
      <c r="L1683" s="336"/>
      <c r="M1683" s="301"/>
      <c r="N1683" s="336"/>
      <c r="O1683" s="301"/>
      <c r="P1683" s="336"/>
      <c r="Q1683" s="301"/>
      <c r="R1683" s="336"/>
      <c r="S1683" s="301"/>
      <c r="T1683" s="336"/>
    </row>
    <row r="1684" spans="1:20" ht="12" customHeight="1" x14ac:dyDescent="0.25">
      <c r="A1684" s="329" t="s">
        <v>289</v>
      </c>
      <c r="B1684" s="330">
        <v>2</v>
      </c>
      <c r="C1684" s="298">
        <v>46050</v>
      </c>
      <c r="D1684" s="299" t="s">
        <v>463</v>
      </c>
      <c r="E1684" s="331">
        <v>66.94</v>
      </c>
      <c r="F1684" s="331"/>
      <c r="G1684" s="333">
        <f t="shared" si="35"/>
        <v>4228.0599999999977</v>
      </c>
      <c r="H1684" s="334"/>
      <c r="I1684" s="335"/>
      <c r="J1684" s="336"/>
      <c r="K1684" s="301"/>
      <c r="L1684" s="336"/>
      <c r="M1684" s="301"/>
      <c r="N1684" s="336"/>
      <c r="O1684" s="301"/>
      <c r="P1684" s="336"/>
      <c r="Q1684" s="301"/>
      <c r="R1684" s="336"/>
      <c r="S1684" s="301"/>
      <c r="T1684" s="336"/>
    </row>
    <row r="1685" spans="1:20" ht="12" customHeight="1" x14ac:dyDescent="0.25">
      <c r="A1685" s="329" t="s">
        <v>289</v>
      </c>
      <c r="B1685" s="330">
        <v>8</v>
      </c>
      <c r="C1685" s="298">
        <v>46049</v>
      </c>
      <c r="D1685" s="299" t="s">
        <v>308</v>
      </c>
      <c r="E1685" s="331">
        <v>47.99</v>
      </c>
      <c r="F1685" s="331"/>
      <c r="G1685" s="333">
        <f t="shared" si="35"/>
        <v>4294.9999999999973</v>
      </c>
      <c r="H1685" s="334"/>
      <c r="I1685" s="335"/>
      <c r="J1685" s="336"/>
      <c r="K1685" s="301"/>
      <c r="L1685" s="336"/>
      <c r="M1685" s="301"/>
      <c r="N1685" s="336"/>
      <c r="O1685" s="301"/>
      <c r="P1685" s="336"/>
      <c r="Q1685" s="301"/>
      <c r="R1685" s="336"/>
      <c r="S1685" s="301"/>
      <c r="T1685" s="336"/>
    </row>
    <row r="1686" spans="1:20" ht="12" customHeight="1" x14ac:dyDescent="0.25">
      <c r="A1686" s="329" t="s">
        <v>287</v>
      </c>
      <c r="B1686" s="330" t="s">
        <v>287</v>
      </c>
      <c r="C1686" s="298">
        <v>46048</v>
      </c>
      <c r="D1686" s="299" t="s">
        <v>464</v>
      </c>
      <c r="E1686" s="331"/>
      <c r="F1686" s="331">
        <v>425</v>
      </c>
      <c r="G1686" s="333">
        <f t="shared" si="35"/>
        <v>4342.9899999999971</v>
      </c>
      <c r="H1686" s="334" t="s">
        <v>298</v>
      </c>
      <c r="I1686" s="335"/>
      <c r="J1686" s="336"/>
      <c r="K1686" s="301"/>
      <c r="L1686" s="336"/>
      <c r="M1686" s="301"/>
      <c r="N1686" s="336"/>
      <c r="O1686" s="301"/>
      <c r="P1686" s="336"/>
      <c r="Q1686" s="301"/>
      <c r="R1686" s="336"/>
      <c r="S1686" s="301"/>
      <c r="T1686" s="336"/>
    </row>
    <row r="1687" spans="1:20" ht="12" customHeight="1" x14ac:dyDescent="0.25">
      <c r="A1687" s="329" t="s">
        <v>287</v>
      </c>
      <c r="B1687" s="330" t="s">
        <v>287</v>
      </c>
      <c r="C1687" s="298">
        <v>46048</v>
      </c>
      <c r="D1687" s="299" t="s">
        <v>464</v>
      </c>
      <c r="E1687" s="331">
        <v>425</v>
      </c>
      <c r="F1687" s="331"/>
      <c r="G1687" s="333">
        <f t="shared" si="35"/>
        <v>3917.9899999999971</v>
      </c>
      <c r="H1687" s="334"/>
      <c r="I1687" s="335"/>
      <c r="J1687" s="336"/>
      <c r="K1687" s="301"/>
      <c r="L1687" s="336"/>
      <c r="M1687" s="301"/>
      <c r="N1687" s="336"/>
      <c r="O1687" s="301"/>
      <c r="P1687" s="336"/>
      <c r="Q1687" s="301"/>
      <c r="R1687" s="336"/>
      <c r="S1687" s="301"/>
      <c r="T1687" s="336"/>
    </row>
    <row r="1688" spans="1:20" ht="12" customHeight="1" x14ac:dyDescent="0.25">
      <c r="A1688" s="329" t="s">
        <v>289</v>
      </c>
      <c r="B1688" s="330">
        <v>2</v>
      </c>
      <c r="C1688" s="298">
        <v>46048</v>
      </c>
      <c r="D1688" s="299" t="s">
        <v>465</v>
      </c>
      <c r="E1688" s="331">
        <v>20.12</v>
      </c>
      <c r="F1688" s="331"/>
      <c r="G1688" s="333">
        <f t="shared" si="35"/>
        <v>4342.9899999999971</v>
      </c>
      <c r="H1688" s="334"/>
      <c r="I1688" s="335"/>
      <c r="J1688" s="336"/>
      <c r="K1688" s="301"/>
      <c r="L1688" s="336"/>
      <c r="M1688" s="301"/>
      <c r="N1688" s="336"/>
      <c r="O1688" s="301"/>
      <c r="P1688" s="336"/>
      <c r="Q1688" s="301"/>
      <c r="R1688" s="336"/>
      <c r="S1688" s="301"/>
      <c r="T1688" s="336"/>
    </row>
    <row r="1689" spans="1:20" ht="12" customHeight="1" x14ac:dyDescent="0.25">
      <c r="A1689" s="329" t="s">
        <v>294</v>
      </c>
      <c r="B1689" s="330">
        <v>17</v>
      </c>
      <c r="C1689" s="298">
        <v>46048</v>
      </c>
      <c r="D1689" s="299" t="s">
        <v>466</v>
      </c>
      <c r="E1689" s="331">
        <v>42.68</v>
      </c>
      <c r="F1689" s="331"/>
      <c r="G1689" s="333">
        <f t="shared" si="35"/>
        <v>4363.1099999999969</v>
      </c>
      <c r="H1689" s="334"/>
      <c r="I1689" s="335"/>
      <c r="J1689" s="336"/>
      <c r="K1689" s="301"/>
      <c r="L1689" s="336"/>
      <c r="M1689" s="301"/>
      <c r="N1689" s="336"/>
      <c r="O1689" s="301"/>
      <c r="P1689" s="336"/>
      <c r="Q1689" s="301"/>
      <c r="R1689" s="336"/>
      <c r="S1689" s="301"/>
      <c r="T1689" s="336"/>
    </row>
    <row r="1690" spans="1:20" ht="12" customHeight="1" x14ac:dyDescent="0.25">
      <c r="A1690" s="329" t="s">
        <v>289</v>
      </c>
      <c r="B1690" s="330">
        <v>6</v>
      </c>
      <c r="C1690" s="298">
        <v>46048</v>
      </c>
      <c r="D1690" s="299" t="s">
        <v>396</v>
      </c>
      <c r="E1690" s="331">
        <v>47.9</v>
      </c>
      <c r="F1690" s="331"/>
      <c r="G1690" s="333">
        <f t="shared" si="35"/>
        <v>4405.7899999999972</v>
      </c>
      <c r="H1690" s="334"/>
      <c r="I1690" s="335"/>
      <c r="J1690" s="336"/>
      <c r="K1690" s="301"/>
      <c r="L1690" s="336"/>
      <c r="M1690" s="301"/>
      <c r="N1690" s="336"/>
      <c r="O1690" s="301"/>
      <c r="P1690" s="336"/>
      <c r="Q1690" s="301"/>
      <c r="R1690" s="336"/>
      <c r="S1690" s="301"/>
      <c r="T1690" s="336"/>
    </row>
    <row r="1691" spans="1:20" ht="12" customHeight="1" x14ac:dyDescent="0.25">
      <c r="A1691" s="329" t="s">
        <v>289</v>
      </c>
      <c r="B1691" s="330">
        <v>1</v>
      </c>
      <c r="C1691" s="298">
        <v>46047</v>
      </c>
      <c r="D1691" s="299" t="s">
        <v>455</v>
      </c>
      <c r="E1691" s="331">
        <v>105.79</v>
      </c>
      <c r="F1691" s="331"/>
      <c r="G1691" s="333">
        <f t="shared" si="35"/>
        <v>4453.6899999999969</v>
      </c>
      <c r="H1691" s="334"/>
      <c r="I1691" s="335"/>
      <c r="J1691" s="336"/>
      <c r="K1691" s="301"/>
      <c r="L1691" s="336"/>
      <c r="M1691" s="301"/>
      <c r="N1691" s="336"/>
      <c r="O1691" s="301"/>
      <c r="P1691" s="336"/>
      <c r="Q1691" s="301"/>
      <c r="R1691" s="336"/>
      <c r="S1691" s="301"/>
      <c r="T1691" s="336"/>
    </row>
    <row r="1692" spans="1:20" ht="12" customHeight="1" x14ac:dyDescent="0.25">
      <c r="A1692" s="329" t="s">
        <v>294</v>
      </c>
      <c r="B1692" s="330">
        <v>12</v>
      </c>
      <c r="C1692" s="298">
        <v>46047</v>
      </c>
      <c r="D1692" s="299" t="s">
        <v>314</v>
      </c>
      <c r="E1692" s="331">
        <v>204.83</v>
      </c>
      <c r="F1692" s="331"/>
      <c r="G1692" s="333">
        <f t="shared" si="35"/>
        <v>4559.4799999999968</v>
      </c>
      <c r="H1692" s="334"/>
      <c r="I1692" s="335"/>
      <c r="J1692" s="336"/>
      <c r="K1692" s="301"/>
      <c r="L1692" s="336"/>
      <c r="M1692" s="301"/>
      <c r="N1692" s="336"/>
      <c r="O1692" s="301"/>
      <c r="P1692" s="336"/>
      <c r="Q1692" s="301"/>
      <c r="R1692" s="336"/>
      <c r="S1692" s="301"/>
      <c r="T1692" s="336"/>
    </row>
    <row r="1693" spans="1:20" ht="12" customHeight="1" x14ac:dyDescent="0.25">
      <c r="A1693" s="329" t="s">
        <v>289</v>
      </c>
      <c r="B1693" s="330">
        <v>3</v>
      </c>
      <c r="C1693" s="298">
        <v>46047</v>
      </c>
      <c r="D1693" s="299" t="s">
        <v>347</v>
      </c>
      <c r="E1693" s="331">
        <v>8.51</v>
      </c>
      <c r="F1693" s="331"/>
      <c r="G1693" s="333">
        <f t="shared" si="35"/>
        <v>4764.3099999999968</v>
      </c>
      <c r="H1693" s="334"/>
      <c r="I1693" s="335"/>
      <c r="J1693" s="336"/>
      <c r="K1693" s="301"/>
      <c r="L1693" s="336"/>
      <c r="M1693" s="301"/>
      <c r="N1693" s="336"/>
      <c r="O1693" s="301"/>
      <c r="P1693" s="336"/>
      <c r="Q1693" s="301"/>
      <c r="R1693" s="336"/>
      <c r="S1693" s="301"/>
      <c r="T1693" s="336"/>
    </row>
    <row r="1694" spans="1:20" ht="12" customHeight="1" x14ac:dyDescent="0.25">
      <c r="A1694" s="329" t="s">
        <v>289</v>
      </c>
      <c r="B1694" s="330">
        <v>4</v>
      </c>
      <c r="C1694" s="298">
        <v>46046</v>
      </c>
      <c r="D1694" s="299" t="s">
        <v>296</v>
      </c>
      <c r="E1694" s="331">
        <v>92.96</v>
      </c>
      <c r="F1694" s="331"/>
      <c r="G1694" s="333">
        <f t="shared" si="35"/>
        <v>4772.819999999997</v>
      </c>
      <c r="H1694" s="334"/>
      <c r="I1694" s="335"/>
      <c r="J1694" s="336"/>
      <c r="K1694" s="301"/>
      <c r="L1694" s="336"/>
      <c r="M1694" s="301"/>
      <c r="N1694" s="336"/>
      <c r="O1694" s="301"/>
      <c r="P1694" s="336"/>
      <c r="Q1694" s="301"/>
      <c r="R1694" s="336"/>
      <c r="S1694" s="301"/>
      <c r="T1694" s="336"/>
    </row>
    <row r="1695" spans="1:20" ht="12" customHeight="1" x14ac:dyDescent="0.25">
      <c r="A1695" s="329" t="s">
        <v>289</v>
      </c>
      <c r="B1695" s="330">
        <v>4</v>
      </c>
      <c r="C1695" s="298">
        <v>46046</v>
      </c>
      <c r="D1695" s="299" t="s">
        <v>334</v>
      </c>
      <c r="E1695" s="331">
        <v>30.77</v>
      </c>
      <c r="F1695" s="331"/>
      <c r="G1695" s="333">
        <f t="shared" si="35"/>
        <v>4865.779999999997</v>
      </c>
      <c r="H1695" s="334"/>
      <c r="I1695" s="335"/>
      <c r="J1695" s="336"/>
      <c r="K1695" s="301"/>
      <c r="L1695" s="336"/>
      <c r="M1695" s="301"/>
      <c r="N1695" s="336"/>
      <c r="O1695" s="301"/>
      <c r="P1695" s="336"/>
      <c r="Q1695" s="301"/>
      <c r="R1695" s="336"/>
      <c r="S1695" s="301"/>
      <c r="T1695" s="336"/>
    </row>
    <row r="1696" spans="1:20" ht="12" customHeight="1" x14ac:dyDescent="0.25">
      <c r="A1696" s="329" t="s">
        <v>289</v>
      </c>
      <c r="B1696" s="330">
        <v>2</v>
      </c>
      <c r="C1696" s="298">
        <v>46046</v>
      </c>
      <c r="D1696" s="299" t="s">
        <v>357</v>
      </c>
      <c r="E1696" s="331">
        <v>9.4700000000000006</v>
      </c>
      <c r="F1696" s="331"/>
      <c r="G1696" s="333">
        <f t="shared" si="35"/>
        <v>4896.5499999999975</v>
      </c>
      <c r="H1696" s="334"/>
      <c r="I1696" s="335"/>
      <c r="J1696" s="336"/>
      <c r="K1696" s="301"/>
      <c r="L1696" s="336"/>
      <c r="M1696" s="301"/>
      <c r="N1696" s="336"/>
      <c r="O1696" s="301"/>
      <c r="P1696" s="336"/>
      <c r="Q1696" s="301"/>
      <c r="R1696" s="336"/>
      <c r="S1696" s="301"/>
      <c r="T1696" s="336"/>
    </row>
    <row r="1697" spans="1:20" ht="12" customHeight="1" x14ac:dyDescent="0.25">
      <c r="A1697" s="329" t="s">
        <v>289</v>
      </c>
      <c r="B1697" s="330">
        <v>6</v>
      </c>
      <c r="C1697" s="298">
        <v>46046</v>
      </c>
      <c r="D1697" s="299" t="s">
        <v>396</v>
      </c>
      <c r="E1697" s="331">
        <v>53.59</v>
      </c>
      <c r="F1697" s="331"/>
      <c r="G1697" s="333">
        <f t="shared" si="35"/>
        <v>4906.0199999999977</v>
      </c>
      <c r="H1697" s="334"/>
      <c r="I1697" s="335"/>
      <c r="J1697" s="336"/>
      <c r="K1697" s="301"/>
      <c r="L1697" s="336"/>
      <c r="M1697" s="301"/>
      <c r="N1697" s="336"/>
      <c r="O1697" s="301"/>
      <c r="P1697" s="336"/>
      <c r="Q1697" s="301"/>
      <c r="R1697" s="336"/>
      <c r="S1697" s="301"/>
      <c r="T1697" s="336"/>
    </row>
    <row r="1698" spans="1:20" ht="12" customHeight="1" x14ac:dyDescent="0.25">
      <c r="A1698" s="329" t="s">
        <v>289</v>
      </c>
      <c r="B1698" s="330">
        <v>1</v>
      </c>
      <c r="C1698" s="298">
        <v>46046</v>
      </c>
      <c r="D1698" s="299" t="s">
        <v>311</v>
      </c>
      <c r="E1698" s="331">
        <v>61.64</v>
      </c>
      <c r="F1698" s="331"/>
      <c r="G1698" s="333">
        <f t="shared" si="35"/>
        <v>4959.6099999999979</v>
      </c>
      <c r="H1698" s="334"/>
      <c r="I1698" s="335"/>
      <c r="J1698" s="336"/>
      <c r="K1698" s="301"/>
      <c r="L1698" s="336"/>
      <c r="M1698" s="301"/>
      <c r="N1698" s="336"/>
      <c r="O1698" s="301"/>
      <c r="P1698" s="336"/>
      <c r="Q1698" s="301"/>
      <c r="R1698" s="336"/>
      <c r="S1698" s="301"/>
      <c r="T1698" s="336"/>
    </row>
    <row r="1699" spans="1:20" ht="12" customHeight="1" x14ac:dyDescent="0.25">
      <c r="A1699" s="329" t="s">
        <v>289</v>
      </c>
      <c r="B1699" s="330">
        <v>1</v>
      </c>
      <c r="C1699" s="298">
        <v>46045</v>
      </c>
      <c r="D1699" s="299" t="s">
        <v>304</v>
      </c>
      <c r="E1699" s="331">
        <v>23.17</v>
      </c>
      <c r="F1699" s="331"/>
      <c r="G1699" s="333">
        <f t="shared" si="35"/>
        <v>5021.2499999999982</v>
      </c>
      <c r="H1699" s="334"/>
      <c r="I1699" s="335"/>
      <c r="J1699" s="336"/>
      <c r="K1699" s="301"/>
      <c r="L1699" s="336"/>
      <c r="M1699" s="301"/>
      <c r="N1699" s="336"/>
      <c r="O1699" s="301"/>
      <c r="P1699" s="336"/>
      <c r="Q1699" s="301"/>
      <c r="R1699" s="336"/>
      <c r="S1699" s="301"/>
      <c r="T1699" s="336"/>
    </row>
    <row r="1700" spans="1:20" ht="12" customHeight="1" x14ac:dyDescent="0.25">
      <c r="A1700" s="329" t="s">
        <v>289</v>
      </c>
      <c r="B1700" s="330">
        <v>4</v>
      </c>
      <c r="C1700" s="298">
        <v>46045</v>
      </c>
      <c r="D1700" s="299" t="s">
        <v>296</v>
      </c>
      <c r="E1700" s="331">
        <v>62.77</v>
      </c>
      <c r="F1700" s="331"/>
      <c r="G1700" s="333">
        <f t="shared" si="35"/>
        <v>5044.4199999999983</v>
      </c>
      <c r="H1700" s="334"/>
      <c r="I1700" s="335"/>
      <c r="J1700" s="336"/>
      <c r="K1700" s="301"/>
      <c r="L1700" s="336"/>
      <c r="M1700" s="301"/>
      <c r="N1700" s="336"/>
      <c r="O1700" s="301"/>
      <c r="P1700" s="336"/>
      <c r="Q1700" s="301"/>
      <c r="R1700" s="336"/>
      <c r="S1700" s="301"/>
      <c r="T1700" s="336"/>
    </row>
    <row r="1701" spans="1:20" ht="12" customHeight="1" x14ac:dyDescent="0.25">
      <c r="A1701" s="329" t="s">
        <v>289</v>
      </c>
      <c r="B1701" s="330">
        <v>6</v>
      </c>
      <c r="C1701" s="298">
        <v>46045</v>
      </c>
      <c r="D1701" s="299" t="s">
        <v>467</v>
      </c>
      <c r="E1701" s="331">
        <v>105.51</v>
      </c>
      <c r="F1701" s="331"/>
      <c r="G1701" s="333">
        <f t="shared" si="35"/>
        <v>5107.1899999999987</v>
      </c>
      <c r="H1701" s="334"/>
      <c r="I1701" s="335"/>
      <c r="J1701" s="336"/>
      <c r="K1701" s="301"/>
      <c r="L1701" s="336"/>
      <c r="M1701" s="301"/>
      <c r="N1701" s="336"/>
      <c r="O1701" s="301"/>
      <c r="P1701" s="336"/>
      <c r="Q1701" s="301"/>
      <c r="R1701" s="336"/>
      <c r="S1701" s="301"/>
      <c r="T1701" s="336"/>
    </row>
    <row r="1702" spans="1:20" ht="12" customHeight="1" x14ac:dyDescent="0.25">
      <c r="A1702" s="329" t="s">
        <v>289</v>
      </c>
      <c r="B1702" s="330">
        <v>3</v>
      </c>
      <c r="C1702" s="298">
        <v>46045</v>
      </c>
      <c r="D1702" s="299" t="s">
        <v>334</v>
      </c>
      <c r="E1702" s="331">
        <v>9.9499999999999993</v>
      </c>
      <c r="F1702" s="331"/>
      <c r="G1702" s="333">
        <f t="shared" si="35"/>
        <v>5212.6999999999989</v>
      </c>
      <c r="H1702" s="334"/>
      <c r="I1702" s="335"/>
      <c r="J1702" s="336"/>
      <c r="K1702" s="301"/>
      <c r="L1702" s="336"/>
      <c r="M1702" s="301"/>
      <c r="N1702" s="336"/>
      <c r="O1702" s="301"/>
      <c r="P1702" s="336"/>
      <c r="Q1702" s="301"/>
      <c r="R1702" s="336"/>
      <c r="S1702" s="301"/>
      <c r="T1702" s="336"/>
    </row>
    <row r="1703" spans="1:20" ht="12" customHeight="1" x14ac:dyDescent="0.25">
      <c r="A1703" s="329" t="s">
        <v>289</v>
      </c>
      <c r="B1703" s="330">
        <v>2</v>
      </c>
      <c r="C1703" s="298">
        <v>46045</v>
      </c>
      <c r="D1703" s="299" t="s">
        <v>357</v>
      </c>
      <c r="E1703" s="331">
        <v>10.17</v>
      </c>
      <c r="F1703" s="331"/>
      <c r="G1703" s="333">
        <f t="shared" si="35"/>
        <v>5222.6499999999987</v>
      </c>
      <c r="H1703" s="334"/>
      <c r="I1703" s="335"/>
      <c r="J1703" s="336"/>
      <c r="K1703" s="301"/>
      <c r="L1703" s="336"/>
      <c r="M1703" s="301"/>
      <c r="N1703" s="336"/>
      <c r="O1703" s="301"/>
      <c r="P1703" s="336"/>
      <c r="Q1703" s="301"/>
      <c r="R1703" s="336"/>
      <c r="S1703" s="301"/>
      <c r="T1703" s="336"/>
    </row>
    <row r="1704" spans="1:20" ht="12" customHeight="1" x14ac:dyDescent="0.25">
      <c r="A1704" s="329" t="s">
        <v>289</v>
      </c>
      <c r="B1704" s="330">
        <v>2</v>
      </c>
      <c r="C1704" s="298">
        <v>46045</v>
      </c>
      <c r="D1704" s="299" t="s">
        <v>301</v>
      </c>
      <c r="E1704" s="331">
        <v>32.200000000000003</v>
      </c>
      <c r="F1704" s="331"/>
      <c r="G1704" s="333">
        <f t="shared" si="35"/>
        <v>5232.8199999999988</v>
      </c>
      <c r="H1704" s="334"/>
      <c r="I1704" s="335"/>
      <c r="J1704" s="336"/>
      <c r="K1704" s="301"/>
      <c r="L1704" s="336"/>
      <c r="M1704" s="301"/>
      <c r="N1704" s="336"/>
      <c r="O1704" s="301"/>
      <c r="P1704" s="336"/>
      <c r="Q1704" s="301"/>
      <c r="R1704" s="336"/>
      <c r="S1704" s="301"/>
      <c r="T1704" s="336"/>
    </row>
    <row r="1705" spans="1:20" ht="12" customHeight="1" x14ac:dyDescent="0.25">
      <c r="A1705" s="329" t="s">
        <v>294</v>
      </c>
      <c r="B1705" s="330">
        <v>22</v>
      </c>
      <c r="C1705" s="298">
        <v>46045</v>
      </c>
      <c r="D1705" s="299" t="s">
        <v>860</v>
      </c>
      <c r="E1705" s="331">
        <v>5.31</v>
      </c>
      <c r="F1705" s="331"/>
      <c r="G1705" s="333">
        <f t="shared" si="35"/>
        <v>5265.0199999999986</v>
      </c>
      <c r="H1705" s="334"/>
      <c r="I1705" s="335"/>
      <c r="J1705" s="336"/>
      <c r="K1705" s="301"/>
      <c r="L1705" s="336"/>
      <c r="M1705" s="301"/>
      <c r="N1705" s="336"/>
      <c r="O1705" s="301"/>
      <c r="P1705" s="336"/>
      <c r="Q1705" s="301"/>
      <c r="R1705" s="336"/>
      <c r="S1705" s="301"/>
      <c r="T1705" s="336"/>
    </row>
    <row r="1706" spans="1:20" ht="12" customHeight="1" x14ac:dyDescent="0.25">
      <c r="A1706" s="329" t="s">
        <v>289</v>
      </c>
      <c r="B1706" s="330">
        <v>8</v>
      </c>
      <c r="C1706" s="298">
        <v>46044</v>
      </c>
      <c r="D1706" s="299" t="s">
        <v>434</v>
      </c>
      <c r="E1706" s="331">
        <v>73.95</v>
      </c>
      <c r="F1706" s="331"/>
      <c r="G1706" s="333">
        <f t="shared" si="35"/>
        <v>5270.329999999999</v>
      </c>
      <c r="H1706" s="334"/>
      <c r="I1706" s="335"/>
      <c r="J1706" s="336"/>
      <c r="K1706" s="301"/>
      <c r="L1706" s="336"/>
      <c r="M1706" s="301"/>
      <c r="N1706" s="336"/>
      <c r="O1706" s="301"/>
      <c r="P1706" s="336"/>
      <c r="Q1706" s="301"/>
      <c r="R1706" s="336"/>
      <c r="S1706" s="301"/>
      <c r="T1706" s="336"/>
    </row>
    <row r="1707" spans="1:20" ht="12" customHeight="1" x14ac:dyDescent="0.25">
      <c r="A1707" s="329" t="s">
        <v>289</v>
      </c>
      <c r="B1707" s="330">
        <v>2</v>
      </c>
      <c r="C1707" s="298">
        <v>46044</v>
      </c>
      <c r="D1707" s="299" t="s">
        <v>468</v>
      </c>
      <c r="E1707" s="331">
        <v>28.68</v>
      </c>
      <c r="F1707" s="331"/>
      <c r="G1707" s="333">
        <f t="shared" si="35"/>
        <v>5344.2799999999988</v>
      </c>
      <c r="H1707" s="334"/>
      <c r="I1707" s="335"/>
      <c r="J1707" s="336"/>
      <c r="K1707" s="301"/>
      <c r="L1707" s="336"/>
      <c r="M1707" s="301"/>
      <c r="N1707" s="336"/>
      <c r="O1707" s="301"/>
      <c r="P1707" s="336"/>
      <c r="Q1707" s="301"/>
      <c r="R1707" s="336"/>
      <c r="S1707" s="301"/>
      <c r="T1707" s="336"/>
    </row>
    <row r="1708" spans="1:20" ht="12" customHeight="1" x14ac:dyDescent="0.25">
      <c r="A1708" s="329" t="s">
        <v>289</v>
      </c>
      <c r="B1708" s="330">
        <v>8</v>
      </c>
      <c r="C1708" s="298">
        <v>46044</v>
      </c>
      <c r="D1708" s="299" t="s">
        <v>356</v>
      </c>
      <c r="E1708" s="331">
        <v>57.38</v>
      </c>
      <c r="F1708" s="331"/>
      <c r="G1708" s="333">
        <f t="shared" si="35"/>
        <v>5372.9599999999991</v>
      </c>
      <c r="H1708" s="334"/>
      <c r="I1708" s="335"/>
      <c r="J1708" s="336"/>
      <c r="K1708" s="301"/>
      <c r="L1708" s="336"/>
      <c r="M1708" s="301"/>
      <c r="N1708" s="336"/>
      <c r="O1708" s="301"/>
      <c r="P1708" s="336"/>
      <c r="Q1708" s="301"/>
      <c r="R1708" s="336"/>
      <c r="S1708" s="301"/>
      <c r="T1708" s="336"/>
    </row>
    <row r="1709" spans="1:20" ht="12" customHeight="1" x14ac:dyDescent="0.25">
      <c r="A1709" s="329" t="s">
        <v>289</v>
      </c>
      <c r="B1709" s="330">
        <v>2</v>
      </c>
      <c r="C1709" s="298">
        <v>46044</v>
      </c>
      <c r="D1709" s="299" t="s">
        <v>357</v>
      </c>
      <c r="E1709" s="331">
        <v>9.4700000000000006</v>
      </c>
      <c r="F1709" s="331"/>
      <c r="G1709" s="333">
        <f t="shared" si="35"/>
        <v>5430.3399999999992</v>
      </c>
      <c r="H1709" s="334"/>
      <c r="I1709" s="335"/>
      <c r="J1709" s="336"/>
      <c r="K1709" s="301"/>
      <c r="L1709" s="336"/>
      <c r="M1709" s="301"/>
      <c r="N1709" s="336"/>
      <c r="O1709" s="301"/>
      <c r="P1709" s="336"/>
      <c r="Q1709" s="301"/>
      <c r="R1709" s="336"/>
      <c r="S1709" s="301"/>
      <c r="T1709" s="336"/>
    </row>
    <row r="1710" spans="1:20" ht="12" customHeight="1" x14ac:dyDescent="0.25">
      <c r="A1710" s="329" t="s">
        <v>289</v>
      </c>
      <c r="B1710" s="330">
        <v>2</v>
      </c>
      <c r="C1710" s="298">
        <v>46044</v>
      </c>
      <c r="D1710" s="299" t="s">
        <v>357</v>
      </c>
      <c r="E1710" s="331">
        <v>7.18</v>
      </c>
      <c r="F1710" s="331"/>
      <c r="G1710" s="333">
        <f t="shared" si="35"/>
        <v>5439.8099999999995</v>
      </c>
      <c r="H1710" s="334"/>
      <c r="I1710" s="335"/>
      <c r="J1710" s="336"/>
      <c r="K1710" s="301"/>
      <c r="L1710" s="336"/>
      <c r="M1710" s="301"/>
      <c r="N1710" s="336"/>
      <c r="O1710" s="301"/>
      <c r="P1710" s="336"/>
      <c r="Q1710" s="301"/>
      <c r="R1710" s="336"/>
      <c r="S1710" s="301"/>
      <c r="T1710" s="336"/>
    </row>
    <row r="1711" spans="1:20" ht="12" customHeight="1" x14ac:dyDescent="0.25">
      <c r="A1711" s="329" t="s">
        <v>287</v>
      </c>
      <c r="B1711" s="330" t="s">
        <v>287</v>
      </c>
      <c r="C1711" s="298">
        <v>46044</v>
      </c>
      <c r="D1711" s="299" t="s">
        <v>315</v>
      </c>
      <c r="E1711" s="331">
        <v>126.24</v>
      </c>
      <c r="F1711" s="331">
        <v>126.24</v>
      </c>
      <c r="G1711" s="333">
        <f t="shared" si="35"/>
        <v>5446.99</v>
      </c>
      <c r="H1711" s="334"/>
      <c r="I1711" s="335"/>
      <c r="J1711" s="336"/>
      <c r="K1711" s="301"/>
      <c r="L1711" s="336"/>
      <c r="M1711" s="301"/>
      <c r="N1711" s="336"/>
      <c r="O1711" s="301"/>
      <c r="P1711" s="336"/>
      <c r="Q1711" s="301"/>
      <c r="R1711" s="336"/>
      <c r="S1711" s="301"/>
      <c r="T1711" s="336"/>
    </row>
    <row r="1712" spans="1:20" ht="12" customHeight="1" x14ac:dyDescent="0.25">
      <c r="A1712" s="329" t="s">
        <v>289</v>
      </c>
      <c r="B1712" s="330">
        <v>8</v>
      </c>
      <c r="C1712" s="298">
        <v>46043</v>
      </c>
      <c r="D1712" s="299" t="s">
        <v>469</v>
      </c>
      <c r="E1712" s="331">
        <v>17</v>
      </c>
      <c r="F1712" s="331"/>
      <c r="G1712" s="333">
        <f t="shared" si="35"/>
        <v>5446.99</v>
      </c>
      <c r="H1712" s="334"/>
      <c r="I1712" s="335"/>
      <c r="J1712" s="336"/>
      <c r="K1712" s="301"/>
      <c r="L1712" s="336"/>
      <c r="M1712" s="301"/>
      <c r="N1712" s="336"/>
      <c r="O1712" s="301"/>
      <c r="P1712" s="336"/>
      <c r="Q1712" s="301"/>
      <c r="R1712" s="336"/>
      <c r="S1712" s="301"/>
      <c r="T1712" s="336"/>
    </row>
    <row r="1713" spans="1:20" ht="12" customHeight="1" x14ac:dyDescent="0.25">
      <c r="A1713" s="329" t="s">
        <v>289</v>
      </c>
      <c r="B1713" s="330">
        <v>1</v>
      </c>
      <c r="C1713" s="298">
        <v>46043</v>
      </c>
      <c r="D1713" s="299" t="s">
        <v>329</v>
      </c>
      <c r="E1713" s="331">
        <v>24.75</v>
      </c>
      <c r="F1713" s="331"/>
      <c r="G1713" s="333">
        <f t="shared" si="35"/>
        <v>5463.99</v>
      </c>
      <c r="H1713" s="334"/>
      <c r="I1713" s="335"/>
      <c r="J1713" s="336"/>
      <c r="K1713" s="301"/>
      <c r="L1713" s="336"/>
      <c r="M1713" s="301"/>
      <c r="N1713" s="336"/>
      <c r="O1713" s="301"/>
      <c r="P1713" s="336"/>
      <c r="Q1713" s="301"/>
      <c r="R1713" s="336"/>
      <c r="S1713" s="301"/>
      <c r="T1713" s="336"/>
    </row>
    <row r="1714" spans="1:20" ht="12" customHeight="1" x14ac:dyDescent="0.25">
      <c r="A1714" s="329" t="s">
        <v>291</v>
      </c>
      <c r="B1714" s="330">
        <v>39</v>
      </c>
      <c r="C1714" s="298">
        <v>46043</v>
      </c>
      <c r="D1714" s="299" t="s">
        <v>292</v>
      </c>
      <c r="E1714" s="331"/>
      <c r="F1714" s="331">
        <v>3378.82</v>
      </c>
      <c r="G1714" s="333">
        <f t="shared" si="35"/>
        <v>5488.74</v>
      </c>
      <c r="H1714" s="334"/>
      <c r="I1714" s="335"/>
      <c r="J1714" s="336"/>
      <c r="K1714" s="301"/>
      <c r="L1714" s="336"/>
      <c r="M1714" s="301"/>
      <c r="N1714" s="336"/>
      <c r="O1714" s="301"/>
      <c r="P1714" s="336"/>
      <c r="Q1714" s="301"/>
      <c r="R1714" s="336"/>
      <c r="S1714" s="301"/>
      <c r="T1714" s="336"/>
    </row>
    <row r="1715" spans="1:20" ht="12" customHeight="1" x14ac:dyDescent="0.25">
      <c r="A1715" s="329" t="s">
        <v>294</v>
      </c>
      <c r="B1715" s="330">
        <v>23</v>
      </c>
      <c r="C1715" s="298">
        <v>46043</v>
      </c>
      <c r="D1715" s="299" t="s">
        <v>67</v>
      </c>
      <c r="E1715" s="331">
        <v>650.88</v>
      </c>
      <c r="F1715" s="331"/>
      <c r="G1715" s="333">
        <f t="shared" si="35"/>
        <v>2109.9199999999992</v>
      </c>
      <c r="H1715" s="334"/>
      <c r="I1715" s="335"/>
      <c r="J1715" s="336"/>
      <c r="K1715" s="301"/>
      <c r="L1715" s="336"/>
      <c r="M1715" s="301"/>
      <c r="N1715" s="336"/>
      <c r="O1715" s="301"/>
      <c r="P1715" s="336"/>
      <c r="Q1715" s="301"/>
      <c r="R1715" s="336"/>
      <c r="S1715" s="301"/>
      <c r="T1715" s="336"/>
    </row>
    <row r="1716" spans="1:20" ht="12" customHeight="1" x14ac:dyDescent="0.25">
      <c r="A1716" s="329" t="s">
        <v>287</v>
      </c>
      <c r="B1716" s="330" t="s">
        <v>287</v>
      </c>
      <c r="C1716" s="298">
        <v>46043</v>
      </c>
      <c r="D1716" s="299" t="s">
        <v>470</v>
      </c>
      <c r="E1716" s="331">
        <v>100</v>
      </c>
      <c r="F1716" s="331">
        <v>100</v>
      </c>
      <c r="G1716" s="333">
        <f t="shared" si="35"/>
        <v>2760.7999999999993</v>
      </c>
      <c r="H1716" s="334"/>
      <c r="I1716" s="335"/>
      <c r="J1716" s="336"/>
      <c r="K1716" s="301"/>
      <c r="L1716" s="336"/>
      <c r="M1716" s="301"/>
      <c r="N1716" s="336"/>
      <c r="O1716" s="301"/>
      <c r="P1716" s="336"/>
      <c r="Q1716" s="301"/>
      <c r="R1716" s="336"/>
      <c r="S1716" s="301"/>
      <c r="T1716" s="336"/>
    </row>
    <row r="1717" spans="1:20" ht="12" customHeight="1" x14ac:dyDescent="0.25">
      <c r="A1717" s="329" t="s">
        <v>289</v>
      </c>
      <c r="B1717" s="330">
        <v>2</v>
      </c>
      <c r="C1717" s="298">
        <v>46043</v>
      </c>
      <c r="D1717" s="299" t="s">
        <v>301</v>
      </c>
      <c r="E1717" s="331">
        <v>20</v>
      </c>
      <c r="F1717" s="331"/>
      <c r="G1717" s="333">
        <f t="shared" si="35"/>
        <v>2760.7999999999993</v>
      </c>
      <c r="H1717" s="334"/>
      <c r="I1717" s="335"/>
      <c r="J1717" s="336"/>
      <c r="K1717" s="301"/>
      <c r="L1717" s="336"/>
      <c r="M1717" s="301"/>
      <c r="N1717" s="336"/>
      <c r="O1717" s="301"/>
      <c r="P1717" s="336"/>
      <c r="Q1717" s="301"/>
      <c r="R1717" s="336"/>
      <c r="S1717" s="301"/>
      <c r="T1717" s="336"/>
    </row>
    <row r="1718" spans="1:20" ht="12" customHeight="1" x14ac:dyDescent="0.25">
      <c r="A1718" s="329" t="s">
        <v>289</v>
      </c>
      <c r="B1718" s="330">
        <v>8</v>
      </c>
      <c r="C1718" s="298">
        <v>46043</v>
      </c>
      <c r="D1718" s="299" t="s">
        <v>295</v>
      </c>
      <c r="E1718" s="331">
        <v>6.38</v>
      </c>
      <c r="F1718" s="331"/>
      <c r="G1718" s="333">
        <f t="shared" si="35"/>
        <v>2780.7999999999993</v>
      </c>
      <c r="H1718" s="334"/>
      <c r="I1718" s="335"/>
      <c r="J1718" s="336"/>
      <c r="K1718" s="301"/>
      <c r="L1718" s="336"/>
      <c r="M1718" s="301"/>
      <c r="N1718" s="336"/>
      <c r="O1718" s="301"/>
      <c r="P1718" s="336"/>
      <c r="Q1718" s="301"/>
      <c r="R1718" s="336"/>
      <c r="S1718" s="301"/>
      <c r="T1718" s="336"/>
    </row>
    <row r="1719" spans="1:20" ht="12" customHeight="1" x14ac:dyDescent="0.25">
      <c r="A1719" s="329" t="s">
        <v>289</v>
      </c>
      <c r="B1719" s="330">
        <v>2</v>
      </c>
      <c r="C1719" s="298">
        <v>46043</v>
      </c>
      <c r="D1719" s="299" t="s">
        <v>295</v>
      </c>
      <c r="E1719" s="331">
        <v>17.29</v>
      </c>
      <c r="F1719" s="331"/>
      <c r="G1719" s="333">
        <f t="shared" si="35"/>
        <v>2787.1799999999994</v>
      </c>
      <c r="H1719" s="334"/>
      <c r="I1719" s="335"/>
      <c r="J1719" s="336"/>
      <c r="K1719" s="301"/>
      <c r="L1719" s="336"/>
      <c r="M1719" s="301"/>
      <c r="N1719" s="336"/>
      <c r="O1719" s="301"/>
      <c r="P1719" s="336"/>
      <c r="Q1719" s="301"/>
      <c r="R1719" s="336"/>
      <c r="S1719" s="301"/>
      <c r="T1719" s="336"/>
    </row>
    <row r="1720" spans="1:20" ht="12" customHeight="1" x14ac:dyDescent="0.25">
      <c r="A1720" s="329" t="s">
        <v>289</v>
      </c>
      <c r="B1720" s="330">
        <v>2</v>
      </c>
      <c r="C1720" s="298">
        <v>46043</v>
      </c>
      <c r="D1720" s="299" t="s">
        <v>357</v>
      </c>
      <c r="E1720" s="331">
        <v>14.86</v>
      </c>
      <c r="F1720" s="331"/>
      <c r="G1720" s="333">
        <f t="shared" si="35"/>
        <v>2804.4699999999993</v>
      </c>
      <c r="H1720" s="334"/>
      <c r="I1720" s="335"/>
      <c r="J1720" s="336"/>
      <c r="K1720" s="301"/>
      <c r="L1720" s="336"/>
      <c r="M1720" s="301"/>
      <c r="N1720" s="336"/>
      <c r="O1720" s="301"/>
      <c r="P1720" s="336"/>
      <c r="Q1720" s="301"/>
      <c r="R1720" s="336"/>
      <c r="S1720" s="301"/>
      <c r="T1720" s="336"/>
    </row>
    <row r="1721" spans="1:20" ht="12" customHeight="1" x14ac:dyDescent="0.25">
      <c r="A1721" s="329" t="s">
        <v>289</v>
      </c>
      <c r="B1721" s="330">
        <v>2</v>
      </c>
      <c r="C1721" s="298">
        <v>46042</v>
      </c>
      <c r="D1721" s="299" t="s">
        <v>370</v>
      </c>
      <c r="E1721" s="331">
        <v>13.4</v>
      </c>
      <c r="F1721" s="331"/>
      <c r="G1721" s="333">
        <f t="shared" si="35"/>
        <v>2819.3299999999995</v>
      </c>
      <c r="H1721" s="334"/>
      <c r="I1721" s="335"/>
      <c r="J1721" s="336"/>
      <c r="K1721" s="301"/>
      <c r="L1721" s="336"/>
      <c r="M1721" s="301"/>
      <c r="N1721" s="336"/>
      <c r="O1721" s="301"/>
      <c r="P1721" s="336"/>
      <c r="Q1721" s="301"/>
      <c r="R1721" s="336"/>
      <c r="S1721" s="301"/>
      <c r="T1721" s="336"/>
    </row>
    <row r="1722" spans="1:20" ht="12" customHeight="1" x14ac:dyDescent="0.25">
      <c r="A1722" s="329" t="s">
        <v>289</v>
      </c>
      <c r="B1722" s="330">
        <v>2</v>
      </c>
      <c r="C1722" s="298">
        <v>46042</v>
      </c>
      <c r="D1722" s="299" t="s">
        <v>370</v>
      </c>
      <c r="E1722" s="331">
        <v>5.97</v>
      </c>
      <c r="F1722" s="331"/>
      <c r="G1722" s="333">
        <f t="shared" si="35"/>
        <v>2832.7299999999996</v>
      </c>
      <c r="H1722" s="334"/>
      <c r="I1722" s="335"/>
      <c r="J1722" s="336"/>
      <c r="K1722" s="301"/>
      <c r="L1722" s="336"/>
      <c r="M1722" s="301"/>
      <c r="N1722" s="336"/>
      <c r="O1722" s="301"/>
      <c r="P1722" s="336"/>
      <c r="Q1722" s="301"/>
      <c r="R1722" s="336"/>
      <c r="S1722" s="301"/>
      <c r="T1722" s="336"/>
    </row>
    <row r="1723" spans="1:20" ht="12" customHeight="1" x14ac:dyDescent="0.25">
      <c r="A1723" s="329" t="s">
        <v>294</v>
      </c>
      <c r="B1723" s="330">
        <v>22</v>
      </c>
      <c r="C1723" s="298">
        <v>46042</v>
      </c>
      <c r="D1723" s="299" t="s">
        <v>323</v>
      </c>
      <c r="E1723" s="331">
        <v>18.09</v>
      </c>
      <c r="F1723" s="331"/>
      <c r="G1723" s="333">
        <f t="shared" si="35"/>
        <v>2838.6999999999994</v>
      </c>
      <c r="H1723" s="334"/>
      <c r="I1723" s="335"/>
      <c r="J1723" s="336"/>
      <c r="K1723" s="301"/>
      <c r="L1723" s="336"/>
      <c r="M1723" s="301"/>
      <c r="N1723" s="336"/>
      <c r="O1723" s="301"/>
      <c r="P1723" s="336"/>
      <c r="Q1723" s="301"/>
      <c r="R1723" s="336"/>
      <c r="S1723" s="301"/>
      <c r="T1723" s="336"/>
    </row>
    <row r="1724" spans="1:20" ht="12" customHeight="1" x14ac:dyDescent="0.25">
      <c r="A1724" s="329" t="s">
        <v>294</v>
      </c>
      <c r="B1724" s="330">
        <v>17</v>
      </c>
      <c r="C1724" s="298">
        <v>46042</v>
      </c>
      <c r="D1724" s="299" t="s">
        <v>188</v>
      </c>
      <c r="E1724" s="331">
        <v>42.65</v>
      </c>
      <c r="F1724" s="331"/>
      <c r="G1724" s="333">
        <f t="shared" si="35"/>
        <v>2856.7899999999995</v>
      </c>
      <c r="H1724" s="334"/>
      <c r="I1724" s="335"/>
      <c r="J1724" s="336"/>
      <c r="K1724" s="301"/>
      <c r="L1724" s="336"/>
      <c r="M1724" s="301"/>
      <c r="N1724" s="336"/>
      <c r="O1724" s="301"/>
      <c r="P1724" s="336"/>
      <c r="Q1724" s="301"/>
      <c r="R1724" s="336"/>
      <c r="S1724" s="301"/>
      <c r="T1724" s="336"/>
    </row>
    <row r="1725" spans="1:20" ht="12" customHeight="1" x14ac:dyDescent="0.25">
      <c r="A1725" s="329" t="s">
        <v>335</v>
      </c>
      <c r="B1725" s="330" t="s">
        <v>335</v>
      </c>
      <c r="C1725" s="298">
        <v>46042</v>
      </c>
      <c r="D1725" s="299" t="s">
        <v>185</v>
      </c>
      <c r="E1725" s="331">
        <v>130.51</v>
      </c>
      <c r="F1725" s="331"/>
      <c r="G1725" s="333">
        <f t="shared" si="35"/>
        <v>2899.4399999999996</v>
      </c>
      <c r="H1725" s="334"/>
      <c r="I1725" s="335"/>
      <c r="J1725" s="336"/>
      <c r="K1725" s="301"/>
      <c r="L1725" s="336"/>
      <c r="M1725" s="301"/>
      <c r="N1725" s="336"/>
      <c r="O1725" s="301"/>
      <c r="P1725" s="336"/>
      <c r="Q1725" s="301"/>
      <c r="R1725" s="336"/>
      <c r="S1725" s="301"/>
      <c r="T1725" s="336"/>
    </row>
    <row r="1726" spans="1:20" ht="12" customHeight="1" x14ac:dyDescent="0.25">
      <c r="A1726" s="329" t="s">
        <v>294</v>
      </c>
      <c r="B1726" s="330">
        <v>15</v>
      </c>
      <c r="C1726" s="298">
        <v>46042</v>
      </c>
      <c r="D1726" s="299" t="s">
        <v>185</v>
      </c>
      <c r="E1726" s="331">
        <v>132.4</v>
      </c>
      <c r="F1726" s="331"/>
      <c r="G1726" s="333">
        <f t="shared" si="35"/>
        <v>3029.9499999999994</v>
      </c>
      <c r="H1726" s="334"/>
      <c r="I1726" s="335"/>
      <c r="J1726" s="336"/>
      <c r="K1726" s="301"/>
      <c r="L1726" s="336"/>
      <c r="M1726" s="301"/>
      <c r="N1726" s="336"/>
      <c r="O1726" s="301"/>
      <c r="P1726" s="336"/>
      <c r="Q1726" s="301"/>
      <c r="R1726" s="336"/>
      <c r="S1726" s="301"/>
      <c r="T1726" s="336"/>
    </row>
    <row r="1727" spans="1:20" ht="12" customHeight="1" x14ac:dyDescent="0.25">
      <c r="A1727" s="329" t="s">
        <v>294</v>
      </c>
      <c r="B1727" s="330">
        <v>23</v>
      </c>
      <c r="C1727" s="298">
        <v>46042</v>
      </c>
      <c r="D1727" s="299" t="s">
        <v>63</v>
      </c>
      <c r="E1727" s="331">
        <v>529.46</v>
      </c>
      <c r="F1727" s="331"/>
      <c r="G1727" s="333">
        <f t="shared" si="35"/>
        <v>3162.3499999999995</v>
      </c>
      <c r="H1727" s="334"/>
      <c r="I1727" s="335"/>
      <c r="J1727" s="336"/>
      <c r="K1727" s="301"/>
      <c r="L1727" s="336"/>
      <c r="M1727" s="301"/>
      <c r="N1727" s="336"/>
      <c r="O1727" s="301"/>
      <c r="P1727" s="336"/>
      <c r="Q1727" s="301"/>
      <c r="R1727" s="336"/>
      <c r="S1727" s="301"/>
      <c r="T1727" s="336"/>
    </row>
    <row r="1728" spans="1:20" ht="12" customHeight="1" x14ac:dyDescent="0.25">
      <c r="A1728" s="329" t="s">
        <v>289</v>
      </c>
      <c r="B1728" s="330">
        <v>6</v>
      </c>
      <c r="C1728" s="298">
        <v>46042</v>
      </c>
      <c r="D1728" s="299" t="s">
        <v>300</v>
      </c>
      <c r="E1728" s="331">
        <v>51.63</v>
      </c>
      <c r="F1728" s="331"/>
      <c r="G1728" s="333">
        <f t="shared" si="35"/>
        <v>3691.8099999999995</v>
      </c>
      <c r="H1728" s="334"/>
      <c r="I1728" s="335"/>
      <c r="J1728" s="336"/>
      <c r="K1728" s="301"/>
      <c r="L1728" s="336"/>
      <c r="M1728" s="301"/>
      <c r="N1728" s="336"/>
      <c r="O1728" s="301"/>
      <c r="P1728" s="336"/>
      <c r="Q1728" s="301"/>
      <c r="R1728" s="336"/>
      <c r="S1728" s="301"/>
      <c r="T1728" s="336"/>
    </row>
    <row r="1729" spans="1:20" ht="12" customHeight="1" x14ac:dyDescent="0.25">
      <c r="A1729" s="329" t="s">
        <v>289</v>
      </c>
      <c r="B1729" s="330">
        <v>2</v>
      </c>
      <c r="C1729" s="298">
        <v>46042</v>
      </c>
      <c r="D1729" s="299" t="s">
        <v>296</v>
      </c>
      <c r="E1729" s="331">
        <v>11.17</v>
      </c>
      <c r="F1729" s="331"/>
      <c r="G1729" s="333">
        <f t="shared" si="35"/>
        <v>3743.4399999999996</v>
      </c>
      <c r="H1729" s="334"/>
      <c r="I1729" s="335"/>
      <c r="J1729" s="336"/>
      <c r="K1729" s="301"/>
      <c r="L1729" s="336"/>
      <c r="M1729" s="301"/>
      <c r="N1729" s="336"/>
      <c r="O1729" s="301"/>
      <c r="P1729" s="336"/>
      <c r="Q1729" s="301"/>
      <c r="R1729" s="336"/>
      <c r="S1729" s="301"/>
      <c r="T1729" s="336"/>
    </row>
    <row r="1730" spans="1:20" ht="12" customHeight="1" x14ac:dyDescent="0.25">
      <c r="A1730" s="329" t="s">
        <v>289</v>
      </c>
      <c r="B1730" s="330">
        <v>4</v>
      </c>
      <c r="C1730" s="298">
        <v>46042</v>
      </c>
      <c r="D1730" s="299" t="s">
        <v>296</v>
      </c>
      <c r="E1730" s="331">
        <v>57.37</v>
      </c>
      <c r="F1730" s="331"/>
      <c r="G1730" s="333">
        <f t="shared" si="35"/>
        <v>3754.6099999999997</v>
      </c>
      <c r="H1730" s="334"/>
      <c r="I1730" s="335"/>
      <c r="J1730" s="336"/>
      <c r="K1730" s="301"/>
      <c r="L1730" s="336"/>
      <c r="M1730" s="301"/>
      <c r="N1730" s="336"/>
      <c r="O1730" s="301"/>
      <c r="P1730" s="336"/>
      <c r="Q1730" s="301"/>
      <c r="R1730" s="336"/>
      <c r="S1730" s="301"/>
      <c r="T1730" s="336"/>
    </row>
    <row r="1731" spans="1:20" ht="12" customHeight="1" x14ac:dyDescent="0.25">
      <c r="A1731" s="329" t="s">
        <v>294</v>
      </c>
      <c r="B1731" s="330">
        <v>22</v>
      </c>
      <c r="C1731" s="298">
        <v>46042</v>
      </c>
      <c r="D1731" s="299" t="s">
        <v>328</v>
      </c>
      <c r="E1731" s="331">
        <v>7.46</v>
      </c>
      <c r="F1731" s="331"/>
      <c r="G1731" s="333">
        <f t="shared" si="35"/>
        <v>3811.9799999999996</v>
      </c>
      <c r="H1731" s="334"/>
      <c r="I1731" s="335"/>
      <c r="J1731" s="336"/>
      <c r="K1731" s="301"/>
      <c r="L1731" s="336"/>
      <c r="M1731" s="301"/>
      <c r="N1731" s="336"/>
      <c r="O1731" s="301"/>
      <c r="P1731" s="336"/>
      <c r="Q1731" s="301"/>
      <c r="R1731" s="336"/>
      <c r="S1731" s="301"/>
      <c r="T1731" s="336"/>
    </row>
    <row r="1732" spans="1:20" ht="12" customHeight="1" x14ac:dyDescent="0.25">
      <c r="A1732" s="329" t="s">
        <v>289</v>
      </c>
      <c r="B1732" s="330">
        <v>4</v>
      </c>
      <c r="C1732" s="298">
        <v>46042</v>
      </c>
      <c r="D1732" s="299" t="s">
        <v>310</v>
      </c>
      <c r="E1732" s="331">
        <v>28.91</v>
      </c>
      <c r="F1732" s="331"/>
      <c r="G1732" s="333">
        <f t="shared" si="35"/>
        <v>3819.4399999999996</v>
      </c>
      <c r="H1732" s="334"/>
      <c r="I1732" s="335"/>
      <c r="J1732" s="336"/>
      <c r="K1732" s="301"/>
      <c r="L1732" s="336"/>
      <c r="M1732" s="301"/>
      <c r="N1732" s="336"/>
      <c r="O1732" s="301"/>
      <c r="P1732" s="336"/>
      <c r="Q1732" s="301"/>
      <c r="R1732" s="336"/>
      <c r="S1732" s="301"/>
      <c r="T1732" s="336"/>
    </row>
    <row r="1733" spans="1:20" ht="12" customHeight="1" x14ac:dyDescent="0.25">
      <c r="A1733" s="329" t="s">
        <v>289</v>
      </c>
      <c r="B1733" s="330">
        <v>6</v>
      </c>
      <c r="C1733" s="298">
        <v>46040</v>
      </c>
      <c r="D1733" s="299" t="s">
        <v>300</v>
      </c>
      <c r="E1733" s="331">
        <v>31.35</v>
      </c>
      <c r="F1733" s="331"/>
      <c r="G1733" s="333">
        <f t="shared" si="35"/>
        <v>3848.3499999999995</v>
      </c>
      <c r="H1733" s="334"/>
      <c r="I1733" s="335"/>
      <c r="J1733" s="336"/>
      <c r="K1733" s="301"/>
      <c r="L1733" s="336"/>
      <c r="M1733" s="301"/>
      <c r="N1733" s="336"/>
      <c r="O1733" s="301"/>
      <c r="P1733" s="336"/>
      <c r="Q1733" s="301"/>
      <c r="R1733" s="336"/>
      <c r="S1733" s="301"/>
      <c r="T1733" s="336"/>
    </row>
    <row r="1734" spans="1:20" ht="12" customHeight="1" x14ac:dyDescent="0.25">
      <c r="A1734" s="329" t="s">
        <v>289</v>
      </c>
      <c r="B1734" s="330">
        <v>8</v>
      </c>
      <c r="C1734" s="298">
        <v>46040</v>
      </c>
      <c r="D1734" s="299" t="s">
        <v>471</v>
      </c>
      <c r="E1734" s="331">
        <v>124.75</v>
      </c>
      <c r="F1734" s="331"/>
      <c r="G1734" s="333">
        <f t="shared" si="35"/>
        <v>3879.6999999999994</v>
      </c>
      <c r="H1734" s="334"/>
      <c r="I1734" s="335"/>
      <c r="J1734" s="336"/>
      <c r="K1734" s="301"/>
      <c r="L1734" s="336"/>
      <c r="M1734" s="301"/>
      <c r="N1734" s="336"/>
      <c r="O1734" s="301"/>
      <c r="P1734" s="336"/>
      <c r="Q1734" s="301"/>
      <c r="R1734" s="336"/>
      <c r="S1734" s="301"/>
      <c r="T1734" s="336"/>
    </row>
    <row r="1735" spans="1:20" ht="12" customHeight="1" x14ac:dyDescent="0.25">
      <c r="A1735" s="329" t="s">
        <v>289</v>
      </c>
      <c r="B1735" s="330">
        <v>3</v>
      </c>
      <c r="C1735" s="298">
        <v>46040</v>
      </c>
      <c r="D1735" s="299" t="s">
        <v>320</v>
      </c>
      <c r="E1735" s="331">
        <v>11.3</v>
      </c>
      <c r="F1735" s="331"/>
      <c r="G1735" s="333">
        <f t="shared" si="35"/>
        <v>4004.4499999999994</v>
      </c>
      <c r="H1735" s="334"/>
      <c r="I1735" s="335"/>
      <c r="J1735" s="336"/>
      <c r="K1735" s="301"/>
      <c r="L1735" s="336"/>
      <c r="M1735" s="301"/>
      <c r="N1735" s="336"/>
      <c r="O1735" s="301"/>
      <c r="P1735" s="336"/>
      <c r="Q1735" s="301"/>
      <c r="R1735" s="336"/>
      <c r="S1735" s="301"/>
      <c r="T1735" s="336"/>
    </row>
    <row r="1736" spans="1:20" ht="12" customHeight="1" x14ac:dyDescent="0.25">
      <c r="A1736" s="329" t="s">
        <v>294</v>
      </c>
      <c r="B1736" s="330">
        <v>22</v>
      </c>
      <c r="C1736" s="298">
        <v>46040</v>
      </c>
      <c r="D1736" s="299" t="s">
        <v>400</v>
      </c>
      <c r="E1736" s="331">
        <v>13.84</v>
      </c>
      <c r="F1736" s="331"/>
      <c r="G1736" s="333">
        <f t="shared" si="35"/>
        <v>4015.7499999999995</v>
      </c>
      <c r="H1736" s="334"/>
      <c r="I1736" s="335"/>
      <c r="J1736" s="336"/>
      <c r="K1736" s="301"/>
      <c r="L1736" s="336"/>
      <c r="M1736" s="301"/>
      <c r="N1736" s="336"/>
      <c r="O1736" s="301"/>
      <c r="P1736" s="336"/>
      <c r="Q1736" s="301"/>
      <c r="R1736" s="336"/>
      <c r="S1736" s="301"/>
      <c r="T1736" s="336"/>
    </row>
    <row r="1737" spans="1:20" ht="12" customHeight="1" x14ac:dyDescent="0.25">
      <c r="A1737" s="329" t="s">
        <v>289</v>
      </c>
      <c r="B1737" s="330">
        <v>1</v>
      </c>
      <c r="C1737" s="298">
        <v>46040</v>
      </c>
      <c r="D1737" s="299" t="s">
        <v>306</v>
      </c>
      <c r="E1737" s="331">
        <v>92.06</v>
      </c>
      <c r="F1737" s="331"/>
      <c r="G1737" s="333">
        <f t="shared" si="35"/>
        <v>4029.5899999999997</v>
      </c>
      <c r="H1737" s="334"/>
      <c r="I1737" s="335"/>
      <c r="J1737" s="336"/>
      <c r="K1737" s="301"/>
      <c r="L1737" s="336"/>
      <c r="M1737" s="301"/>
      <c r="N1737" s="336"/>
      <c r="O1737" s="301"/>
      <c r="P1737" s="336"/>
      <c r="Q1737" s="301"/>
      <c r="R1737" s="336"/>
      <c r="S1737" s="301"/>
      <c r="T1737" s="336"/>
    </row>
    <row r="1738" spans="1:20" ht="12" customHeight="1" x14ac:dyDescent="0.25">
      <c r="A1738" s="329" t="s">
        <v>289</v>
      </c>
      <c r="B1738" s="330">
        <v>7</v>
      </c>
      <c r="C1738" s="298">
        <v>46040</v>
      </c>
      <c r="D1738" s="299" t="s">
        <v>337</v>
      </c>
      <c r="E1738" s="331">
        <v>78.47</v>
      </c>
      <c r="F1738" s="331"/>
      <c r="G1738" s="333">
        <f t="shared" si="35"/>
        <v>4121.6499999999996</v>
      </c>
      <c r="H1738" s="334"/>
      <c r="I1738" s="335"/>
      <c r="J1738" s="336"/>
      <c r="K1738" s="301"/>
      <c r="L1738" s="336"/>
      <c r="M1738" s="301"/>
      <c r="N1738" s="336"/>
      <c r="O1738" s="301"/>
      <c r="P1738" s="336"/>
      <c r="Q1738" s="301"/>
      <c r="R1738" s="336"/>
      <c r="S1738" s="301"/>
      <c r="T1738" s="336"/>
    </row>
    <row r="1739" spans="1:20" ht="12" customHeight="1" x14ac:dyDescent="0.25">
      <c r="A1739" s="329" t="s">
        <v>289</v>
      </c>
      <c r="B1739" s="330">
        <v>1</v>
      </c>
      <c r="C1739" s="298">
        <v>46040</v>
      </c>
      <c r="D1739" s="299" t="s">
        <v>392</v>
      </c>
      <c r="E1739" s="331">
        <v>28.22</v>
      </c>
      <c r="F1739" s="331"/>
      <c r="G1739" s="333">
        <f t="shared" si="35"/>
        <v>4200.12</v>
      </c>
      <c r="H1739" s="334"/>
      <c r="I1739" s="335"/>
      <c r="J1739" s="336"/>
      <c r="K1739" s="301"/>
      <c r="L1739" s="336"/>
      <c r="M1739" s="301"/>
      <c r="N1739" s="336"/>
      <c r="O1739" s="301"/>
      <c r="P1739" s="336"/>
      <c r="Q1739" s="301"/>
      <c r="R1739" s="336"/>
      <c r="S1739" s="301"/>
      <c r="T1739" s="336"/>
    </row>
    <row r="1740" spans="1:20" ht="12" customHeight="1" x14ac:dyDescent="0.25">
      <c r="A1740" s="329" t="s">
        <v>289</v>
      </c>
      <c r="B1740" s="330">
        <v>2</v>
      </c>
      <c r="C1740" s="298">
        <v>46040</v>
      </c>
      <c r="D1740" s="299" t="s">
        <v>391</v>
      </c>
      <c r="E1740" s="331">
        <v>32.729999999999997</v>
      </c>
      <c r="F1740" s="331"/>
      <c r="G1740" s="333">
        <f t="shared" si="35"/>
        <v>4228.34</v>
      </c>
      <c r="H1740" s="334"/>
      <c r="I1740" s="335"/>
      <c r="J1740" s="336"/>
      <c r="K1740" s="301"/>
      <c r="L1740" s="336"/>
      <c r="M1740" s="301"/>
      <c r="N1740" s="336"/>
      <c r="O1740" s="301"/>
      <c r="P1740" s="336"/>
      <c r="Q1740" s="301"/>
      <c r="R1740" s="336"/>
      <c r="S1740" s="301"/>
      <c r="T1740" s="336"/>
    </row>
    <row r="1741" spans="1:20" ht="12" customHeight="1" x14ac:dyDescent="0.25">
      <c r="A1741" s="329" t="s">
        <v>294</v>
      </c>
      <c r="B1741" s="330">
        <v>42</v>
      </c>
      <c r="C1741" s="298">
        <v>46039</v>
      </c>
      <c r="D1741" s="299" t="s">
        <v>333</v>
      </c>
      <c r="E1741" s="331">
        <v>29.8</v>
      </c>
      <c r="F1741" s="331"/>
      <c r="G1741" s="333">
        <f t="shared" si="35"/>
        <v>4261.07</v>
      </c>
      <c r="H1741" s="334"/>
      <c r="I1741" s="335"/>
      <c r="J1741" s="336"/>
      <c r="K1741" s="301"/>
      <c r="L1741" s="336"/>
      <c r="M1741" s="301"/>
      <c r="N1741" s="336"/>
      <c r="O1741" s="301"/>
      <c r="P1741" s="336"/>
      <c r="Q1741" s="301"/>
      <c r="R1741" s="336"/>
      <c r="S1741" s="301"/>
      <c r="T1741" s="336"/>
    </row>
    <row r="1742" spans="1:20" ht="12" customHeight="1" x14ac:dyDescent="0.25">
      <c r="A1742" s="329" t="s">
        <v>294</v>
      </c>
      <c r="B1742" s="330">
        <v>43</v>
      </c>
      <c r="C1742" s="298">
        <v>46039</v>
      </c>
      <c r="D1742" s="299" t="s">
        <v>333</v>
      </c>
      <c r="E1742" s="331">
        <v>22.35</v>
      </c>
      <c r="F1742" s="331"/>
      <c r="G1742" s="333">
        <f t="shared" si="35"/>
        <v>4290.87</v>
      </c>
      <c r="H1742" s="334"/>
      <c r="I1742" s="335"/>
      <c r="J1742" s="336"/>
      <c r="K1742" s="301"/>
      <c r="L1742" s="336"/>
      <c r="M1742" s="301"/>
      <c r="N1742" s="336"/>
      <c r="O1742" s="301"/>
      <c r="P1742" s="336"/>
      <c r="Q1742" s="301"/>
      <c r="R1742" s="336"/>
      <c r="S1742" s="301"/>
      <c r="T1742" s="336"/>
    </row>
    <row r="1743" spans="1:20" ht="12" customHeight="1" x14ac:dyDescent="0.25">
      <c r="A1743" s="329" t="s">
        <v>289</v>
      </c>
      <c r="B1743" s="330">
        <v>8</v>
      </c>
      <c r="C1743" s="298">
        <v>46039</v>
      </c>
      <c r="D1743" s="299" t="s">
        <v>319</v>
      </c>
      <c r="E1743" s="331">
        <v>36.92</v>
      </c>
      <c r="F1743" s="331"/>
      <c r="G1743" s="333">
        <f t="shared" si="35"/>
        <v>4313.22</v>
      </c>
      <c r="H1743" s="334"/>
      <c r="I1743" s="335"/>
      <c r="J1743" s="336"/>
      <c r="K1743" s="301"/>
      <c r="L1743" s="336"/>
      <c r="M1743" s="301"/>
      <c r="N1743" s="336"/>
      <c r="O1743" s="301"/>
      <c r="P1743" s="336"/>
      <c r="Q1743" s="301"/>
      <c r="R1743" s="336"/>
      <c r="S1743" s="301"/>
      <c r="T1743" s="336"/>
    </row>
    <row r="1744" spans="1:20" ht="12" customHeight="1" x14ac:dyDescent="0.25">
      <c r="A1744" s="329" t="s">
        <v>289</v>
      </c>
      <c r="B1744" s="330">
        <v>1</v>
      </c>
      <c r="C1744" s="298">
        <v>46039</v>
      </c>
      <c r="D1744" s="299" t="s">
        <v>311</v>
      </c>
      <c r="E1744" s="331">
        <v>117.89</v>
      </c>
      <c r="F1744" s="331"/>
      <c r="G1744" s="333">
        <f t="shared" si="35"/>
        <v>4350.1400000000003</v>
      </c>
      <c r="H1744" s="334"/>
      <c r="I1744" s="335"/>
      <c r="J1744" s="336"/>
      <c r="K1744" s="301"/>
      <c r="L1744" s="336"/>
      <c r="M1744" s="301"/>
      <c r="N1744" s="336"/>
      <c r="O1744" s="301"/>
      <c r="P1744" s="336"/>
      <c r="Q1744" s="301"/>
      <c r="R1744" s="336"/>
      <c r="S1744" s="301"/>
      <c r="T1744" s="336"/>
    </row>
    <row r="1745" spans="1:20" ht="12" customHeight="1" x14ac:dyDescent="0.25">
      <c r="A1745" s="329" t="s">
        <v>289</v>
      </c>
      <c r="B1745" s="330">
        <v>1</v>
      </c>
      <c r="C1745" s="298">
        <v>46039</v>
      </c>
      <c r="D1745" s="299" t="s">
        <v>329</v>
      </c>
      <c r="E1745" s="331">
        <v>196.36</v>
      </c>
      <c r="F1745" s="331"/>
      <c r="G1745" s="333">
        <f t="shared" si="35"/>
        <v>4468.0300000000007</v>
      </c>
      <c r="H1745" s="334"/>
      <c r="I1745" s="335"/>
      <c r="J1745" s="336"/>
      <c r="K1745" s="301"/>
      <c r="L1745" s="336"/>
      <c r="M1745" s="301"/>
      <c r="N1745" s="336"/>
      <c r="O1745" s="301"/>
      <c r="P1745" s="336"/>
      <c r="Q1745" s="301"/>
      <c r="R1745" s="336"/>
      <c r="S1745" s="301"/>
      <c r="T1745" s="336"/>
    </row>
    <row r="1746" spans="1:20" ht="12" customHeight="1" x14ac:dyDescent="0.25">
      <c r="A1746" s="329" t="s">
        <v>294</v>
      </c>
      <c r="B1746" s="330">
        <v>21</v>
      </c>
      <c r="C1746" s="298">
        <v>46039</v>
      </c>
      <c r="D1746" s="299" t="s">
        <v>194</v>
      </c>
      <c r="E1746" s="331">
        <v>70.2</v>
      </c>
      <c r="F1746" s="331"/>
      <c r="G1746" s="333">
        <f t="shared" si="35"/>
        <v>4664.3900000000003</v>
      </c>
      <c r="H1746" s="334"/>
      <c r="I1746" s="335"/>
      <c r="J1746" s="336"/>
      <c r="K1746" s="301"/>
      <c r="L1746" s="336"/>
      <c r="M1746" s="301"/>
      <c r="N1746" s="336"/>
      <c r="O1746" s="301"/>
      <c r="P1746" s="336"/>
      <c r="Q1746" s="301"/>
      <c r="R1746" s="336"/>
      <c r="S1746" s="301"/>
      <c r="T1746" s="336"/>
    </row>
    <row r="1747" spans="1:20" ht="12" customHeight="1" x14ac:dyDescent="0.25">
      <c r="A1747" s="329" t="s">
        <v>289</v>
      </c>
      <c r="B1747" s="330">
        <v>2</v>
      </c>
      <c r="C1747" s="298">
        <v>46038</v>
      </c>
      <c r="D1747" s="299" t="s">
        <v>324</v>
      </c>
      <c r="E1747" s="331">
        <v>13.14</v>
      </c>
      <c r="F1747" s="331"/>
      <c r="G1747" s="333">
        <f t="shared" si="35"/>
        <v>4734.59</v>
      </c>
      <c r="H1747" s="334"/>
      <c r="I1747" s="335"/>
      <c r="J1747" s="336"/>
      <c r="K1747" s="301"/>
      <c r="L1747" s="336"/>
      <c r="M1747" s="301"/>
      <c r="N1747" s="336"/>
      <c r="O1747" s="301"/>
      <c r="P1747" s="336"/>
      <c r="Q1747" s="301"/>
      <c r="R1747" s="336"/>
      <c r="S1747" s="301"/>
      <c r="T1747" s="336"/>
    </row>
    <row r="1748" spans="1:20" ht="12" customHeight="1" x14ac:dyDescent="0.25">
      <c r="A1748" s="329" t="s">
        <v>289</v>
      </c>
      <c r="B1748" s="330">
        <v>2</v>
      </c>
      <c r="C1748" s="298">
        <v>46038</v>
      </c>
      <c r="D1748" s="299" t="s">
        <v>296</v>
      </c>
      <c r="E1748" s="331">
        <v>18.489999999999998</v>
      </c>
      <c r="F1748" s="331"/>
      <c r="G1748" s="333">
        <f t="shared" si="35"/>
        <v>4747.7300000000005</v>
      </c>
      <c r="H1748" s="334"/>
      <c r="I1748" s="335"/>
      <c r="J1748" s="336"/>
      <c r="K1748" s="301"/>
      <c r="L1748" s="336"/>
      <c r="M1748" s="301"/>
      <c r="N1748" s="336"/>
      <c r="O1748" s="301"/>
      <c r="P1748" s="336"/>
      <c r="Q1748" s="301"/>
      <c r="R1748" s="336"/>
      <c r="S1748" s="301"/>
      <c r="T1748" s="336"/>
    </row>
    <row r="1749" spans="1:20" ht="12" customHeight="1" x14ac:dyDescent="0.25">
      <c r="A1749" s="329" t="s">
        <v>291</v>
      </c>
      <c r="B1749" s="330">
        <v>41</v>
      </c>
      <c r="C1749" s="298">
        <v>46038</v>
      </c>
      <c r="D1749" s="299" t="s">
        <v>472</v>
      </c>
      <c r="E1749" s="331"/>
      <c r="F1749" s="331">
        <v>800</v>
      </c>
      <c r="G1749" s="333">
        <f t="shared" si="35"/>
        <v>4766.22</v>
      </c>
      <c r="H1749" s="334" t="s">
        <v>298</v>
      </c>
      <c r="I1749" s="335"/>
      <c r="J1749" s="336"/>
      <c r="K1749" s="301"/>
      <c r="L1749" s="336"/>
      <c r="M1749" s="301"/>
      <c r="N1749" s="336"/>
      <c r="O1749" s="301"/>
      <c r="P1749" s="336"/>
      <c r="Q1749" s="301"/>
      <c r="R1749" s="336"/>
      <c r="S1749" s="301"/>
      <c r="T1749" s="336"/>
    </row>
    <row r="1750" spans="1:20" ht="12" customHeight="1" x14ac:dyDescent="0.25">
      <c r="A1750" s="329" t="s">
        <v>294</v>
      </c>
      <c r="B1750" s="330">
        <v>18</v>
      </c>
      <c r="C1750" s="298">
        <v>46038</v>
      </c>
      <c r="D1750" s="299" t="s">
        <v>360</v>
      </c>
      <c r="E1750" s="331">
        <v>400</v>
      </c>
      <c r="F1750" s="331"/>
      <c r="G1750" s="333">
        <f t="shared" si="35"/>
        <v>3966.2200000000003</v>
      </c>
      <c r="H1750" s="334"/>
      <c r="I1750" s="335"/>
      <c r="J1750" s="336"/>
      <c r="K1750" s="301"/>
      <c r="L1750" s="336"/>
      <c r="M1750" s="301"/>
      <c r="N1750" s="336"/>
      <c r="O1750" s="301"/>
      <c r="P1750" s="336"/>
      <c r="Q1750" s="301"/>
      <c r="R1750" s="336"/>
      <c r="S1750" s="301"/>
      <c r="T1750" s="336"/>
    </row>
    <row r="1751" spans="1:20" ht="12" customHeight="1" x14ac:dyDescent="0.25">
      <c r="A1751" s="329" t="s">
        <v>294</v>
      </c>
      <c r="B1751" s="330">
        <v>19</v>
      </c>
      <c r="C1751" s="298">
        <v>46038</v>
      </c>
      <c r="D1751" s="299" t="s">
        <v>191</v>
      </c>
      <c r="E1751" s="331">
        <v>200</v>
      </c>
      <c r="F1751" s="331"/>
      <c r="G1751" s="333">
        <f t="shared" si="35"/>
        <v>4366.22</v>
      </c>
      <c r="H1751" s="334"/>
      <c r="I1751" s="335"/>
      <c r="J1751" s="336"/>
      <c r="K1751" s="301"/>
      <c r="L1751" s="336"/>
      <c r="M1751" s="301"/>
      <c r="N1751" s="336"/>
      <c r="O1751" s="301"/>
      <c r="P1751" s="336"/>
      <c r="Q1751" s="301"/>
      <c r="R1751" s="336"/>
      <c r="S1751" s="301"/>
      <c r="T1751" s="336"/>
    </row>
    <row r="1752" spans="1:20" ht="12" customHeight="1" x14ac:dyDescent="0.25">
      <c r="A1752" s="329" t="s">
        <v>294</v>
      </c>
      <c r="B1752" s="330">
        <v>11</v>
      </c>
      <c r="C1752" s="298">
        <v>46038</v>
      </c>
      <c r="D1752" s="299" t="s">
        <v>178</v>
      </c>
      <c r="E1752" s="331">
        <v>267.95999999999998</v>
      </c>
      <c r="F1752" s="331"/>
      <c r="G1752" s="333">
        <f t="shared" si="35"/>
        <v>4566.22</v>
      </c>
      <c r="H1752" s="334"/>
      <c r="I1752" s="335"/>
      <c r="J1752" s="336"/>
      <c r="K1752" s="301"/>
      <c r="L1752" s="336"/>
      <c r="M1752" s="301"/>
      <c r="N1752" s="336"/>
      <c r="O1752" s="301"/>
      <c r="P1752" s="336"/>
      <c r="Q1752" s="301"/>
      <c r="R1752" s="336"/>
      <c r="S1752" s="301"/>
      <c r="T1752" s="336"/>
    </row>
    <row r="1753" spans="1:20" ht="12" customHeight="1" x14ac:dyDescent="0.25">
      <c r="A1753" s="329" t="s">
        <v>289</v>
      </c>
      <c r="B1753" s="330">
        <v>8</v>
      </c>
      <c r="C1753" s="298">
        <v>46037</v>
      </c>
      <c r="D1753" s="299" t="s">
        <v>356</v>
      </c>
      <c r="E1753" s="331">
        <v>59.95</v>
      </c>
      <c r="F1753" s="331"/>
      <c r="G1753" s="333">
        <f t="shared" si="35"/>
        <v>4834.18</v>
      </c>
      <c r="H1753" s="334"/>
      <c r="I1753" s="335"/>
      <c r="J1753" s="336"/>
      <c r="K1753" s="301"/>
      <c r="L1753" s="336"/>
      <c r="M1753" s="301"/>
      <c r="N1753" s="336"/>
      <c r="O1753" s="301"/>
      <c r="P1753" s="336"/>
      <c r="Q1753" s="301"/>
      <c r="R1753" s="336"/>
      <c r="S1753" s="301"/>
      <c r="T1753" s="336"/>
    </row>
    <row r="1754" spans="1:20" ht="12" customHeight="1" x14ac:dyDescent="0.25">
      <c r="A1754" s="329" t="s">
        <v>289</v>
      </c>
      <c r="B1754" s="330">
        <v>2</v>
      </c>
      <c r="C1754" s="298">
        <v>46037</v>
      </c>
      <c r="D1754" s="299" t="s">
        <v>356</v>
      </c>
      <c r="E1754" s="331">
        <v>59.96</v>
      </c>
      <c r="F1754" s="331"/>
      <c r="G1754" s="333">
        <f t="shared" si="35"/>
        <v>4894.13</v>
      </c>
      <c r="H1754" s="334"/>
      <c r="I1754" s="335"/>
      <c r="J1754" s="336"/>
      <c r="K1754" s="301"/>
      <c r="L1754" s="336"/>
      <c r="M1754" s="301"/>
      <c r="N1754" s="336"/>
      <c r="O1754" s="301"/>
      <c r="P1754" s="336"/>
      <c r="Q1754" s="301"/>
      <c r="R1754" s="336"/>
      <c r="S1754" s="301"/>
      <c r="T1754" s="336"/>
    </row>
    <row r="1755" spans="1:20" ht="12" customHeight="1" x14ac:dyDescent="0.25">
      <c r="A1755" s="329" t="s">
        <v>289</v>
      </c>
      <c r="B1755" s="330">
        <v>8</v>
      </c>
      <c r="C1755" s="298">
        <v>46037</v>
      </c>
      <c r="D1755" s="299" t="s">
        <v>319</v>
      </c>
      <c r="E1755" s="331">
        <v>12.43</v>
      </c>
      <c r="F1755" s="331"/>
      <c r="G1755" s="333">
        <f t="shared" si="35"/>
        <v>4954.09</v>
      </c>
      <c r="H1755" s="334"/>
      <c r="I1755" s="335"/>
      <c r="J1755" s="336"/>
      <c r="K1755" s="301"/>
      <c r="L1755" s="336"/>
      <c r="M1755" s="301"/>
      <c r="N1755" s="336"/>
      <c r="O1755" s="301"/>
      <c r="P1755" s="336"/>
      <c r="Q1755" s="301"/>
      <c r="R1755" s="336"/>
      <c r="S1755" s="301"/>
      <c r="T1755" s="336"/>
    </row>
    <row r="1756" spans="1:20" ht="12" customHeight="1" x14ac:dyDescent="0.25">
      <c r="A1756" s="329" t="s">
        <v>289</v>
      </c>
      <c r="B1756" s="330">
        <v>2</v>
      </c>
      <c r="C1756" s="298">
        <v>46037</v>
      </c>
      <c r="D1756" s="299" t="s">
        <v>296</v>
      </c>
      <c r="E1756" s="331">
        <v>11.07</v>
      </c>
      <c r="F1756" s="331"/>
      <c r="G1756" s="333">
        <f t="shared" si="35"/>
        <v>4966.5200000000004</v>
      </c>
      <c r="H1756" s="334"/>
      <c r="I1756" s="335"/>
      <c r="J1756" s="336"/>
      <c r="K1756" s="301"/>
      <c r="L1756" s="336"/>
      <c r="M1756" s="301"/>
      <c r="N1756" s="336"/>
      <c r="O1756" s="301"/>
      <c r="P1756" s="336"/>
      <c r="Q1756" s="301"/>
      <c r="R1756" s="336"/>
      <c r="S1756" s="301"/>
      <c r="T1756" s="336"/>
    </row>
    <row r="1757" spans="1:20" ht="12" customHeight="1" x14ac:dyDescent="0.25">
      <c r="A1757" s="329" t="s">
        <v>289</v>
      </c>
      <c r="B1757" s="330">
        <v>4</v>
      </c>
      <c r="C1757" s="298">
        <v>46037</v>
      </c>
      <c r="D1757" s="299" t="s">
        <v>296</v>
      </c>
      <c r="E1757" s="331">
        <v>52.3</v>
      </c>
      <c r="F1757" s="331"/>
      <c r="G1757" s="333">
        <f t="shared" si="35"/>
        <v>4977.59</v>
      </c>
      <c r="H1757" s="334"/>
      <c r="I1757" s="335"/>
      <c r="J1757" s="336"/>
      <c r="K1757" s="301"/>
      <c r="L1757" s="336"/>
      <c r="M1757" s="301"/>
      <c r="N1757" s="336"/>
      <c r="O1757" s="301"/>
      <c r="P1757" s="336"/>
      <c r="Q1757" s="301"/>
      <c r="R1757" s="336"/>
      <c r="S1757" s="301"/>
      <c r="T1757" s="336"/>
    </row>
    <row r="1758" spans="1:20" ht="12" customHeight="1" x14ac:dyDescent="0.25">
      <c r="A1758" s="329" t="s">
        <v>289</v>
      </c>
      <c r="B1758" s="330">
        <v>6</v>
      </c>
      <c r="C1758" s="298">
        <v>46037</v>
      </c>
      <c r="D1758" s="299" t="s">
        <v>435</v>
      </c>
      <c r="E1758" s="331">
        <v>50</v>
      </c>
      <c r="F1758" s="331"/>
      <c r="G1758" s="333">
        <f t="shared" si="35"/>
        <v>5029.8900000000003</v>
      </c>
      <c r="H1758" s="334"/>
      <c r="I1758" s="335"/>
      <c r="J1758" s="336"/>
      <c r="K1758" s="301"/>
      <c r="L1758" s="336"/>
      <c r="M1758" s="301"/>
      <c r="N1758" s="336"/>
      <c r="O1758" s="301"/>
      <c r="P1758" s="336"/>
      <c r="Q1758" s="301"/>
      <c r="R1758" s="336"/>
      <c r="S1758" s="301"/>
      <c r="T1758" s="336"/>
    </row>
    <row r="1759" spans="1:20" ht="12" customHeight="1" x14ac:dyDescent="0.25">
      <c r="A1759" s="329" t="s">
        <v>291</v>
      </c>
      <c r="B1759" s="330">
        <v>38</v>
      </c>
      <c r="C1759" s="298">
        <v>46037</v>
      </c>
      <c r="D1759" s="299" t="s">
        <v>293</v>
      </c>
      <c r="E1759" s="331"/>
      <c r="F1759" s="331">
        <v>4365.67</v>
      </c>
      <c r="G1759" s="333">
        <f t="shared" si="35"/>
        <v>5079.8900000000003</v>
      </c>
      <c r="H1759" s="334"/>
      <c r="I1759" s="335"/>
      <c r="J1759" s="336"/>
      <c r="K1759" s="301"/>
      <c r="L1759" s="336"/>
      <c r="M1759" s="301"/>
      <c r="N1759" s="336"/>
      <c r="O1759" s="301"/>
      <c r="P1759" s="336"/>
      <c r="Q1759" s="301"/>
      <c r="R1759" s="336"/>
      <c r="S1759" s="301"/>
      <c r="T1759" s="336"/>
    </row>
    <row r="1760" spans="1:20" ht="12" customHeight="1" x14ac:dyDescent="0.25">
      <c r="A1760" s="329" t="s">
        <v>289</v>
      </c>
      <c r="B1760" s="330">
        <v>4</v>
      </c>
      <c r="C1760" s="298">
        <v>46036</v>
      </c>
      <c r="D1760" s="299" t="s">
        <v>295</v>
      </c>
      <c r="E1760" s="331">
        <v>30.91</v>
      </c>
      <c r="F1760" s="331"/>
      <c r="G1760" s="333">
        <f t="shared" si="35"/>
        <v>714.22</v>
      </c>
      <c r="H1760" s="334"/>
      <c r="I1760" s="335"/>
      <c r="J1760" s="336"/>
      <c r="K1760" s="301"/>
      <c r="L1760" s="336"/>
      <c r="M1760" s="301"/>
      <c r="N1760" s="336"/>
      <c r="O1760" s="301"/>
      <c r="P1760" s="336"/>
      <c r="Q1760" s="301"/>
      <c r="R1760" s="336"/>
      <c r="S1760" s="301"/>
      <c r="T1760" s="336"/>
    </row>
    <row r="1761" spans="1:20" ht="12" customHeight="1" x14ac:dyDescent="0.25">
      <c r="A1761" s="329" t="s">
        <v>289</v>
      </c>
      <c r="B1761" s="330">
        <v>3</v>
      </c>
      <c r="C1761" s="298">
        <v>46036</v>
      </c>
      <c r="D1761" s="299" t="s">
        <v>347</v>
      </c>
      <c r="E1761" s="331">
        <v>8.67</v>
      </c>
      <c r="F1761" s="331"/>
      <c r="G1761" s="333">
        <f t="shared" si="35"/>
        <v>745.13</v>
      </c>
      <c r="H1761" s="334"/>
      <c r="I1761" s="335"/>
      <c r="J1761" s="336"/>
      <c r="K1761" s="301"/>
      <c r="L1761" s="336"/>
      <c r="M1761" s="301"/>
      <c r="N1761" s="336"/>
      <c r="O1761" s="301"/>
      <c r="P1761" s="336"/>
      <c r="Q1761" s="301"/>
      <c r="R1761" s="336"/>
      <c r="S1761" s="301"/>
      <c r="T1761" s="336"/>
    </row>
    <row r="1762" spans="1:20" ht="12" customHeight="1" x14ac:dyDescent="0.25">
      <c r="A1762" s="329" t="s">
        <v>289</v>
      </c>
      <c r="B1762" s="330">
        <v>3</v>
      </c>
      <c r="C1762" s="298">
        <v>46035</v>
      </c>
      <c r="D1762" s="299" t="s">
        <v>350</v>
      </c>
      <c r="E1762" s="331">
        <v>25.01</v>
      </c>
      <c r="F1762" s="331"/>
      <c r="G1762" s="333">
        <f t="shared" si="35"/>
        <v>753.8</v>
      </c>
      <c r="H1762" s="334"/>
      <c r="I1762" s="335"/>
      <c r="J1762" s="336"/>
      <c r="K1762" s="301"/>
      <c r="L1762" s="336"/>
      <c r="M1762" s="301"/>
      <c r="N1762" s="336"/>
      <c r="O1762" s="301"/>
      <c r="P1762" s="336"/>
      <c r="Q1762" s="301"/>
      <c r="R1762" s="336"/>
      <c r="S1762" s="301"/>
      <c r="T1762" s="336"/>
    </row>
    <row r="1763" spans="1:20" ht="12" customHeight="1" x14ac:dyDescent="0.25">
      <c r="A1763" s="329" t="s">
        <v>289</v>
      </c>
      <c r="B1763" s="330">
        <v>6</v>
      </c>
      <c r="C1763" s="298">
        <v>46035</v>
      </c>
      <c r="D1763" s="299" t="s">
        <v>411</v>
      </c>
      <c r="E1763" s="331">
        <v>-5.9</v>
      </c>
      <c r="F1763" s="331"/>
      <c r="G1763" s="333">
        <f t="shared" si="35"/>
        <v>778.81</v>
      </c>
      <c r="H1763" s="334"/>
      <c r="I1763" s="335"/>
      <c r="J1763" s="336"/>
      <c r="K1763" s="301"/>
      <c r="L1763" s="336"/>
      <c r="M1763" s="301"/>
      <c r="N1763" s="336"/>
      <c r="O1763" s="301"/>
      <c r="P1763" s="336"/>
      <c r="Q1763" s="301"/>
      <c r="R1763" s="336"/>
      <c r="S1763" s="301"/>
      <c r="T1763" s="336"/>
    </row>
    <row r="1764" spans="1:20" ht="12" customHeight="1" x14ac:dyDescent="0.25">
      <c r="A1764" s="329" t="s">
        <v>289</v>
      </c>
      <c r="B1764" s="330">
        <v>6</v>
      </c>
      <c r="C1764" s="298">
        <v>46035</v>
      </c>
      <c r="D1764" s="299" t="s">
        <v>445</v>
      </c>
      <c r="E1764" s="331">
        <v>-0.03</v>
      </c>
      <c r="F1764" s="331"/>
      <c r="G1764" s="333">
        <f t="shared" si="35"/>
        <v>772.91</v>
      </c>
      <c r="H1764" s="334"/>
      <c r="I1764" s="335"/>
      <c r="J1764" s="336"/>
      <c r="K1764" s="301"/>
      <c r="L1764" s="336"/>
      <c r="M1764" s="301"/>
      <c r="N1764" s="336"/>
      <c r="O1764" s="301"/>
      <c r="P1764" s="336"/>
      <c r="Q1764" s="301"/>
      <c r="R1764" s="336"/>
      <c r="S1764" s="301"/>
      <c r="T1764" s="336"/>
    </row>
    <row r="1765" spans="1:20" ht="12" customHeight="1" x14ac:dyDescent="0.25">
      <c r="A1765" s="329" t="s">
        <v>294</v>
      </c>
      <c r="B1765" s="330">
        <v>43</v>
      </c>
      <c r="C1765" s="298">
        <v>46035</v>
      </c>
      <c r="D1765" s="299" t="s">
        <v>201</v>
      </c>
      <c r="E1765" s="331">
        <v>44.18</v>
      </c>
      <c r="F1765" s="331"/>
      <c r="G1765" s="333">
        <f t="shared" si="35"/>
        <v>772.88</v>
      </c>
      <c r="H1765" s="334"/>
      <c r="I1765" s="335"/>
      <c r="J1765" s="336"/>
      <c r="K1765" s="301"/>
      <c r="L1765" s="336"/>
      <c r="M1765" s="301"/>
      <c r="N1765" s="336"/>
      <c r="O1765" s="301"/>
      <c r="P1765" s="336"/>
      <c r="Q1765" s="301"/>
      <c r="R1765" s="336"/>
      <c r="S1765" s="301"/>
      <c r="T1765" s="336"/>
    </row>
    <row r="1766" spans="1:20" ht="12" customHeight="1" x14ac:dyDescent="0.25">
      <c r="A1766" s="329" t="s">
        <v>294</v>
      </c>
      <c r="B1766" s="330">
        <v>42</v>
      </c>
      <c r="C1766" s="298">
        <v>46035</v>
      </c>
      <c r="D1766" s="299" t="s">
        <v>200</v>
      </c>
      <c r="E1766" s="331">
        <v>51.19</v>
      </c>
      <c r="F1766" s="331"/>
      <c r="G1766" s="333">
        <f t="shared" si="35"/>
        <v>817.06</v>
      </c>
      <c r="H1766" s="334"/>
      <c r="I1766" s="335"/>
      <c r="J1766" s="336"/>
      <c r="K1766" s="301"/>
      <c r="L1766" s="336"/>
      <c r="M1766" s="301"/>
      <c r="N1766" s="336"/>
      <c r="O1766" s="301"/>
      <c r="P1766" s="336"/>
      <c r="Q1766" s="301"/>
      <c r="R1766" s="336"/>
      <c r="S1766" s="301"/>
      <c r="T1766" s="336"/>
    </row>
    <row r="1767" spans="1:20" ht="12" customHeight="1" x14ac:dyDescent="0.25">
      <c r="A1767" s="329" t="s">
        <v>289</v>
      </c>
      <c r="B1767" s="330">
        <v>4</v>
      </c>
      <c r="C1767" s="298">
        <v>46035</v>
      </c>
      <c r="D1767" s="299" t="s">
        <v>295</v>
      </c>
      <c r="E1767" s="331">
        <v>28.15</v>
      </c>
      <c r="F1767" s="331"/>
      <c r="G1767" s="333">
        <f t="shared" si="35"/>
        <v>868.25</v>
      </c>
      <c r="H1767" s="334"/>
      <c r="I1767" s="335"/>
      <c r="J1767" s="336"/>
      <c r="K1767" s="301"/>
      <c r="L1767" s="336"/>
      <c r="M1767" s="301"/>
      <c r="N1767" s="336"/>
      <c r="O1767" s="301"/>
      <c r="P1767" s="336"/>
      <c r="Q1767" s="301"/>
      <c r="R1767" s="336"/>
      <c r="S1767" s="301"/>
      <c r="T1767" s="336"/>
    </row>
    <row r="1768" spans="1:20" ht="12" customHeight="1" x14ac:dyDescent="0.25">
      <c r="A1768" s="329" t="s">
        <v>289</v>
      </c>
      <c r="B1768" s="330">
        <v>3</v>
      </c>
      <c r="C1768" s="298">
        <v>46035</v>
      </c>
      <c r="D1768" s="299" t="s">
        <v>296</v>
      </c>
      <c r="E1768" s="331">
        <v>20.85</v>
      </c>
      <c r="F1768" s="331"/>
      <c r="G1768" s="333">
        <f t="shared" si="35"/>
        <v>896.4</v>
      </c>
      <c r="H1768" s="334"/>
      <c r="I1768" s="335"/>
      <c r="J1768" s="336"/>
      <c r="K1768" s="301"/>
      <c r="L1768" s="336"/>
      <c r="M1768" s="301"/>
      <c r="N1768" s="336"/>
      <c r="O1768" s="301"/>
      <c r="P1768" s="336"/>
      <c r="Q1768" s="301"/>
      <c r="R1768" s="336"/>
      <c r="S1768" s="301"/>
      <c r="T1768" s="336"/>
    </row>
    <row r="1769" spans="1:20" ht="12" customHeight="1" x14ac:dyDescent="0.25">
      <c r="A1769" s="329" t="s">
        <v>289</v>
      </c>
      <c r="B1769" s="330">
        <v>1</v>
      </c>
      <c r="C1769" s="298">
        <v>46034</v>
      </c>
      <c r="D1769" s="299" t="s">
        <v>306</v>
      </c>
      <c r="E1769" s="331">
        <v>145.81</v>
      </c>
      <c r="F1769" s="331"/>
      <c r="G1769" s="333">
        <f t="shared" si="35"/>
        <v>917.25</v>
      </c>
      <c r="H1769" s="334"/>
      <c r="I1769" s="335"/>
      <c r="J1769" s="336"/>
      <c r="K1769" s="301"/>
      <c r="L1769" s="336"/>
      <c r="M1769" s="301"/>
      <c r="N1769" s="336"/>
      <c r="O1769" s="301"/>
      <c r="P1769" s="336"/>
      <c r="Q1769" s="301"/>
      <c r="R1769" s="336"/>
      <c r="S1769" s="301"/>
      <c r="T1769" s="336"/>
    </row>
    <row r="1770" spans="1:20" ht="12" customHeight="1" x14ac:dyDescent="0.25">
      <c r="A1770" s="329" t="s">
        <v>289</v>
      </c>
      <c r="B1770" s="330">
        <v>2</v>
      </c>
      <c r="C1770" s="298">
        <v>46034</v>
      </c>
      <c r="D1770" s="299" t="s">
        <v>423</v>
      </c>
      <c r="E1770" s="331">
        <v>25.22</v>
      </c>
      <c r="F1770" s="331"/>
      <c r="G1770" s="333">
        <f t="shared" si="35"/>
        <v>1063.06</v>
      </c>
      <c r="H1770" s="334"/>
      <c r="I1770" s="335"/>
      <c r="J1770" s="336"/>
      <c r="K1770" s="301"/>
      <c r="L1770" s="336"/>
      <c r="M1770" s="301"/>
      <c r="N1770" s="336"/>
      <c r="O1770" s="301"/>
      <c r="P1770" s="336"/>
      <c r="Q1770" s="301"/>
      <c r="R1770" s="336"/>
      <c r="S1770" s="301"/>
      <c r="T1770" s="336"/>
    </row>
    <row r="1771" spans="1:20" ht="12" customHeight="1" x14ac:dyDescent="0.25">
      <c r="A1771" s="329" t="s">
        <v>289</v>
      </c>
      <c r="B1771" s="330">
        <v>2</v>
      </c>
      <c r="C1771" s="298">
        <v>46033</v>
      </c>
      <c r="D1771" s="299" t="s">
        <v>326</v>
      </c>
      <c r="E1771" s="331">
        <v>49.38</v>
      </c>
      <c r="F1771" s="331"/>
      <c r="G1771" s="333">
        <f t="shared" si="35"/>
        <v>1088.28</v>
      </c>
      <c r="H1771" s="334"/>
      <c r="I1771" s="335"/>
      <c r="J1771" s="336"/>
      <c r="K1771" s="301"/>
      <c r="L1771" s="336"/>
      <c r="M1771" s="301"/>
      <c r="N1771" s="336"/>
      <c r="O1771" s="301"/>
      <c r="P1771" s="336"/>
      <c r="Q1771" s="301"/>
      <c r="R1771" s="336"/>
      <c r="S1771" s="301"/>
      <c r="T1771" s="336"/>
    </row>
    <row r="1772" spans="1:20" ht="12" customHeight="1" x14ac:dyDescent="0.25">
      <c r="A1772" s="329" t="s">
        <v>294</v>
      </c>
      <c r="B1772" s="330">
        <v>22</v>
      </c>
      <c r="C1772" s="298">
        <v>46033</v>
      </c>
      <c r="D1772" s="299" t="s">
        <v>351</v>
      </c>
      <c r="E1772" s="331">
        <v>19.16</v>
      </c>
      <c r="F1772" s="331"/>
      <c r="G1772" s="333">
        <f t="shared" si="35"/>
        <v>1137.6600000000001</v>
      </c>
      <c r="H1772" s="334"/>
      <c r="I1772" s="335"/>
      <c r="J1772" s="336"/>
      <c r="K1772" s="301"/>
      <c r="L1772" s="336"/>
      <c r="M1772" s="301"/>
      <c r="N1772" s="336"/>
      <c r="O1772" s="301"/>
      <c r="P1772" s="336"/>
      <c r="Q1772" s="301"/>
      <c r="R1772" s="336"/>
      <c r="S1772" s="301"/>
      <c r="T1772" s="336"/>
    </row>
    <row r="1773" spans="1:20" ht="12" customHeight="1" x14ac:dyDescent="0.25">
      <c r="A1773" s="329" t="s">
        <v>289</v>
      </c>
      <c r="B1773" s="330">
        <v>6</v>
      </c>
      <c r="C1773" s="298">
        <v>46033</v>
      </c>
      <c r="D1773" s="299" t="s">
        <v>312</v>
      </c>
      <c r="E1773" s="331">
        <v>39.86</v>
      </c>
      <c r="F1773" s="331"/>
      <c r="G1773" s="333">
        <f t="shared" si="35"/>
        <v>1156.8200000000002</v>
      </c>
      <c r="H1773" s="334"/>
      <c r="I1773" s="335"/>
      <c r="J1773" s="336"/>
      <c r="K1773" s="301"/>
      <c r="L1773" s="336"/>
      <c r="M1773" s="301"/>
      <c r="N1773" s="336"/>
      <c r="O1773" s="301"/>
      <c r="P1773" s="336"/>
      <c r="Q1773" s="301"/>
      <c r="R1773" s="336"/>
      <c r="S1773" s="301"/>
      <c r="T1773" s="336"/>
    </row>
    <row r="1774" spans="1:20" ht="12" customHeight="1" x14ac:dyDescent="0.25">
      <c r="A1774" s="329" t="s">
        <v>289</v>
      </c>
      <c r="B1774" s="330">
        <v>7</v>
      </c>
      <c r="C1774" s="298">
        <v>46033</v>
      </c>
      <c r="D1774" s="299" t="s">
        <v>443</v>
      </c>
      <c r="E1774" s="331">
        <v>165.05</v>
      </c>
      <c r="F1774" s="331"/>
      <c r="G1774" s="333">
        <f t="shared" si="35"/>
        <v>1196.68</v>
      </c>
      <c r="H1774" s="334"/>
      <c r="I1774" s="335"/>
      <c r="J1774" s="336"/>
      <c r="K1774" s="301"/>
      <c r="L1774" s="336"/>
      <c r="M1774" s="301"/>
      <c r="N1774" s="336"/>
      <c r="O1774" s="301"/>
      <c r="P1774" s="336"/>
      <c r="Q1774" s="301"/>
      <c r="R1774" s="336"/>
      <c r="S1774" s="301"/>
      <c r="T1774" s="336"/>
    </row>
    <row r="1775" spans="1:20" ht="12" customHeight="1" x14ac:dyDescent="0.25">
      <c r="A1775" s="329" t="s">
        <v>294</v>
      </c>
      <c r="B1775" s="330">
        <v>24</v>
      </c>
      <c r="C1775" s="298">
        <v>46032</v>
      </c>
      <c r="D1775" s="299" t="s">
        <v>858</v>
      </c>
      <c r="E1775" s="331">
        <v>83.42</v>
      </c>
      <c r="F1775" s="331"/>
      <c r="G1775" s="333">
        <f t="shared" si="35"/>
        <v>1361.73</v>
      </c>
      <c r="H1775" s="334"/>
      <c r="I1775" s="335"/>
      <c r="J1775" s="336"/>
      <c r="K1775" s="301"/>
      <c r="L1775" s="336"/>
      <c r="M1775" s="301"/>
      <c r="N1775" s="336"/>
      <c r="O1775" s="301"/>
      <c r="P1775" s="336"/>
      <c r="Q1775" s="301"/>
      <c r="R1775" s="336"/>
      <c r="S1775" s="301"/>
      <c r="T1775" s="336"/>
    </row>
    <row r="1776" spans="1:20" ht="12" customHeight="1" x14ac:dyDescent="0.25">
      <c r="A1776" s="329" t="s">
        <v>289</v>
      </c>
      <c r="B1776" s="330">
        <v>4</v>
      </c>
      <c r="C1776" s="298">
        <v>46032</v>
      </c>
      <c r="D1776" s="299" t="s">
        <v>296</v>
      </c>
      <c r="E1776" s="331">
        <v>30.4</v>
      </c>
      <c r="F1776" s="331"/>
      <c r="G1776" s="333">
        <f t="shared" si="35"/>
        <v>1445.15</v>
      </c>
      <c r="H1776" s="334"/>
      <c r="I1776" s="335"/>
      <c r="J1776" s="336"/>
      <c r="K1776" s="301"/>
      <c r="L1776" s="336"/>
      <c r="M1776" s="301"/>
      <c r="N1776" s="336"/>
      <c r="O1776" s="301"/>
      <c r="P1776" s="336"/>
      <c r="Q1776" s="301"/>
      <c r="R1776" s="336"/>
      <c r="S1776" s="301"/>
      <c r="T1776" s="336"/>
    </row>
    <row r="1777" spans="1:20" ht="12" customHeight="1" x14ac:dyDescent="0.25">
      <c r="A1777" s="329" t="s">
        <v>289</v>
      </c>
      <c r="B1777" s="330">
        <v>2</v>
      </c>
      <c r="C1777" s="298">
        <v>46032</v>
      </c>
      <c r="D1777" s="299" t="s">
        <v>296</v>
      </c>
      <c r="E1777" s="331">
        <v>13.83</v>
      </c>
      <c r="F1777" s="331"/>
      <c r="G1777" s="333">
        <f t="shared" si="35"/>
        <v>1475.5500000000002</v>
      </c>
      <c r="H1777" s="334"/>
      <c r="I1777" s="335"/>
      <c r="J1777" s="336"/>
      <c r="K1777" s="301"/>
      <c r="L1777" s="336"/>
      <c r="M1777" s="301"/>
      <c r="N1777" s="336"/>
      <c r="O1777" s="301"/>
      <c r="P1777" s="336"/>
      <c r="Q1777" s="301"/>
      <c r="R1777" s="336"/>
      <c r="S1777" s="301"/>
      <c r="T1777" s="336"/>
    </row>
    <row r="1778" spans="1:20" ht="12" customHeight="1" x14ac:dyDescent="0.25">
      <c r="A1778" s="329" t="s">
        <v>289</v>
      </c>
      <c r="B1778" s="330">
        <v>2</v>
      </c>
      <c r="C1778" s="298">
        <v>46032</v>
      </c>
      <c r="D1778" s="299" t="s">
        <v>471</v>
      </c>
      <c r="E1778" s="331">
        <v>100</v>
      </c>
      <c r="F1778" s="331"/>
      <c r="G1778" s="333">
        <f t="shared" si="35"/>
        <v>1489.38</v>
      </c>
      <c r="H1778" s="334"/>
      <c r="I1778" s="335"/>
      <c r="J1778" s="336"/>
      <c r="K1778" s="301"/>
      <c r="L1778" s="336"/>
      <c r="M1778" s="301"/>
      <c r="N1778" s="336"/>
      <c r="O1778" s="301"/>
      <c r="P1778" s="336"/>
      <c r="Q1778" s="301"/>
      <c r="R1778" s="336"/>
      <c r="S1778" s="301"/>
      <c r="T1778" s="336"/>
    </row>
    <row r="1779" spans="1:20" ht="12" customHeight="1" x14ac:dyDescent="0.25">
      <c r="A1779" s="329" t="s">
        <v>289</v>
      </c>
      <c r="B1779" s="330">
        <v>1</v>
      </c>
      <c r="C1779" s="298">
        <v>46032</v>
      </c>
      <c r="D1779" s="299" t="s">
        <v>304</v>
      </c>
      <c r="E1779" s="331">
        <v>55.68</v>
      </c>
      <c r="F1779" s="331"/>
      <c r="G1779" s="333">
        <f t="shared" si="35"/>
        <v>1589.38</v>
      </c>
      <c r="H1779" s="334"/>
      <c r="I1779" s="335"/>
      <c r="J1779" s="336"/>
      <c r="K1779" s="301"/>
      <c r="L1779" s="336"/>
      <c r="M1779" s="301"/>
      <c r="N1779" s="336"/>
      <c r="O1779" s="301"/>
      <c r="P1779" s="336"/>
      <c r="Q1779" s="301"/>
      <c r="R1779" s="336"/>
      <c r="S1779" s="301"/>
      <c r="T1779" s="336"/>
    </row>
    <row r="1780" spans="1:20" ht="12" customHeight="1" x14ac:dyDescent="0.25">
      <c r="A1780" s="329" t="s">
        <v>289</v>
      </c>
      <c r="B1780" s="330">
        <v>2</v>
      </c>
      <c r="C1780" s="298">
        <v>46031</v>
      </c>
      <c r="D1780" s="299" t="s">
        <v>357</v>
      </c>
      <c r="E1780" s="331">
        <v>9.4700000000000006</v>
      </c>
      <c r="F1780" s="331"/>
      <c r="G1780" s="333">
        <f t="shared" si="35"/>
        <v>1645.0600000000002</v>
      </c>
      <c r="H1780" s="334"/>
      <c r="I1780" s="335"/>
      <c r="J1780" s="336"/>
      <c r="K1780" s="301"/>
      <c r="L1780" s="336"/>
      <c r="M1780" s="301"/>
      <c r="N1780" s="336"/>
      <c r="O1780" s="301"/>
      <c r="P1780" s="336"/>
      <c r="Q1780" s="301"/>
      <c r="R1780" s="336"/>
      <c r="S1780" s="301"/>
      <c r="T1780" s="336"/>
    </row>
    <row r="1781" spans="1:20" ht="12" customHeight="1" x14ac:dyDescent="0.25">
      <c r="A1781" s="329" t="s">
        <v>289</v>
      </c>
      <c r="B1781" s="330">
        <v>5</v>
      </c>
      <c r="C1781" s="298">
        <v>46031</v>
      </c>
      <c r="D1781" s="299" t="s">
        <v>473</v>
      </c>
      <c r="E1781" s="331">
        <v>50</v>
      </c>
      <c r="F1781" s="331"/>
      <c r="G1781" s="333">
        <f t="shared" si="35"/>
        <v>1654.5300000000002</v>
      </c>
      <c r="H1781" s="334"/>
      <c r="I1781" s="335"/>
      <c r="J1781" s="336"/>
      <c r="K1781" s="301"/>
      <c r="L1781" s="336"/>
      <c r="M1781" s="301"/>
      <c r="N1781" s="336"/>
      <c r="O1781" s="301"/>
      <c r="P1781" s="336"/>
      <c r="Q1781" s="301"/>
      <c r="R1781" s="336"/>
      <c r="S1781" s="301"/>
      <c r="T1781" s="336"/>
    </row>
    <row r="1782" spans="1:20" ht="12" customHeight="1" x14ac:dyDescent="0.25">
      <c r="A1782" s="329" t="s">
        <v>289</v>
      </c>
      <c r="B1782" s="330">
        <v>8</v>
      </c>
      <c r="C1782" s="298">
        <v>46030</v>
      </c>
      <c r="D1782" s="299" t="s">
        <v>474</v>
      </c>
      <c r="E1782" s="331">
        <v>32.619999999999997</v>
      </c>
      <c r="F1782" s="331"/>
      <c r="G1782" s="333">
        <f t="shared" si="35"/>
        <v>1704.5300000000002</v>
      </c>
      <c r="H1782" s="334"/>
      <c r="I1782" s="335"/>
      <c r="J1782" s="336"/>
      <c r="K1782" s="301"/>
      <c r="L1782" s="336"/>
      <c r="M1782" s="301"/>
      <c r="N1782" s="336"/>
      <c r="O1782" s="301"/>
      <c r="P1782" s="336"/>
      <c r="Q1782" s="301"/>
      <c r="R1782" s="336"/>
      <c r="S1782" s="301"/>
      <c r="T1782" s="336"/>
    </row>
    <row r="1783" spans="1:20" ht="12" customHeight="1" x14ac:dyDescent="0.25">
      <c r="A1783" s="329" t="s">
        <v>291</v>
      </c>
      <c r="B1783" s="330">
        <v>39</v>
      </c>
      <c r="C1783" s="298">
        <v>46030</v>
      </c>
      <c r="D1783" s="299" t="s">
        <v>292</v>
      </c>
      <c r="E1783" s="331"/>
      <c r="F1783" s="331">
        <v>2729.22</v>
      </c>
      <c r="G1783" s="333">
        <f t="shared" si="35"/>
        <v>1737.15</v>
      </c>
      <c r="H1783" s="334"/>
      <c r="I1783" s="335"/>
      <c r="J1783" s="336"/>
      <c r="K1783" s="301"/>
      <c r="L1783" s="336"/>
      <c r="M1783" s="301"/>
      <c r="N1783" s="336"/>
      <c r="O1783" s="301"/>
      <c r="P1783" s="336"/>
      <c r="Q1783" s="301"/>
      <c r="R1783" s="336"/>
      <c r="S1783" s="301"/>
      <c r="T1783" s="336"/>
    </row>
    <row r="1784" spans="1:20" ht="12" customHeight="1" x14ac:dyDescent="0.25">
      <c r="A1784" s="329" t="s">
        <v>289</v>
      </c>
      <c r="B1784" s="330">
        <v>2</v>
      </c>
      <c r="C1784" s="298">
        <v>46030</v>
      </c>
      <c r="D1784" s="299" t="s">
        <v>296</v>
      </c>
      <c r="E1784" s="331">
        <v>6.37</v>
      </c>
      <c r="F1784" s="331"/>
      <c r="G1784" s="333">
        <f t="shared" si="35"/>
        <v>-992.06999999999971</v>
      </c>
      <c r="H1784" s="334"/>
      <c r="I1784" s="335"/>
      <c r="J1784" s="336"/>
      <c r="K1784" s="301"/>
      <c r="L1784" s="336"/>
      <c r="M1784" s="301"/>
      <c r="N1784" s="336"/>
      <c r="O1784" s="301"/>
      <c r="P1784" s="336"/>
      <c r="Q1784" s="301"/>
      <c r="R1784" s="336"/>
      <c r="S1784" s="301"/>
      <c r="T1784" s="336"/>
    </row>
    <row r="1785" spans="1:20" ht="12" customHeight="1" x14ac:dyDescent="0.25">
      <c r="A1785" s="329" t="s">
        <v>289</v>
      </c>
      <c r="B1785" s="330">
        <v>4</v>
      </c>
      <c r="C1785" s="298">
        <v>46030</v>
      </c>
      <c r="D1785" s="299" t="s">
        <v>296</v>
      </c>
      <c r="E1785" s="331">
        <v>32.119999999999997</v>
      </c>
      <c r="F1785" s="331"/>
      <c r="G1785" s="333">
        <f t="shared" si="35"/>
        <v>-985.6999999999997</v>
      </c>
      <c r="H1785" s="334"/>
      <c r="I1785" s="335"/>
      <c r="J1785" s="336"/>
      <c r="K1785" s="301"/>
      <c r="L1785" s="336"/>
      <c r="M1785" s="301"/>
      <c r="N1785" s="336"/>
      <c r="O1785" s="301"/>
      <c r="P1785" s="336"/>
      <c r="Q1785" s="301"/>
      <c r="R1785" s="336"/>
      <c r="S1785" s="301"/>
      <c r="T1785" s="336"/>
    </row>
    <row r="1786" spans="1:20" ht="12" customHeight="1" x14ac:dyDescent="0.25">
      <c r="A1786" s="329" t="s">
        <v>289</v>
      </c>
      <c r="B1786" s="330">
        <v>2</v>
      </c>
      <c r="C1786" s="298">
        <v>46030</v>
      </c>
      <c r="D1786" s="299" t="s">
        <v>357</v>
      </c>
      <c r="E1786" s="331">
        <v>9.4700000000000006</v>
      </c>
      <c r="F1786" s="331"/>
      <c r="G1786" s="333">
        <f t="shared" si="35"/>
        <v>-953.5799999999997</v>
      </c>
      <c r="H1786" s="334"/>
      <c r="I1786" s="335"/>
      <c r="J1786" s="336"/>
      <c r="K1786" s="301"/>
      <c r="L1786" s="336"/>
      <c r="M1786" s="301"/>
      <c r="N1786" s="336"/>
      <c r="O1786" s="301"/>
      <c r="P1786" s="336"/>
      <c r="Q1786" s="301"/>
      <c r="R1786" s="336"/>
      <c r="S1786" s="301"/>
      <c r="T1786" s="336"/>
    </row>
    <row r="1787" spans="1:20" ht="12" customHeight="1" x14ac:dyDescent="0.25">
      <c r="A1787" s="329" t="s">
        <v>289</v>
      </c>
      <c r="B1787" s="330">
        <v>2</v>
      </c>
      <c r="C1787" s="298">
        <v>46030</v>
      </c>
      <c r="D1787" s="299" t="s">
        <v>385</v>
      </c>
      <c r="E1787" s="331">
        <v>21.18</v>
      </c>
      <c r="F1787" s="331"/>
      <c r="G1787" s="333">
        <f t="shared" si="35"/>
        <v>-944.10999999999967</v>
      </c>
      <c r="H1787" s="334"/>
      <c r="I1787" s="335"/>
      <c r="J1787" s="336"/>
      <c r="K1787" s="301"/>
      <c r="L1787" s="336"/>
      <c r="M1787" s="301"/>
      <c r="N1787" s="336"/>
      <c r="O1787" s="301"/>
      <c r="P1787" s="336"/>
      <c r="Q1787" s="301"/>
      <c r="R1787" s="336"/>
      <c r="S1787" s="301"/>
      <c r="T1787" s="336"/>
    </row>
    <row r="1788" spans="1:20" ht="12" customHeight="1" x14ac:dyDescent="0.25">
      <c r="A1788" s="329" t="s">
        <v>335</v>
      </c>
      <c r="B1788" s="330" t="s">
        <v>335</v>
      </c>
      <c r="C1788" s="298">
        <v>46029</v>
      </c>
      <c r="D1788" s="299" t="s">
        <v>182</v>
      </c>
      <c r="E1788" s="331">
        <v>52.66</v>
      </c>
      <c r="F1788" s="331"/>
      <c r="G1788" s="333">
        <f t="shared" si="35"/>
        <v>-922.92999999999972</v>
      </c>
      <c r="H1788" s="334"/>
      <c r="I1788" s="335"/>
      <c r="J1788" s="336"/>
      <c r="K1788" s="301"/>
      <c r="L1788" s="336"/>
      <c r="M1788" s="301"/>
      <c r="N1788" s="336"/>
      <c r="O1788" s="301"/>
      <c r="P1788" s="336"/>
      <c r="Q1788" s="301"/>
      <c r="R1788" s="336"/>
      <c r="S1788" s="301"/>
      <c r="T1788" s="336"/>
    </row>
    <row r="1789" spans="1:20" ht="12" customHeight="1" x14ac:dyDescent="0.25">
      <c r="A1789" s="329" t="s">
        <v>294</v>
      </c>
      <c r="B1789" s="330">
        <v>13</v>
      </c>
      <c r="C1789" s="298">
        <v>46029</v>
      </c>
      <c r="D1789" s="299" t="s">
        <v>182</v>
      </c>
      <c r="E1789" s="331">
        <v>167.42</v>
      </c>
      <c r="F1789" s="331"/>
      <c r="G1789" s="333">
        <f t="shared" si="35"/>
        <v>-870.26999999999975</v>
      </c>
      <c r="H1789" s="334"/>
      <c r="I1789" s="335"/>
      <c r="J1789" s="336"/>
      <c r="K1789" s="301"/>
      <c r="L1789" s="336"/>
      <c r="M1789" s="301"/>
      <c r="N1789" s="336"/>
      <c r="O1789" s="301"/>
      <c r="P1789" s="336"/>
      <c r="Q1789" s="301"/>
      <c r="R1789" s="336"/>
      <c r="S1789" s="301"/>
      <c r="T1789" s="336"/>
    </row>
    <row r="1790" spans="1:20" ht="12" customHeight="1" x14ac:dyDescent="0.25">
      <c r="A1790" s="329" t="s">
        <v>289</v>
      </c>
      <c r="B1790" s="330">
        <v>4</v>
      </c>
      <c r="C1790" s="298">
        <v>46029</v>
      </c>
      <c r="D1790" s="299" t="s">
        <v>296</v>
      </c>
      <c r="E1790" s="331">
        <v>30.81</v>
      </c>
      <c r="F1790" s="331"/>
      <c r="G1790" s="333">
        <f t="shared" si="35"/>
        <v>-702.8499999999998</v>
      </c>
      <c r="H1790" s="334"/>
      <c r="I1790" s="335"/>
      <c r="J1790" s="336"/>
      <c r="K1790" s="301"/>
      <c r="L1790" s="336"/>
      <c r="M1790" s="301"/>
      <c r="N1790" s="336"/>
      <c r="O1790" s="301"/>
      <c r="P1790" s="336"/>
      <c r="Q1790" s="301"/>
      <c r="R1790" s="336"/>
      <c r="S1790" s="301"/>
      <c r="T1790" s="336"/>
    </row>
    <row r="1791" spans="1:20" ht="12" customHeight="1" x14ac:dyDescent="0.25">
      <c r="A1791" s="329" t="s">
        <v>289</v>
      </c>
      <c r="B1791" s="330">
        <v>2</v>
      </c>
      <c r="C1791" s="298">
        <v>46029</v>
      </c>
      <c r="D1791" s="299" t="s">
        <v>357</v>
      </c>
      <c r="E1791" s="331">
        <v>9.4700000000000006</v>
      </c>
      <c r="F1791" s="331"/>
      <c r="G1791" s="333">
        <f t="shared" si="35"/>
        <v>-672.03999999999985</v>
      </c>
      <c r="H1791" s="334"/>
      <c r="I1791" s="335"/>
      <c r="J1791" s="336"/>
      <c r="K1791" s="301"/>
      <c r="L1791" s="336"/>
      <c r="M1791" s="301"/>
      <c r="N1791" s="336"/>
      <c r="O1791" s="301"/>
      <c r="P1791" s="336"/>
      <c r="Q1791" s="301"/>
      <c r="R1791" s="336"/>
      <c r="S1791" s="301"/>
      <c r="T1791" s="336"/>
    </row>
    <row r="1792" spans="1:20" ht="12" customHeight="1" x14ac:dyDescent="0.25">
      <c r="A1792" s="329" t="s">
        <v>294</v>
      </c>
      <c r="B1792" s="330">
        <v>22</v>
      </c>
      <c r="C1792" s="298">
        <v>46029</v>
      </c>
      <c r="D1792" s="299" t="s">
        <v>475</v>
      </c>
      <c r="E1792" s="331">
        <v>148.04</v>
      </c>
      <c r="F1792" s="331"/>
      <c r="G1792" s="333">
        <f t="shared" si="35"/>
        <v>-662.56999999999982</v>
      </c>
      <c r="H1792" s="334"/>
      <c r="I1792" s="335"/>
      <c r="J1792" s="336"/>
      <c r="K1792" s="301"/>
      <c r="L1792" s="336"/>
      <c r="M1792" s="301"/>
      <c r="N1792" s="336"/>
      <c r="O1792" s="301"/>
      <c r="P1792" s="336"/>
      <c r="Q1792" s="301"/>
      <c r="R1792" s="336"/>
      <c r="S1792" s="301"/>
      <c r="T1792" s="336"/>
    </row>
    <row r="1793" spans="1:20" ht="12" customHeight="1" x14ac:dyDescent="0.25">
      <c r="A1793" s="329" t="s">
        <v>294</v>
      </c>
      <c r="B1793" s="330">
        <v>14</v>
      </c>
      <c r="C1793" s="298">
        <v>46028</v>
      </c>
      <c r="D1793" s="299" t="s">
        <v>365</v>
      </c>
      <c r="E1793" s="331">
        <v>66.67</v>
      </c>
      <c r="F1793" s="331"/>
      <c r="G1793" s="333">
        <f t="shared" si="35"/>
        <v>-514.52999999999986</v>
      </c>
      <c r="H1793" s="334"/>
      <c r="I1793" s="335"/>
      <c r="J1793" s="336"/>
      <c r="K1793" s="301"/>
      <c r="L1793" s="336"/>
      <c r="M1793" s="301"/>
      <c r="N1793" s="336"/>
      <c r="O1793" s="301"/>
      <c r="P1793" s="336"/>
      <c r="Q1793" s="301"/>
      <c r="R1793" s="336"/>
      <c r="S1793" s="301"/>
      <c r="T1793" s="336"/>
    </row>
    <row r="1794" spans="1:20" ht="12" customHeight="1" x14ac:dyDescent="0.25">
      <c r="A1794" s="329" t="s">
        <v>289</v>
      </c>
      <c r="B1794" s="330">
        <v>3</v>
      </c>
      <c r="C1794" s="298">
        <v>46028</v>
      </c>
      <c r="D1794" s="299" t="s">
        <v>296</v>
      </c>
      <c r="E1794" s="331">
        <v>5.7</v>
      </c>
      <c r="F1794" s="331"/>
      <c r="G1794" s="333">
        <f t="shared" si="35"/>
        <v>-447.8599999999999</v>
      </c>
      <c r="H1794" s="334"/>
      <c r="I1794" s="335"/>
      <c r="J1794" s="336"/>
      <c r="K1794" s="301"/>
      <c r="L1794" s="336"/>
      <c r="M1794" s="301"/>
      <c r="N1794" s="336"/>
      <c r="O1794" s="301"/>
      <c r="P1794" s="336"/>
      <c r="Q1794" s="301"/>
      <c r="R1794" s="336"/>
      <c r="S1794" s="301"/>
      <c r="T1794" s="336"/>
    </row>
    <row r="1795" spans="1:20" ht="12" customHeight="1" x14ac:dyDescent="0.25">
      <c r="A1795" s="329" t="s">
        <v>294</v>
      </c>
      <c r="B1795" s="330">
        <v>21</v>
      </c>
      <c r="C1795" s="298">
        <v>46028</v>
      </c>
      <c r="D1795" s="299" t="s">
        <v>194</v>
      </c>
      <c r="E1795" s="331">
        <v>30.59</v>
      </c>
      <c r="F1795" s="331"/>
      <c r="G1795" s="333">
        <f t="shared" si="35"/>
        <v>-442.15999999999991</v>
      </c>
      <c r="H1795" s="334"/>
      <c r="I1795" s="335"/>
      <c r="J1795" s="336"/>
      <c r="K1795" s="301"/>
      <c r="L1795" s="336"/>
      <c r="M1795" s="301"/>
      <c r="N1795" s="336"/>
      <c r="O1795" s="301"/>
      <c r="P1795" s="336"/>
      <c r="Q1795" s="301"/>
      <c r="R1795" s="336"/>
      <c r="S1795" s="301"/>
      <c r="T1795" s="336"/>
    </row>
    <row r="1796" spans="1:20" ht="12" customHeight="1" x14ac:dyDescent="0.25">
      <c r="A1796" s="329" t="s">
        <v>294</v>
      </c>
      <c r="B1796" s="330">
        <v>17</v>
      </c>
      <c r="C1796" s="298">
        <v>46027</v>
      </c>
      <c r="D1796" s="299" t="s">
        <v>369</v>
      </c>
      <c r="E1796" s="331">
        <v>133.91999999999999</v>
      </c>
      <c r="F1796" s="331"/>
      <c r="G1796" s="333">
        <f t="shared" si="35"/>
        <v>-411.56999999999994</v>
      </c>
      <c r="H1796" s="334"/>
      <c r="I1796" s="335"/>
      <c r="J1796" s="336"/>
      <c r="K1796" s="301"/>
      <c r="L1796" s="336"/>
      <c r="M1796" s="301"/>
      <c r="N1796" s="336"/>
      <c r="O1796" s="301"/>
      <c r="P1796" s="336"/>
      <c r="Q1796" s="301"/>
      <c r="R1796" s="336"/>
      <c r="S1796" s="301"/>
      <c r="T1796" s="336"/>
    </row>
    <row r="1797" spans="1:20" ht="12" customHeight="1" x14ac:dyDescent="0.25">
      <c r="A1797" s="329" t="s">
        <v>294</v>
      </c>
      <c r="B1797" s="330">
        <v>17</v>
      </c>
      <c r="C1797" s="298">
        <v>46027</v>
      </c>
      <c r="D1797" s="299" t="s">
        <v>369</v>
      </c>
      <c r="E1797" s="331">
        <v>62</v>
      </c>
      <c r="F1797" s="331"/>
      <c r="G1797" s="333">
        <f t="shared" si="35"/>
        <v>-277.64999999999992</v>
      </c>
      <c r="H1797" s="334"/>
      <c r="I1797" s="335"/>
      <c r="J1797" s="336"/>
      <c r="K1797" s="301"/>
      <c r="L1797" s="336"/>
      <c r="M1797" s="301"/>
      <c r="N1797" s="336"/>
      <c r="O1797" s="301"/>
      <c r="P1797" s="336"/>
      <c r="Q1797" s="301"/>
      <c r="R1797" s="336"/>
      <c r="S1797" s="301"/>
      <c r="T1797" s="336"/>
    </row>
    <row r="1798" spans="1:20" ht="12" customHeight="1" x14ac:dyDescent="0.25">
      <c r="A1798" s="329" t="s">
        <v>289</v>
      </c>
      <c r="B1798" s="330">
        <v>6</v>
      </c>
      <c r="C1798" s="298">
        <v>46027</v>
      </c>
      <c r="D1798" s="299" t="s">
        <v>300</v>
      </c>
      <c r="E1798" s="331">
        <v>10.64</v>
      </c>
      <c r="F1798" s="331"/>
      <c r="G1798" s="333">
        <f t="shared" si="35"/>
        <v>-215.64999999999992</v>
      </c>
      <c r="H1798" s="334"/>
      <c r="I1798" s="335"/>
      <c r="J1798" s="336"/>
      <c r="K1798" s="301"/>
      <c r="L1798" s="336"/>
      <c r="M1798" s="301"/>
      <c r="N1798" s="336"/>
      <c r="O1798" s="301"/>
      <c r="P1798" s="336"/>
      <c r="Q1798" s="301"/>
      <c r="R1798" s="336"/>
      <c r="S1798" s="301"/>
      <c r="T1798" s="336"/>
    </row>
    <row r="1799" spans="1:20" ht="12" customHeight="1" x14ac:dyDescent="0.25">
      <c r="A1799" s="329" t="s">
        <v>289</v>
      </c>
      <c r="B1799" s="330">
        <v>8</v>
      </c>
      <c r="C1799" s="298">
        <v>46027</v>
      </c>
      <c r="D1799" s="299" t="s">
        <v>319</v>
      </c>
      <c r="E1799" s="331">
        <v>17.440000000000001</v>
      </c>
      <c r="F1799" s="331"/>
      <c r="G1799" s="333">
        <f t="shared" si="35"/>
        <v>-205.00999999999991</v>
      </c>
      <c r="H1799" s="334"/>
      <c r="I1799" s="335"/>
      <c r="J1799" s="336"/>
      <c r="K1799" s="301"/>
      <c r="L1799" s="336"/>
      <c r="M1799" s="301"/>
      <c r="N1799" s="336"/>
      <c r="O1799" s="301"/>
      <c r="P1799" s="336"/>
      <c r="Q1799" s="301"/>
      <c r="R1799" s="336"/>
      <c r="S1799" s="301"/>
      <c r="T1799" s="336"/>
    </row>
    <row r="1800" spans="1:20" ht="12" customHeight="1" x14ac:dyDescent="0.25">
      <c r="A1800" s="329" t="s">
        <v>289</v>
      </c>
      <c r="B1800" s="330">
        <v>1</v>
      </c>
      <c r="C1800" s="298">
        <v>46027</v>
      </c>
      <c r="D1800" s="299" t="s">
        <v>306</v>
      </c>
      <c r="E1800" s="331">
        <v>216.19</v>
      </c>
      <c r="F1800" s="331"/>
      <c r="G1800" s="333">
        <f t="shared" si="35"/>
        <v>-187.56999999999991</v>
      </c>
      <c r="H1800" s="334"/>
      <c r="I1800" s="335"/>
      <c r="J1800" s="336"/>
      <c r="K1800" s="301"/>
      <c r="L1800" s="336"/>
      <c r="M1800" s="301"/>
      <c r="N1800" s="336"/>
      <c r="O1800" s="301"/>
      <c r="P1800" s="336"/>
      <c r="Q1800" s="301"/>
      <c r="R1800" s="336"/>
      <c r="S1800" s="301"/>
      <c r="T1800" s="336"/>
    </row>
    <row r="1801" spans="1:20" ht="12" customHeight="1" x14ac:dyDescent="0.25">
      <c r="A1801" s="329" t="s">
        <v>289</v>
      </c>
      <c r="B1801" s="330">
        <v>2</v>
      </c>
      <c r="C1801" s="298">
        <v>46027</v>
      </c>
      <c r="D1801" s="299" t="s">
        <v>476</v>
      </c>
      <c r="E1801" s="331">
        <v>70</v>
      </c>
      <c r="F1801" s="331"/>
      <c r="G1801" s="333">
        <f t="shared" si="35"/>
        <v>28.62000000000009</v>
      </c>
      <c r="H1801" s="334"/>
      <c r="I1801" s="335"/>
      <c r="J1801" s="336"/>
      <c r="K1801" s="301"/>
      <c r="L1801" s="336"/>
      <c r="M1801" s="301"/>
      <c r="N1801" s="336"/>
      <c r="O1801" s="301"/>
      <c r="P1801" s="336"/>
      <c r="Q1801" s="301"/>
      <c r="R1801" s="336"/>
      <c r="S1801" s="301"/>
      <c r="T1801" s="336"/>
    </row>
    <row r="1802" spans="1:20" ht="12" customHeight="1" x14ac:dyDescent="0.25">
      <c r="A1802" s="329" t="s">
        <v>289</v>
      </c>
      <c r="B1802" s="330">
        <v>2</v>
      </c>
      <c r="C1802" s="298">
        <v>46027</v>
      </c>
      <c r="D1802" s="299" t="s">
        <v>357</v>
      </c>
      <c r="E1802" s="331">
        <v>14.05</v>
      </c>
      <c r="F1802" s="331"/>
      <c r="G1802" s="333">
        <f t="shared" si="35"/>
        <v>98.62000000000009</v>
      </c>
      <c r="H1802" s="334"/>
      <c r="I1802" s="335"/>
      <c r="J1802" s="336"/>
      <c r="K1802" s="301"/>
      <c r="L1802" s="336"/>
      <c r="M1802" s="301"/>
      <c r="N1802" s="336"/>
      <c r="O1802" s="301"/>
      <c r="P1802" s="336"/>
      <c r="Q1802" s="301"/>
      <c r="R1802" s="336"/>
      <c r="S1802" s="301"/>
      <c r="T1802" s="336"/>
    </row>
    <row r="1803" spans="1:20" ht="12" customHeight="1" x14ac:dyDescent="0.25">
      <c r="A1803" s="329" t="s">
        <v>294</v>
      </c>
      <c r="B1803" s="330">
        <v>14</v>
      </c>
      <c r="C1803" s="298">
        <v>46027</v>
      </c>
      <c r="D1803" s="299" t="s">
        <v>366</v>
      </c>
      <c r="E1803" s="331">
        <v>68.739999999999995</v>
      </c>
      <c r="F1803" s="331"/>
      <c r="G1803" s="333">
        <f t="shared" si="35"/>
        <v>112.67000000000009</v>
      </c>
      <c r="H1803" s="334"/>
      <c r="I1803" s="335"/>
      <c r="J1803" s="336"/>
      <c r="K1803" s="301"/>
      <c r="L1803" s="336"/>
      <c r="M1803" s="301"/>
      <c r="N1803" s="336"/>
      <c r="O1803" s="301"/>
      <c r="P1803" s="336"/>
      <c r="Q1803" s="301"/>
      <c r="R1803" s="336"/>
      <c r="S1803" s="301"/>
      <c r="T1803" s="336"/>
    </row>
    <row r="1804" spans="1:20" ht="12" customHeight="1" x14ac:dyDescent="0.25">
      <c r="A1804" s="329" t="s">
        <v>289</v>
      </c>
      <c r="B1804" s="330">
        <v>6</v>
      </c>
      <c r="C1804" s="298">
        <v>46027</v>
      </c>
      <c r="D1804" s="299" t="s">
        <v>477</v>
      </c>
      <c r="E1804" s="331">
        <v>120</v>
      </c>
      <c r="F1804" s="331"/>
      <c r="G1804" s="333">
        <f t="shared" si="35"/>
        <v>181.41000000000008</v>
      </c>
      <c r="H1804" s="334"/>
      <c r="I1804" s="335"/>
      <c r="J1804" s="336"/>
      <c r="K1804" s="301"/>
      <c r="L1804" s="336"/>
      <c r="M1804" s="301"/>
      <c r="N1804" s="336"/>
      <c r="O1804" s="301"/>
      <c r="P1804" s="336"/>
      <c r="Q1804" s="301"/>
      <c r="R1804" s="336"/>
      <c r="S1804" s="301"/>
      <c r="T1804" s="336"/>
    </row>
    <row r="1805" spans="1:20" ht="12" customHeight="1" x14ac:dyDescent="0.25">
      <c r="A1805" s="329" t="s">
        <v>294</v>
      </c>
      <c r="B1805" s="330">
        <v>9</v>
      </c>
      <c r="C1805" s="298">
        <v>46027</v>
      </c>
      <c r="D1805" s="299" t="s">
        <v>58</v>
      </c>
      <c r="E1805" s="331">
        <v>1281.53</v>
      </c>
      <c r="F1805" s="331"/>
      <c r="G1805" s="333">
        <f t="shared" si="35"/>
        <v>301.41000000000008</v>
      </c>
      <c r="H1805" s="334"/>
      <c r="I1805" s="335"/>
      <c r="J1805" s="336"/>
      <c r="K1805" s="301"/>
      <c r="L1805" s="336"/>
      <c r="M1805" s="301"/>
      <c r="N1805" s="336"/>
      <c r="O1805" s="301"/>
      <c r="P1805" s="336"/>
      <c r="Q1805" s="301"/>
      <c r="R1805" s="336"/>
      <c r="S1805" s="301"/>
      <c r="T1805" s="336"/>
    </row>
    <row r="1806" spans="1:20" ht="12" customHeight="1" x14ac:dyDescent="0.25">
      <c r="A1806" s="329" t="s">
        <v>289</v>
      </c>
      <c r="B1806" s="330">
        <v>7</v>
      </c>
      <c r="C1806" s="298">
        <v>46026</v>
      </c>
      <c r="D1806" s="299" t="s">
        <v>337</v>
      </c>
      <c r="E1806" s="331">
        <v>18.260000000000002</v>
      </c>
      <c r="F1806" s="331"/>
      <c r="G1806" s="333">
        <f t="shared" si="35"/>
        <v>1582.94</v>
      </c>
      <c r="H1806" s="334"/>
      <c r="I1806" s="335"/>
      <c r="J1806" s="336"/>
      <c r="K1806" s="301"/>
      <c r="L1806" s="336"/>
      <c r="M1806" s="301"/>
      <c r="N1806" s="336"/>
      <c r="O1806" s="301"/>
      <c r="P1806" s="336"/>
      <c r="Q1806" s="301"/>
      <c r="R1806" s="336"/>
      <c r="S1806" s="301"/>
      <c r="T1806" s="336"/>
    </row>
    <row r="1807" spans="1:20" ht="12" customHeight="1" x14ac:dyDescent="0.25">
      <c r="A1807" s="329" t="s">
        <v>287</v>
      </c>
      <c r="B1807" s="330" t="s">
        <v>287</v>
      </c>
      <c r="C1807" s="298">
        <v>46026</v>
      </c>
      <c r="D1807" s="299" t="s">
        <v>300</v>
      </c>
      <c r="E1807" s="331">
        <v>114.91</v>
      </c>
      <c r="F1807" s="331">
        <v>114.91</v>
      </c>
      <c r="G1807" s="333">
        <f t="shared" si="35"/>
        <v>1601.2</v>
      </c>
      <c r="H1807" s="334"/>
      <c r="I1807" s="335"/>
      <c r="J1807" s="336"/>
      <c r="K1807" s="301"/>
      <c r="L1807" s="336"/>
      <c r="M1807" s="301"/>
      <c r="N1807" s="336"/>
      <c r="O1807" s="301"/>
      <c r="P1807" s="336"/>
      <c r="Q1807" s="301"/>
      <c r="R1807" s="336"/>
      <c r="S1807" s="301"/>
      <c r="T1807" s="336"/>
    </row>
    <row r="1808" spans="1:20" ht="12" customHeight="1" x14ac:dyDescent="0.25">
      <c r="A1808" s="329" t="s">
        <v>289</v>
      </c>
      <c r="B1808" s="330">
        <v>5</v>
      </c>
      <c r="C1808" s="298">
        <v>46026</v>
      </c>
      <c r="D1808" s="299" t="s">
        <v>478</v>
      </c>
      <c r="E1808" s="331">
        <v>42.43</v>
      </c>
      <c r="F1808" s="331"/>
      <c r="G1808" s="333">
        <f t="shared" si="35"/>
        <v>1601.2</v>
      </c>
      <c r="H1808" s="334"/>
      <c r="I1808" s="335"/>
      <c r="J1808" s="336"/>
      <c r="K1808" s="301"/>
      <c r="L1808" s="336"/>
      <c r="M1808" s="301"/>
      <c r="N1808" s="336"/>
      <c r="O1808" s="301"/>
      <c r="P1808" s="336"/>
      <c r="Q1808" s="301"/>
      <c r="R1808" s="336"/>
      <c r="S1808" s="301"/>
      <c r="T1808" s="336"/>
    </row>
    <row r="1809" spans="1:20" ht="12" customHeight="1" x14ac:dyDescent="0.25">
      <c r="A1809" s="329" t="s">
        <v>289</v>
      </c>
      <c r="B1809" s="330">
        <v>7</v>
      </c>
      <c r="C1809" s="298">
        <v>46026</v>
      </c>
      <c r="D1809" s="299" t="s">
        <v>300</v>
      </c>
      <c r="E1809" s="331">
        <v>42.59</v>
      </c>
      <c r="F1809" s="331"/>
      <c r="G1809" s="333">
        <f t="shared" si="35"/>
        <v>1643.63</v>
      </c>
      <c r="H1809" s="334"/>
      <c r="I1809" s="335"/>
      <c r="J1809" s="336"/>
      <c r="K1809" s="301"/>
      <c r="L1809" s="336"/>
      <c r="M1809" s="301"/>
      <c r="N1809" s="336"/>
      <c r="O1809" s="301"/>
      <c r="P1809" s="336"/>
      <c r="Q1809" s="301"/>
      <c r="R1809" s="336"/>
      <c r="S1809" s="301"/>
      <c r="T1809" s="336"/>
    </row>
    <row r="1810" spans="1:20" ht="12" customHeight="1" x14ac:dyDescent="0.25">
      <c r="A1810" s="329" t="s">
        <v>289</v>
      </c>
      <c r="B1810" s="330">
        <v>3</v>
      </c>
      <c r="C1810" s="298">
        <v>46025</v>
      </c>
      <c r="D1810" s="299" t="s">
        <v>347</v>
      </c>
      <c r="E1810" s="331">
        <v>14.57</v>
      </c>
      <c r="F1810" s="331"/>
      <c r="G1810" s="333">
        <f t="shared" si="35"/>
        <v>1686.22</v>
      </c>
      <c r="H1810" s="334"/>
      <c r="I1810" s="335"/>
      <c r="J1810" s="336"/>
      <c r="K1810" s="301"/>
      <c r="L1810" s="336"/>
      <c r="M1810" s="301"/>
      <c r="N1810" s="336"/>
      <c r="O1810" s="301"/>
      <c r="P1810" s="336"/>
      <c r="Q1810" s="301"/>
      <c r="R1810" s="336"/>
      <c r="S1810" s="301"/>
      <c r="T1810" s="336"/>
    </row>
    <row r="1811" spans="1:20" ht="12" customHeight="1" x14ac:dyDescent="0.25">
      <c r="A1811" s="329" t="s">
        <v>289</v>
      </c>
      <c r="B1811" s="330">
        <v>2</v>
      </c>
      <c r="C1811" s="298">
        <v>46025</v>
      </c>
      <c r="D1811" s="299" t="s">
        <v>479</v>
      </c>
      <c r="E1811" s="331">
        <v>41.05</v>
      </c>
      <c r="F1811" s="331"/>
      <c r="G1811" s="333">
        <f t="shared" si="35"/>
        <v>1700.79</v>
      </c>
      <c r="H1811" s="334"/>
      <c r="I1811" s="335"/>
      <c r="J1811" s="336"/>
      <c r="K1811" s="301"/>
      <c r="L1811" s="336"/>
      <c r="M1811" s="301"/>
      <c r="N1811" s="336"/>
      <c r="O1811" s="301"/>
      <c r="P1811" s="336"/>
      <c r="Q1811" s="301"/>
      <c r="R1811" s="336"/>
      <c r="S1811" s="301"/>
      <c r="T1811" s="336"/>
    </row>
    <row r="1812" spans="1:20" ht="12" customHeight="1" x14ac:dyDescent="0.25">
      <c r="A1812" s="329" t="s">
        <v>289</v>
      </c>
      <c r="B1812" s="330">
        <v>4</v>
      </c>
      <c r="C1812" s="298">
        <v>46025</v>
      </c>
      <c r="D1812" s="299" t="s">
        <v>310</v>
      </c>
      <c r="E1812" s="331">
        <v>26.88</v>
      </c>
      <c r="F1812" s="331"/>
      <c r="G1812" s="333">
        <f t="shared" si="35"/>
        <v>1741.84</v>
      </c>
      <c r="H1812" s="334"/>
      <c r="I1812" s="335"/>
      <c r="J1812" s="336"/>
      <c r="K1812" s="301"/>
      <c r="L1812" s="336"/>
      <c r="M1812" s="301"/>
      <c r="N1812" s="336"/>
      <c r="O1812" s="301"/>
      <c r="P1812" s="336"/>
      <c r="Q1812" s="301"/>
      <c r="R1812" s="336"/>
      <c r="S1812" s="301"/>
      <c r="T1812" s="336"/>
    </row>
    <row r="1813" spans="1:20" ht="12" customHeight="1" x14ac:dyDescent="0.25">
      <c r="A1813" s="329" t="s">
        <v>289</v>
      </c>
      <c r="B1813" s="330">
        <v>2</v>
      </c>
      <c r="C1813" s="298">
        <v>46025</v>
      </c>
      <c r="D1813" s="299" t="s">
        <v>308</v>
      </c>
      <c r="E1813" s="331">
        <v>130.08000000000001</v>
      </c>
      <c r="F1813" s="331"/>
      <c r="G1813" s="333">
        <f t="shared" si="35"/>
        <v>1768.72</v>
      </c>
      <c r="H1813" s="334"/>
      <c r="I1813" s="335"/>
      <c r="J1813" s="336"/>
      <c r="K1813" s="301"/>
      <c r="L1813" s="336"/>
      <c r="M1813" s="301"/>
      <c r="N1813" s="336"/>
      <c r="O1813" s="301"/>
      <c r="P1813" s="336"/>
      <c r="Q1813" s="301"/>
      <c r="R1813" s="336"/>
      <c r="S1813" s="301"/>
      <c r="T1813" s="336"/>
    </row>
    <row r="1814" spans="1:20" ht="12" customHeight="1" x14ac:dyDescent="0.25">
      <c r="A1814" s="329" t="s">
        <v>289</v>
      </c>
      <c r="B1814" s="330">
        <v>7</v>
      </c>
      <c r="C1814" s="298">
        <v>46025</v>
      </c>
      <c r="D1814" s="299" t="s">
        <v>480</v>
      </c>
      <c r="E1814" s="331">
        <v>222.49</v>
      </c>
      <c r="F1814" s="331"/>
      <c r="G1814" s="333">
        <f t="shared" si="35"/>
        <v>1898.8</v>
      </c>
      <c r="H1814" s="334"/>
      <c r="I1814" s="335"/>
      <c r="J1814" s="336"/>
      <c r="K1814" s="301"/>
      <c r="L1814" s="336"/>
      <c r="M1814" s="301"/>
      <c r="N1814" s="336"/>
      <c r="O1814" s="301"/>
      <c r="P1814" s="336"/>
      <c r="Q1814" s="301"/>
      <c r="R1814" s="336"/>
      <c r="S1814" s="301"/>
      <c r="T1814" s="336"/>
    </row>
    <row r="1815" spans="1:20" ht="12" customHeight="1" x14ac:dyDescent="0.25">
      <c r="A1815" s="329" t="s">
        <v>289</v>
      </c>
      <c r="B1815" s="330">
        <v>7</v>
      </c>
      <c r="C1815" s="298">
        <v>46025</v>
      </c>
      <c r="D1815" s="299" t="s">
        <v>480</v>
      </c>
      <c r="E1815" s="331">
        <v>99.18</v>
      </c>
      <c r="F1815" s="331"/>
      <c r="G1815" s="333">
        <f t="shared" si="35"/>
        <v>2121.29</v>
      </c>
      <c r="H1815" s="334"/>
      <c r="I1815" s="335"/>
      <c r="J1815" s="336"/>
      <c r="K1815" s="301"/>
      <c r="L1815" s="336"/>
      <c r="M1815" s="301"/>
      <c r="N1815" s="336"/>
      <c r="O1815" s="301"/>
      <c r="P1815" s="336"/>
      <c r="Q1815" s="301"/>
      <c r="R1815" s="336"/>
      <c r="S1815" s="301"/>
      <c r="T1815" s="336"/>
    </row>
    <row r="1816" spans="1:20" ht="12" customHeight="1" x14ac:dyDescent="0.25">
      <c r="A1816" s="329" t="s">
        <v>289</v>
      </c>
      <c r="B1816" s="330">
        <v>5</v>
      </c>
      <c r="C1816" s="298">
        <v>46024</v>
      </c>
      <c r="D1816" s="299" t="s">
        <v>481</v>
      </c>
      <c r="E1816" s="331">
        <v>35</v>
      </c>
      <c r="F1816" s="331"/>
      <c r="G1816" s="333">
        <f t="shared" si="35"/>
        <v>2220.4699999999998</v>
      </c>
      <c r="H1816" s="334"/>
      <c r="I1816" s="335"/>
      <c r="J1816" s="336"/>
      <c r="K1816" s="301"/>
      <c r="L1816" s="336"/>
      <c r="M1816" s="301"/>
      <c r="N1816" s="336"/>
      <c r="O1816" s="301"/>
      <c r="P1816" s="336"/>
      <c r="Q1816" s="301"/>
      <c r="R1816" s="336"/>
      <c r="S1816" s="301"/>
      <c r="T1816" s="336"/>
    </row>
    <row r="1817" spans="1:20" ht="12" customHeight="1" x14ac:dyDescent="0.25">
      <c r="A1817" s="329" t="s">
        <v>289</v>
      </c>
      <c r="B1817" s="330">
        <v>3</v>
      </c>
      <c r="C1817" s="298">
        <v>46024</v>
      </c>
      <c r="D1817" s="299" t="s">
        <v>296</v>
      </c>
      <c r="E1817" s="331">
        <v>15.11</v>
      </c>
      <c r="F1817" s="331"/>
      <c r="G1817" s="333">
        <f t="shared" si="35"/>
        <v>2255.4699999999998</v>
      </c>
      <c r="H1817" s="334"/>
      <c r="I1817" s="335"/>
      <c r="J1817" s="336"/>
      <c r="K1817" s="301"/>
      <c r="L1817" s="336"/>
      <c r="M1817" s="301"/>
      <c r="N1817" s="336"/>
      <c r="O1817" s="301"/>
      <c r="P1817" s="336"/>
      <c r="Q1817" s="301"/>
      <c r="R1817" s="336"/>
      <c r="S1817" s="301"/>
      <c r="T1817" s="336"/>
    </row>
    <row r="1818" spans="1:20" ht="12" customHeight="1" x14ac:dyDescent="0.25">
      <c r="A1818" s="329" t="s">
        <v>289</v>
      </c>
      <c r="B1818" s="330">
        <v>5</v>
      </c>
      <c r="C1818" s="298">
        <v>46024</v>
      </c>
      <c r="D1818" s="299" t="s">
        <v>482</v>
      </c>
      <c r="E1818" s="331">
        <v>29.67</v>
      </c>
      <c r="F1818" s="331"/>
      <c r="G1818" s="333">
        <f t="shared" si="35"/>
        <v>2270.58</v>
      </c>
      <c r="H1818" s="334"/>
      <c r="I1818" s="335"/>
      <c r="J1818" s="336"/>
      <c r="K1818" s="301"/>
      <c r="L1818" s="336"/>
      <c r="M1818" s="301"/>
      <c r="N1818" s="336"/>
      <c r="O1818" s="301"/>
      <c r="P1818" s="336"/>
      <c r="Q1818" s="301"/>
      <c r="R1818" s="336"/>
      <c r="S1818" s="301"/>
      <c r="T1818" s="336"/>
    </row>
    <row r="1819" spans="1:20" ht="12" customHeight="1" x14ac:dyDescent="0.25">
      <c r="A1819" s="329" t="s">
        <v>287</v>
      </c>
      <c r="B1819" s="330" t="s">
        <v>287</v>
      </c>
      <c r="C1819" s="298">
        <v>46024</v>
      </c>
      <c r="D1819" s="299" t="s">
        <v>396</v>
      </c>
      <c r="E1819" s="331">
        <v>70.56</v>
      </c>
      <c r="F1819" s="331">
        <v>70.56</v>
      </c>
      <c r="G1819" s="333">
        <f t="shared" si="35"/>
        <v>2300.25</v>
      </c>
      <c r="H1819" s="334"/>
      <c r="I1819" s="335"/>
      <c r="J1819" s="336"/>
      <c r="K1819" s="301"/>
      <c r="L1819" s="336"/>
      <c r="M1819" s="301"/>
      <c r="N1819" s="336"/>
      <c r="O1819" s="301"/>
      <c r="P1819" s="336"/>
      <c r="Q1819" s="301"/>
      <c r="R1819" s="336"/>
      <c r="S1819" s="301"/>
      <c r="T1819" s="336"/>
    </row>
    <row r="1820" spans="1:20" ht="12" customHeight="1" x14ac:dyDescent="0.25">
      <c r="A1820" s="329" t="s">
        <v>287</v>
      </c>
      <c r="B1820" s="330" t="s">
        <v>287</v>
      </c>
      <c r="C1820" s="298">
        <v>46024</v>
      </c>
      <c r="D1820" s="299" t="s">
        <v>483</v>
      </c>
      <c r="E1820" s="331">
        <v>113.94</v>
      </c>
      <c r="F1820" s="331">
        <v>113.94</v>
      </c>
      <c r="G1820" s="333">
        <f t="shared" si="35"/>
        <v>2300.25</v>
      </c>
      <c r="H1820" s="334"/>
      <c r="I1820" s="335"/>
      <c r="J1820" s="336"/>
      <c r="K1820" s="301"/>
      <c r="L1820" s="336"/>
      <c r="M1820" s="301"/>
      <c r="N1820" s="336"/>
      <c r="O1820" s="301"/>
      <c r="P1820" s="336"/>
      <c r="Q1820" s="301"/>
      <c r="R1820" s="336"/>
      <c r="S1820" s="301"/>
      <c r="T1820" s="336"/>
    </row>
    <row r="1821" spans="1:20" ht="12" customHeight="1" x14ac:dyDescent="0.25">
      <c r="A1821" s="329" t="s">
        <v>289</v>
      </c>
      <c r="B1821" s="330">
        <v>2</v>
      </c>
      <c r="C1821" s="298">
        <v>46024</v>
      </c>
      <c r="D1821" s="299" t="s">
        <v>370</v>
      </c>
      <c r="E1821" s="331">
        <v>11.9</v>
      </c>
      <c r="F1821" s="331"/>
      <c r="G1821" s="333">
        <f t="shared" si="35"/>
        <v>2300.25</v>
      </c>
      <c r="H1821" s="334"/>
      <c r="I1821" s="335"/>
      <c r="J1821" s="336"/>
      <c r="K1821" s="301"/>
      <c r="L1821" s="336"/>
      <c r="M1821" s="301"/>
      <c r="N1821" s="336"/>
      <c r="O1821" s="301"/>
      <c r="P1821" s="336"/>
      <c r="Q1821" s="301"/>
      <c r="R1821" s="336"/>
      <c r="S1821" s="301"/>
      <c r="T1821" s="336"/>
    </row>
    <row r="1822" spans="1:20" ht="12" customHeight="1" x14ac:dyDescent="0.25">
      <c r="A1822" s="329" t="s">
        <v>289</v>
      </c>
      <c r="B1822" s="330">
        <v>2</v>
      </c>
      <c r="C1822" s="298">
        <v>46024</v>
      </c>
      <c r="D1822" s="299" t="s">
        <v>407</v>
      </c>
      <c r="E1822" s="331">
        <v>23.9</v>
      </c>
      <c r="F1822" s="331"/>
      <c r="G1822" s="333">
        <f t="shared" si="35"/>
        <v>2312.15</v>
      </c>
      <c r="H1822" s="334"/>
      <c r="I1822" s="335"/>
      <c r="J1822" s="336"/>
      <c r="K1822" s="301"/>
      <c r="L1822" s="336"/>
      <c r="M1822" s="301"/>
      <c r="N1822" s="336"/>
      <c r="O1822" s="301"/>
      <c r="P1822" s="336"/>
      <c r="Q1822" s="301"/>
      <c r="R1822" s="336"/>
      <c r="S1822" s="301"/>
      <c r="T1822" s="336"/>
    </row>
    <row r="1823" spans="1:20" ht="12" customHeight="1" x14ac:dyDescent="0.25">
      <c r="A1823" s="329" t="s">
        <v>289</v>
      </c>
      <c r="B1823" s="330">
        <v>5</v>
      </c>
      <c r="C1823" s="298">
        <v>46024</v>
      </c>
      <c r="D1823" s="299" t="s">
        <v>484</v>
      </c>
      <c r="E1823" s="331">
        <v>160</v>
      </c>
      <c r="F1823" s="331"/>
      <c r="G1823" s="333">
        <f t="shared" si="35"/>
        <v>2336.0500000000002</v>
      </c>
      <c r="H1823" s="334"/>
      <c r="I1823" s="335"/>
      <c r="J1823" s="336"/>
      <c r="K1823" s="301"/>
      <c r="L1823" s="336"/>
      <c r="M1823" s="301"/>
      <c r="N1823" s="336"/>
      <c r="O1823" s="301"/>
      <c r="P1823" s="336"/>
      <c r="Q1823" s="301"/>
      <c r="R1823" s="336"/>
      <c r="S1823" s="301"/>
      <c r="T1823" s="336"/>
    </row>
    <row r="1824" spans="1:20" ht="12" customHeight="1" x14ac:dyDescent="0.25">
      <c r="A1824" s="329" t="s">
        <v>284</v>
      </c>
      <c r="B1824" s="330">
        <v>36</v>
      </c>
      <c r="C1824" s="298">
        <v>46024</v>
      </c>
      <c r="D1824" s="299" t="s">
        <v>373</v>
      </c>
      <c r="E1824" s="331">
        <v>50</v>
      </c>
      <c r="F1824" s="331"/>
      <c r="G1824" s="333">
        <f t="shared" si="35"/>
        <v>2496.0500000000002</v>
      </c>
      <c r="H1824" s="334"/>
      <c r="I1824" s="335"/>
      <c r="J1824" s="336"/>
      <c r="K1824" s="301"/>
      <c r="L1824" s="336"/>
      <c r="M1824" s="301"/>
      <c r="N1824" s="336"/>
      <c r="O1824" s="301"/>
      <c r="P1824" s="336"/>
      <c r="Q1824" s="301"/>
      <c r="R1824" s="336"/>
      <c r="S1824" s="301"/>
      <c r="T1824" s="336"/>
    </row>
    <row r="1825" spans="1:20" ht="12" customHeight="1" x14ac:dyDescent="0.25">
      <c r="A1825" s="329" t="s">
        <v>289</v>
      </c>
      <c r="B1825" s="330">
        <v>6</v>
      </c>
      <c r="C1825" s="298">
        <v>46023</v>
      </c>
      <c r="D1825" s="299" t="s">
        <v>312</v>
      </c>
      <c r="E1825" s="331">
        <v>8</v>
      </c>
      <c r="F1825" s="331"/>
      <c r="G1825" s="333">
        <f t="shared" si="35"/>
        <v>2546.0500000000002</v>
      </c>
      <c r="H1825" s="334"/>
      <c r="I1825" s="335"/>
      <c r="J1825" s="336"/>
      <c r="K1825" s="301"/>
      <c r="L1825" s="336"/>
      <c r="M1825" s="301"/>
      <c r="N1825" s="336"/>
      <c r="O1825" s="301"/>
      <c r="P1825" s="336"/>
      <c r="Q1825" s="301"/>
      <c r="R1825" s="336"/>
      <c r="S1825" s="301"/>
      <c r="T1825" s="336"/>
    </row>
    <row r="1826" spans="1:20" ht="12" customHeight="1" x14ac:dyDescent="0.25">
      <c r="A1826" s="329" t="s">
        <v>289</v>
      </c>
      <c r="B1826" s="330">
        <v>2</v>
      </c>
      <c r="C1826" s="298">
        <v>46023</v>
      </c>
      <c r="D1826" s="299" t="s">
        <v>370</v>
      </c>
      <c r="E1826" s="331">
        <v>13.06</v>
      </c>
      <c r="F1826" s="331"/>
      <c r="G1826" s="333">
        <f t="shared" si="35"/>
        <v>2554.0500000000002</v>
      </c>
      <c r="H1826" s="334"/>
      <c r="I1826" s="335"/>
      <c r="J1826" s="336"/>
      <c r="K1826" s="301"/>
      <c r="L1826" s="336"/>
      <c r="M1826" s="301"/>
      <c r="N1826" s="336"/>
      <c r="O1826" s="301"/>
      <c r="P1826" s="336"/>
      <c r="Q1826" s="301"/>
      <c r="R1826" s="336"/>
      <c r="S1826" s="301"/>
      <c r="T1826" s="336"/>
    </row>
    <row r="1827" spans="1:20" ht="12" customHeight="1" x14ac:dyDescent="0.25">
      <c r="A1827" s="329" t="s">
        <v>294</v>
      </c>
      <c r="B1827" s="330">
        <v>22</v>
      </c>
      <c r="C1827" s="298">
        <v>46023</v>
      </c>
      <c r="D1827" s="299" t="s">
        <v>374</v>
      </c>
      <c r="E1827" s="331">
        <v>6.37</v>
      </c>
      <c r="F1827" s="331"/>
      <c r="G1827" s="333">
        <f t="shared" si="35"/>
        <v>2567.11</v>
      </c>
      <c r="H1827" s="334"/>
      <c r="I1827" s="335"/>
      <c r="J1827" s="336"/>
      <c r="K1827" s="301"/>
      <c r="L1827" s="336"/>
      <c r="M1827" s="301"/>
      <c r="N1827" s="336"/>
      <c r="O1827" s="301"/>
      <c r="P1827" s="336"/>
      <c r="Q1827" s="301"/>
      <c r="R1827" s="336"/>
      <c r="S1827" s="301"/>
      <c r="T1827" s="336"/>
    </row>
    <row r="1828" spans="1:20" ht="12" customHeight="1" x14ac:dyDescent="0.25">
      <c r="A1828" s="329" t="s">
        <v>289</v>
      </c>
      <c r="B1828" s="330">
        <v>2</v>
      </c>
      <c r="C1828" s="298">
        <v>46023</v>
      </c>
      <c r="D1828" s="299" t="s">
        <v>357</v>
      </c>
      <c r="E1828" s="331">
        <v>10.27</v>
      </c>
      <c r="F1828" s="331"/>
      <c r="G1828" s="333">
        <f t="shared" si="35"/>
        <v>2573.48</v>
      </c>
      <c r="H1828" s="334"/>
      <c r="I1828" s="335"/>
      <c r="J1828" s="336"/>
      <c r="K1828" s="301"/>
      <c r="L1828" s="336"/>
      <c r="M1828" s="301"/>
      <c r="N1828" s="336"/>
      <c r="O1828" s="301"/>
      <c r="P1828" s="336"/>
      <c r="Q1828" s="301"/>
      <c r="R1828" s="336"/>
      <c r="S1828" s="301"/>
      <c r="T1828" s="336"/>
    </row>
    <row r="1829" spans="1:20" ht="12" customHeight="1" x14ac:dyDescent="0.25">
      <c r="A1829" s="329" t="s">
        <v>289</v>
      </c>
      <c r="B1829" s="330">
        <v>6</v>
      </c>
      <c r="C1829" s="298">
        <v>46023</v>
      </c>
      <c r="D1829" s="299" t="s">
        <v>485</v>
      </c>
      <c r="E1829" s="331">
        <v>176.57</v>
      </c>
      <c r="F1829" s="331"/>
      <c r="G1829" s="333">
        <f t="shared" si="35"/>
        <v>2583.75</v>
      </c>
      <c r="H1829" s="334"/>
      <c r="I1829" s="335"/>
      <c r="J1829" s="336"/>
      <c r="K1829" s="301"/>
      <c r="L1829" s="336"/>
      <c r="M1829" s="301"/>
      <c r="N1829" s="336"/>
      <c r="O1829" s="301"/>
      <c r="P1829" s="336"/>
      <c r="Q1829" s="301"/>
      <c r="R1829" s="336"/>
      <c r="S1829" s="301"/>
      <c r="T1829" s="336"/>
    </row>
    <row r="1830" spans="1:20" ht="12" customHeight="1" x14ac:dyDescent="0.25">
      <c r="A1830" s="329" t="s">
        <v>287</v>
      </c>
      <c r="B1830" s="330" t="s">
        <v>287</v>
      </c>
      <c r="C1830" s="298">
        <v>46023</v>
      </c>
      <c r="D1830" s="299" t="s">
        <v>300</v>
      </c>
      <c r="E1830" s="331">
        <v>383.39</v>
      </c>
      <c r="F1830" s="331">
        <v>383.39</v>
      </c>
      <c r="G1830" s="333">
        <f t="shared" si="35"/>
        <v>2760.32</v>
      </c>
      <c r="H1830" s="334"/>
      <c r="I1830" s="335"/>
      <c r="J1830" s="336"/>
      <c r="K1830" s="301"/>
      <c r="L1830" s="336"/>
      <c r="M1830" s="301"/>
      <c r="N1830" s="336"/>
      <c r="O1830" s="301"/>
      <c r="P1830" s="336"/>
      <c r="Q1830" s="301"/>
      <c r="R1830" s="336"/>
      <c r="S1830" s="301"/>
      <c r="T1830" s="336"/>
    </row>
    <row r="1831" spans="1:20" ht="12" customHeight="1" x14ac:dyDescent="0.25">
      <c r="A1831" s="329" t="s">
        <v>287</v>
      </c>
      <c r="B1831" s="330" t="s">
        <v>287</v>
      </c>
      <c r="C1831" s="298">
        <v>46023</v>
      </c>
      <c r="D1831" s="299" t="s">
        <v>300</v>
      </c>
      <c r="E1831" s="331">
        <v>53.24</v>
      </c>
      <c r="F1831" s="331">
        <v>53.24</v>
      </c>
      <c r="G1831" s="333">
        <f t="shared" si="35"/>
        <v>2760.32</v>
      </c>
      <c r="H1831" s="334"/>
      <c r="I1831" s="335"/>
      <c r="J1831" s="336"/>
      <c r="K1831" s="301"/>
      <c r="L1831" s="336"/>
      <c r="M1831" s="301"/>
      <c r="N1831" s="336"/>
      <c r="O1831" s="301"/>
      <c r="P1831" s="336"/>
      <c r="Q1831" s="301"/>
      <c r="R1831" s="336"/>
      <c r="S1831" s="301"/>
      <c r="T1831" s="336"/>
    </row>
    <row r="1832" spans="1:20" ht="12" customHeight="1" x14ac:dyDescent="0.25">
      <c r="A1832" s="329" t="s">
        <v>335</v>
      </c>
      <c r="B1832" s="330" t="s">
        <v>335</v>
      </c>
      <c r="C1832" s="298">
        <v>46023</v>
      </c>
      <c r="D1832" s="337" t="s">
        <v>458</v>
      </c>
      <c r="E1832" s="331">
        <v>239.68</v>
      </c>
      <c r="F1832" s="331"/>
      <c r="G1832" s="333">
        <f t="shared" si="35"/>
        <v>2760.32</v>
      </c>
      <c r="H1832" s="334"/>
      <c r="I1832" s="335"/>
      <c r="J1832" s="336"/>
      <c r="K1832" s="301"/>
      <c r="L1832" s="336"/>
      <c r="M1832" s="301"/>
      <c r="N1832" s="336"/>
      <c r="O1832" s="301"/>
      <c r="P1832" s="336"/>
      <c r="Q1832" s="301"/>
      <c r="R1832" s="336"/>
      <c r="S1832" s="301"/>
      <c r="T1832" s="336"/>
    </row>
    <row r="1833" spans="1:20" ht="12" customHeight="1" x14ac:dyDescent="0.25">
      <c r="A1833" s="329" t="s">
        <v>486</v>
      </c>
      <c r="B1833" s="330" t="s">
        <v>486</v>
      </c>
      <c r="C1833" s="298">
        <v>45658</v>
      </c>
      <c r="D1833" s="298" t="s">
        <v>487</v>
      </c>
      <c r="E1833" s="332"/>
      <c r="F1833" s="332"/>
      <c r="G1833" s="333">
        <v>3000</v>
      </c>
      <c r="H1833" s="334"/>
      <c r="I1833" s="335"/>
      <c r="J1833" s="336"/>
      <c r="K1833" s="301"/>
      <c r="L1833" s="336"/>
      <c r="M1833" s="301"/>
      <c r="N1833" s="336"/>
      <c r="O1833" s="301"/>
      <c r="P1833" s="336"/>
      <c r="Q1833" s="301"/>
      <c r="R1833" s="336"/>
      <c r="S1833" s="301"/>
      <c r="T1833" s="336"/>
    </row>
    <row r="1834" spans="1:20" ht="15.75" customHeight="1" x14ac:dyDescent="0.25"/>
    <row r="1835" spans="1:20" ht="15.75" customHeight="1" x14ac:dyDescent="0.25"/>
    <row r="1836" spans="1:20" ht="15.75" customHeight="1" x14ac:dyDescent="0.25"/>
    <row r="1837" spans="1:20" ht="15.75" customHeight="1" x14ac:dyDescent="0.25"/>
    <row r="1838" spans="1:20" ht="15.75" customHeight="1" x14ac:dyDescent="0.25"/>
    <row r="1839" spans="1:20" ht="15.75" customHeight="1" x14ac:dyDescent="0.25"/>
    <row r="1840" spans="1:20" ht="15.75" customHeight="1" x14ac:dyDescent="0.25"/>
    <row r="1841" ht="15.75" customHeight="1" x14ac:dyDescent="0.25"/>
    <row r="1842" ht="15.75" customHeight="1" x14ac:dyDescent="0.25"/>
    <row r="1843" ht="15.75" customHeight="1" x14ac:dyDescent="0.25"/>
    <row r="1844" ht="15.75" customHeight="1" x14ac:dyDescent="0.25"/>
    <row r="1845" ht="15.75" customHeight="1" x14ac:dyDescent="0.25"/>
    <row r="1846" ht="15.75" customHeight="1" x14ac:dyDescent="0.25"/>
    <row r="1847" ht="15.75" customHeight="1" x14ac:dyDescent="0.25"/>
    <row r="1848" ht="15.75" customHeight="1" x14ac:dyDescent="0.25"/>
    <row r="1849" ht="15.75" customHeight="1" x14ac:dyDescent="0.25"/>
    <row r="1850" ht="15.75" customHeight="1" x14ac:dyDescent="0.25"/>
    <row r="1851" ht="15.75" customHeight="1" x14ac:dyDescent="0.25"/>
    <row r="1852" ht="15.75" customHeight="1" x14ac:dyDescent="0.25"/>
    <row r="1853" ht="15.75" customHeight="1" x14ac:dyDescent="0.25"/>
    <row r="1854" ht="15.75" customHeight="1" x14ac:dyDescent="0.25"/>
    <row r="1855" ht="15.75" customHeight="1" x14ac:dyDescent="0.25"/>
    <row r="1856" ht="15.75" customHeight="1" x14ac:dyDescent="0.25"/>
    <row r="1857" ht="15.75" customHeight="1" x14ac:dyDescent="0.25"/>
    <row r="1858" ht="15.75" customHeight="1" x14ac:dyDescent="0.25"/>
    <row r="1859" ht="15.75" customHeight="1" x14ac:dyDescent="0.25"/>
    <row r="1860" ht="15.75" customHeight="1" x14ac:dyDescent="0.25"/>
    <row r="1861" ht="15.75" customHeight="1" x14ac:dyDescent="0.25"/>
    <row r="1862" ht="15.75" customHeight="1" x14ac:dyDescent="0.25"/>
    <row r="1863" ht="15.75" customHeight="1" x14ac:dyDescent="0.25"/>
    <row r="1864" ht="15.75" customHeight="1" x14ac:dyDescent="0.25"/>
    <row r="1865" ht="15.75" customHeight="1" x14ac:dyDescent="0.25"/>
    <row r="1866" ht="15.75" customHeight="1" x14ac:dyDescent="0.25"/>
    <row r="1867" ht="15.75" customHeight="1" x14ac:dyDescent="0.25"/>
    <row r="1868" ht="15.75" customHeight="1" x14ac:dyDescent="0.25"/>
    <row r="1869" ht="15.75" customHeight="1" x14ac:dyDescent="0.25"/>
    <row r="1870" ht="15.75" customHeight="1" x14ac:dyDescent="0.25"/>
    <row r="1871" ht="15.75" customHeight="1" x14ac:dyDescent="0.25"/>
    <row r="1872" ht="15.75" customHeight="1" x14ac:dyDescent="0.25"/>
    <row r="1873" ht="15.75" customHeight="1" x14ac:dyDescent="0.25"/>
    <row r="1874" ht="15.75" customHeight="1" x14ac:dyDescent="0.25"/>
    <row r="1875" ht="15.75" customHeight="1" x14ac:dyDescent="0.25"/>
    <row r="1876" ht="15.75" customHeight="1" x14ac:dyDescent="0.25"/>
    <row r="1877" ht="15.75" customHeight="1" x14ac:dyDescent="0.25"/>
    <row r="1878" ht="15.75" customHeight="1" x14ac:dyDescent="0.25"/>
    <row r="1879" ht="15.75" customHeight="1" x14ac:dyDescent="0.25"/>
    <row r="1880" ht="15.75" customHeight="1" x14ac:dyDescent="0.25"/>
    <row r="1881" ht="15.75" customHeight="1" x14ac:dyDescent="0.25"/>
    <row r="1882" ht="15.75" customHeight="1" x14ac:dyDescent="0.25"/>
    <row r="1883" ht="15.75" customHeight="1" x14ac:dyDescent="0.25"/>
    <row r="1884" ht="15.75" customHeight="1" x14ac:dyDescent="0.25"/>
    <row r="1885" ht="15.75" customHeight="1" x14ac:dyDescent="0.25"/>
    <row r="1886" ht="15.75" customHeight="1" x14ac:dyDescent="0.25"/>
    <row r="1887" ht="15.75" customHeight="1" x14ac:dyDescent="0.25"/>
    <row r="1888" ht="15.75" customHeight="1" x14ac:dyDescent="0.25"/>
    <row r="1889" ht="15.75" customHeight="1" x14ac:dyDescent="0.25"/>
    <row r="1890" ht="15.75" customHeight="1" x14ac:dyDescent="0.25"/>
    <row r="1891" ht="15.75" customHeight="1" x14ac:dyDescent="0.25"/>
    <row r="1892" ht="15.75" customHeight="1" x14ac:dyDescent="0.25"/>
    <row r="1893" ht="15.75" customHeight="1" x14ac:dyDescent="0.25"/>
    <row r="1894" ht="15.75" customHeight="1" x14ac:dyDescent="0.25"/>
    <row r="1895" ht="15.75" customHeight="1" x14ac:dyDescent="0.25"/>
    <row r="1896" ht="15.75" customHeight="1" x14ac:dyDescent="0.25"/>
    <row r="1897" ht="15.75" customHeight="1" x14ac:dyDescent="0.25"/>
    <row r="1898" ht="15.75" customHeight="1" x14ac:dyDescent="0.25"/>
    <row r="1899" ht="15.75" customHeight="1" x14ac:dyDescent="0.25"/>
    <row r="1900" ht="15.75" customHeight="1" x14ac:dyDescent="0.25"/>
    <row r="1901" ht="15.75" customHeight="1" x14ac:dyDescent="0.25"/>
    <row r="1902" ht="15.75" customHeight="1" x14ac:dyDescent="0.25"/>
    <row r="1903" ht="15.75" customHeight="1" x14ac:dyDescent="0.25"/>
    <row r="1904" ht="15.75" customHeight="1" x14ac:dyDescent="0.25"/>
    <row r="1905" ht="15.75" customHeight="1" x14ac:dyDescent="0.25"/>
    <row r="1906" ht="15.75" customHeight="1" x14ac:dyDescent="0.25"/>
    <row r="1907" ht="15.75" customHeight="1" x14ac:dyDescent="0.25"/>
    <row r="1908" ht="15.75" customHeight="1" x14ac:dyDescent="0.25"/>
    <row r="1909" ht="15.75" customHeight="1" x14ac:dyDescent="0.25"/>
    <row r="1910" ht="15.75" customHeight="1" x14ac:dyDescent="0.25"/>
    <row r="1911" ht="15.75" customHeight="1" x14ac:dyDescent="0.25"/>
    <row r="1912" ht="15.75" customHeight="1" x14ac:dyDescent="0.25"/>
    <row r="1913" ht="15.75" customHeight="1" x14ac:dyDescent="0.25"/>
    <row r="1914" ht="15.75" customHeight="1" x14ac:dyDescent="0.25"/>
    <row r="1915" ht="15.75" customHeight="1" x14ac:dyDescent="0.25"/>
    <row r="1916" ht="15.75" customHeight="1" x14ac:dyDescent="0.25"/>
    <row r="1917" ht="15.75" customHeight="1" x14ac:dyDescent="0.25"/>
    <row r="1918" ht="15.75" customHeight="1" x14ac:dyDescent="0.25"/>
    <row r="1919" ht="15.75" customHeight="1" x14ac:dyDescent="0.25"/>
    <row r="1920" ht="15.75" customHeight="1" x14ac:dyDescent="0.25"/>
    <row r="1921" ht="15.75" customHeight="1" x14ac:dyDescent="0.25"/>
    <row r="1922" ht="15.75" customHeight="1" x14ac:dyDescent="0.25"/>
    <row r="1923" ht="15.75" customHeight="1" x14ac:dyDescent="0.25"/>
    <row r="1924" ht="15.75" customHeight="1" x14ac:dyDescent="0.25"/>
    <row r="1925" ht="15.75" customHeight="1" x14ac:dyDescent="0.25"/>
    <row r="1926" ht="15.75" customHeight="1" x14ac:dyDescent="0.25"/>
    <row r="1927" ht="15.75" customHeight="1" x14ac:dyDescent="0.25"/>
    <row r="1928" ht="15.75" customHeight="1" x14ac:dyDescent="0.25"/>
    <row r="1929" ht="15.75" customHeight="1" x14ac:dyDescent="0.25"/>
    <row r="1930" ht="15.75" customHeight="1" x14ac:dyDescent="0.25"/>
    <row r="1931" ht="15.75" customHeight="1" x14ac:dyDescent="0.25"/>
    <row r="1932" ht="15.75" customHeight="1" x14ac:dyDescent="0.25"/>
    <row r="1933" ht="15.75" customHeight="1" x14ac:dyDescent="0.25"/>
    <row r="1934" ht="15.75" customHeight="1" x14ac:dyDescent="0.25"/>
    <row r="1935" ht="15.75" customHeight="1" x14ac:dyDescent="0.25"/>
    <row r="1936" ht="15.75" customHeight="1" x14ac:dyDescent="0.25"/>
    <row r="1937" ht="15.75" customHeight="1" x14ac:dyDescent="0.25"/>
    <row r="1938" ht="15.75" customHeight="1" x14ac:dyDescent="0.25"/>
    <row r="1939" ht="15.75" customHeight="1" x14ac:dyDescent="0.25"/>
    <row r="1940" ht="15.75" customHeight="1" x14ac:dyDescent="0.25"/>
    <row r="1941" ht="15.75" customHeight="1" x14ac:dyDescent="0.25"/>
    <row r="1942" ht="15.75" customHeight="1" x14ac:dyDescent="0.25"/>
    <row r="1943" ht="15.75" customHeight="1" x14ac:dyDescent="0.25"/>
    <row r="1944" ht="15.75" customHeight="1" x14ac:dyDescent="0.25"/>
    <row r="1945" ht="15.75" customHeight="1" x14ac:dyDescent="0.25"/>
    <row r="1946" ht="15.75" customHeight="1" x14ac:dyDescent="0.25"/>
    <row r="1947" ht="15.75" customHeight="1" x14ac:dyDescent="0.25"/>
    <row r="1948" ht="15.75" customHeight="1" x14ac:dyDescent="0.25"/>
    <row r="1949" ht="15.75" customHeight="1" x14ac:dyDescent="0.25"/>
    <row r="1950" ht="15.75" customHeight="1" x14ac:dyDescent="0.25"/>
    <row r="1951" ht="15.75" customHeight="1" x14ac:dyDescent="0.25"/>
    <row r="1952" ht="15.75" customHeight="1" x14ac:dyDescent="0.25"/>
    <row r="1953" ht="15.75" customHeight="1" x14ac:dyDescent="0.25"/>
    <row r="1954" ht="15.75" customHeight="1" x14ac:dyDescent="0.25"/>
    <row r="1955" ht="15.75" customHeight="1" x14ac:dyDescent="0.25"/>
    <row r="1956" ht="15.75" customHeight="1" x14ac:dyDescent="0.25"/>
    <row r="1957" ht="15.75" customHeight="1" x14ac:dyDescent="0.25"/>
    <row r="1958" ht="15.75" customHeight="1" x14ac:dyDescent="0.25"/>
    <row r="1959" ht="15.75" customHeight="1" x14ac:dyDescent="0.25"/>
    <row r="1960" ht="15.75" customHeight="1" x14ac:dyDescent="0.25"/>
    <row r="1961" ht="15.75" customHeight="1" x14ac:dyDescent="0.25"/>
    <row r="1962" ht="15.75" customHeight="1" x14ac:dyDescent="0.25"/>
    <row r="1963" ht="15.75" customHeight="1" x14ac:dyDescent="0.25"/>
    <row r="1964" ht="15.75" customHeight="1" x14ac:dyDescent="0.25"/>
    <row r="1965" ht="15.75" customHeight="1" x14ac:dyDescent="0.25"/>
    <row r="1966" ht="15.75" customHeight="1" x14ac:dyDescent="0.25"/>
    <row r="1967" ht="15.75" customHeight="1" x14ac:dyDescent="0.25"/>
    <row r="1968" ht="15.75" customHeight="1" x14ac:dyDescent="0.25"/>
    <row r="1969" ht="15.75" customHeight="1" x14ac:dyDescent="0.25"/>
    <row r="1970" ht="15.75" customHeight="1" x14ac:dyDescent="0.25"/>
    <row r="1971" ht="15.75" customHeight="1" x14ac:dyDescent="0.25"/>
    <row r="1972" ht="15.75" customHeight="1" x14ac:dyDescent="0.25"/>
    <row r="1973" ht="15.75" customHeight="1" x14ac:dyDescent="0.25"/>
    <row r="1974" ht="15.75" customHeight="1" x14ac:dyDescent="0.25"/>
    <row r="1975" ht="15.75" customHeight="1" x14ac:dyDescent="0.25"/>
    <row r="1976" ht="15.75" customHeight="1" x14ac:dyDescent="0.25"/>
    <row r="1977" ht="15.75" customHeight="1" x14ac:dyDescent="0.25"/>
    <row r="1978" ht="15.75" customHeight="1" x14ac:dyDescent="0.25"/>
    <row r="1979" ht="15.75" customHeight="1" x14ac:dyDescent="0.25"/>
    <row r="1980" ht="15.75" customHeight="1" x14ac:dyDescent="0.25"/>
    <row r="1981" ht="15.75" customHeight="1" x14ac:dyDescent="0.25"/>
    <row r="1982" ht="15.75" customHeight="1" x14ac:dyDescent="0.25"/>
    <row r="1983" ht="15.75" customHeight="1" x14ac:dyDescent="0.25"/>
    <row r="1984" ht="15.75" customHeight="1" x14ac:dyDescent="0.25"/>
    <row r="1985" ht="15.75" customHeight="1" x14ac:dyDescent="0.25"/>
    <row r="1986" ht="15.75" customHeight="1" x14ac:dyDescent="0.25"/>
    <row r="1987" ht="15.75" customHeight="1" x14ac:dyDescent="0.25"/>
    <row r="1988" ht="15.75" customHeight="1" x14ac:dyDescent="0.25"/>
    <row r="1989" ht="15.75" customHeight="1" x14ac:dyDescent="0.25"/>
    <row r="1990" ht="15.75" customHeight="1" x14ac:dyDescent="0.25"/>
    <row r="1991" ht="15.75" customHeight="1" x14ac:dyDescent="0.25"/>
    <row r="1992" ht="15.75" customHeight="1" x14ac:dyDescent="0.25"/>
    <row r="1993" ht="15.75" customHeight="1" x14ac:dyDescent="0.25"/>
    <row r="1994" ht="15.75" customHeight="1" x14ac:dyDescent="0.25"/>
    <row r="1995" ht="15.75" customHeight="1" x14ac:dyDescent="0.25"/>
    <row r="1996" ht="15.75" customHeight="1" x14ac:dyDescent="0.25"/>
    <row r="1997" ht="15.75" customHeight="1" x14ac:dyDescent="0.25"/>
    <row r="1998" ht="15.75" customHeight="1" x14ac:dyDescent="0.25"/>
    <row r="1999" ht="15.75" customHeight="1" x14ac:dyDescent="0.25"/>
    <row r="2000" ht="15.75" customHeight="1" x14ac:dyDescent="0.25"/>
    <row r="2001" ht="15.75" customHeight="1" x14ac:dyDescent="0.25"/>
    <row r="2002" ht="15.75" customHeight="1" x14ac:dyDescent="0.25"/>
    <row r="2003" ht="15.75" customHeight="1" x14ac:dyDescent="0.25"/>
    <row r="2004" ht="15.75" customHeight="1" x14ac:dyDescent="0.25"/>
    <row r="2005" ht="15.75" customHeight="1" x14ac:dyDescent="0.25"/>
    <row r="2006" ht="15.75" customHeight="1" x14ac:dyDescent="0.25"/>
    <row r="2007" ht="15.75" customHeight="1" x14ac:dyDescent="0.25"/>
    <row r="2008" ht="15.75" customHeight="1" x14ac:dyDescent="0.25"/>
    <row r="2009" ht="15.75" customHeight="1" x14ac:dyDescent="0.25"/>
    <row r="2010" ht="15.75" customHeight="1" x14ac:dyDescent="0.25"/>
    <row r="2011" ht="15.75" customHeight="1" x14ac:dyDescent="0.25"/>
    <row r="2012" ht="15.75" customHeight="1" x14ac:dyDescent="0.25"/>
    <row r="2013" ht="15.75" customHeight="1" x14ac:dyDescent="0.25"/>
    <row r="2014" ht="15.75" customHeight="1" x14ac:dyDescent="0.25"/>
    <row r="2015" ht="15.75" customHeight="1" x14ac:dyDescent="0.25"/>
    <row r="2016" ht="15.75" customHeight="1" x14ac:dyDescent="0.25"/>
    <row r="2017" ht="15.75" customHeight="1" x14ac:dyDescent="0.25"/>
    <row r="2018" ht="15.75" customHeight="1" x14ac:dyDescent="0.25"/>
    <row r="2019" ht="15.75" customHeight="1" x14ac:dyDescent="0.25"/>
    <row r="2020" ht="15.75" customHeight="1" x14ac:dyDescent="0.25"/>
    <row r="2021" ht="15.75" customHeight="1" x14ac:dyDescent="0.25"/>
    <row r="2022" ht="15.75" customHeight="1" x14ac:dyDescent="0.25"/>
    <row r="2023" ht="15.75" customHeight="1" x14ac:dyDescent="0.25"/>
    <row r="2024" ht="15.75" customHeight="1" x14ac:dyDescent="0.25"/>
    <row r="2025" ht="15.75" customHeight="1" x14ac:dyDescent="0.25"/>
    <row r="2026" ht="15.75" customHeight="1" x14ac:dyDescent="0.25"/>
    <row r="2027" ht="15.75" customHeight="1" x14ac:dyDescent="0.25"/>
    <row r="2028" ht="15.75" customHeight="1" x14ac:dyDescent="0.25"/>
    <row r="2029" ht="15.75" customHeight="1" x14ac:dyDescent="0.25"/>
    <row r="2030" ht="15.75" customHeight="1" x14ac:dyDescent="0.25"/>
    <row r="2031" ht="15.75" customHeight="1" x14ac:dyDescent="0.25"/>
    <row r="2032" ht="15.75" customHeight="1" x14ac:dyDescent="0.25"/>
    <row r="2033" ht="15.75" customHeight="1" x14ac:dyDescent="0.25"/>
    <row r="2034" ht="15.75" customHeight="1" x14ac:dyDescent="0.25"/>
    <row r="2035" ht="15.75" customHeight="1" x14ac:dyDescent="0.25"/>
    <row r="2036" ht="15.75" customHeight="1" x14ac:dyDescent="0.25"/>
    <row r="2037" ht="15.75" customHeight="1" x14ac:dyDescent="0.25"/>
    <row r="2038" ht="15.75" customHeight="1" x14ac:dyDescent="0.25"/>
    <row r="2039" ht="15.75" customHeight="1" x14ac:dyDescent="0.25"/>
    <row r="2040" ht="15.75" customHeight="1" x14ac:dyDescent="0.25"/>
    <row r="2041" ht="15.75" customHeight="1" x14ac:dyDescent="0.25"/>
    <row r="2042" ht="15.75" customHeight="1" x14ac:dyDescent="0.25"/>
    <row r="2043" ht="15.75" customHeight="1" x14ac:dyDescent="0.25"/>
    <row r="2044" ht="15.75" customHeight="1" x14ac:dyDescent="0.25"/>
    <row r="2045" ht="15.75" customHeight="1" x14ac:dyDescent="0.25"/>
    <row r="2046" ht="15.75" customHeight="1" x14ac:dyDescent="0.25"/>
    <row r="2047" ht="15.75" customHeight="1" x14ac:dyDescent="0.25"/>
    <row r="2048" ht="15.75" customHeight="1" x14ac:dyDescent="0.25"/>
    <row r="2049" ht="15.75" customHeight="1" x14ac:dyDescent="0.25"/>
    <row r="2050" ht="15.75" customHeight="1" x14ac:dyDescent="0.25"/>
    <row r="2051" ht="15.75" customHeight="1" x14ac:dyDescent="0.25"/>
    <row r="2052" ht="15.75" customHeight="1" x14ac:dyDescent="0.25"/>
    <row r="2053" ht="15.75" customHeight="1" x14ac:dyDescent="0.25"/>
    <row r="2054" ht="15.75" customHeight="1" x14ac:dyDescent="0.25"/>
    <row r="2055" ht="15.75" customHeight="1" x14ac:dyDescent="0.25"/>
    <row r="2056" ht="15.75" customHeight="1" x14ac:dyDescent="0.25"/>
    <row r="2057" ht="15.75" customHeight="1" x14ac:dyDescent="0.25"/>
    <row r="2058" ht="15.75" customHeight="1" x14ac:dyDescent="0.25"/>
    <row r="2059" ht="15.75" customHeight="1" x14ac:dyDescent="0.25"/>
    <row r="2060" ht="15.75" customHeight="1" x14ac:dyDescent="0.25"/>
    <row r="2061" ht="15.75" customHeight="1" x14ac:dyDescent="0.25"/>
    <row r="2062" ht="15.75" customHeight="1" x14ac:dyDescent="0.25"/>
    <row r="2063" ht="15.75" customHeight="1" x14ac:dyDescent="0.25"/>
    <row r="2064" ht="15.75" customHeight="1" x14ac:dyDescent="0.25"/>
    <row r="2065" ht="15.75" customHeight="1" x14ac:dyDescent="0.25"/>
    <row r="2066" ht="15.75" customHeight="1" x14ac:dyDescent="0.25"/>
    <row r="2067" ht="15.75" customHeight="1" x14ac:dyDescent="0.25"/>
    <row r="2068" ht="15.75" customHeight="1" x14ac:dyDescent="0.25"/>
    <row r="2069" ht="15.75" customHeight="1" x14ac:dyDescent="0.25"/>
    <row r="2070" ht="15.75" customHeight="1" x14ac:dyDescent="0.25"/>
    <row r="2071" ht="15.75" customHeight="1" x14ac:dyDescent="0.25"/>
    <row r="2072" ht="15.75" customHeight="1" x14ac:dyDescent="0.25"/>
    <row r="2073" ht="15.75" customHeight="1" x14ac:dyDescent="0.25"/>
    <row r="2074" ht="15.75" customHeight="1" x14ac:dyDescent="0.25"/>
    <row r="2075" ht="15.75" customHeight="1" x14ac:dyDescent="0.25"/>
    <row r="2076" ht="15.75" customHeight="1" x14ac:dyDescent="0.25"/>
    <row r="2077" ht="15.75" customHeight="1" x14ac:dyDescent="0.25"/>
    <row r="2078" ht="15.75" customHeight="1" x14ac:dyDescent="0.25"/>
    <row r="2079" ht="15.75" customHeight="1" x14ac:dyDescent="0.25"/>
    <row r="2080" ht="15.75" customHeight="1" x14ac:dyDescent="0.25"/>
    <row r="2081" ht="15.75" customHeight="1" x14ac:dyDescent="0.25"/>
    <row r="2082" ht="15.75" customHeight="1" x14ac:dyDescent="0.25"/>
    <row r="2083" ht="15.75" customHeight="1" x14ac:dyDescent="0.25"/>
    <row r="2084" ht="15.75" customHeight="1" x14ac:dyDescent="0.25"/>
    <row r="2085" ht="15.75" customHeight="1" x14ac:dyDescent="0.25"/>
    <row r="2086" ht="15.75" customHeight="1" x14ac:dyDescent="0.25"/>
    <row r="2087" ht="15.75" customHeight="1" x14ac:dyDescent="0.25"/>
    <row r="2088" ht="15.75" customHeight="1" x14ac:dyDescent="0.25"/>
    <row r="2089" ht="15.75" customHeight="1" x14ac:dyDescent="0.25"/>
    <row r="2090" ht="15.75" customHeight="1" x14ac:dyDescent="0.25"/>
    <row r="2091" ht="15.75" customHeight="1" x14ac:dyDescent="0.25"/>
    <row r="2092" ht="15.75" customHeight="1" x14ac:dyDescent="0.25"/>
    <row r="2093" ht="15.75" customHeight="1" x14ac:dyDescent="0.25"/>
    <row r="2094" ht="15.75" customHeight="1" x14ac:dyDescent="0.25"/>
    <row r="2095" ht="15.75" customHeight="1" x14ac:dyDescent="0.25"/>
    <row r="2096" ht="15.75" customHeight="1" x14ac:dyDescent="0.25"/>
    <row r="2097" ht="15.75" customHeight="1" x14ac:dyDescent="0.25"/>
    <row r="2098" ht="15.75" customHeight="1" x14ac:dyDescent="0.25"/>
    <row r="2099" ht="15.75" customHeight="1" x14ac:dyDescent="0.25"/>
    <row r="2100" ht="15.75" customHeight="1" x14ac:dyDescent="0.25"/>
    <row r="2101" ht="15.75" customHeight="1" x14ac:dyDescent="0.25"/>
    <row r="2102" ht="15.75" customHeight="1" x14ac:dyDescent="0.25"/>
    <row r="2103" ht="15.75" customHeight="1" x14ac:dyDescent="0.25"/>
    <row r="2104" ht="15.75" customHeight="1" x14ac:dyDescent="0.25"/>
    <row r="2105" ht="15.75" customHeight="1" x14ac:dyDescent="0.25"/>
    <row r="2106" ht="15.75" customHeight="1" x14ac:dyDescent="0.25"/>
    <row r="2107" ht="15.75" customHeight="1" x14ac:dyDescent="0.25"/>
    <row r="2108" ht="15.75" customHeight="1" x14ac:dyDescent="0.25"/>
    <row r="2109" ht="15.75" customHeight="1" x14ac:dyDescent="0.25"/>
    <row r="2110" ht="15.75" customHeight="1" x14ac:dyDescent="0.25"/>
    <row r="2111" ht="15.75" customHeight="1" x14ac:dyDescent="0.25"/>
    <row r="2112" ht="15.75" customHeight="1" x14ac:dyDescent="0.25"/>
    <row r="2113" ht="15.75" customHeight="1" x14ac:dyDescent="0.25"/>
    <row r="2114" ht="15.75" customHeight="1" x14ac:dyDescent="0.25"/>
    <row r="2115" ht="15.75" customHeight="1" x14ac:dyDescent="0.25"/>
    <row r="2116" ht="15.75" customHeight="1" x14ac:dyDescent="0.25"/>
    <row r="2117" ht="15.75" customHeight="1" x14ac:dyDescent="0.25"/>
    <row r="2118" ht="15.75" customHeight="1" x14ac:dyDescent="0.25"/>
    <row r="2119" ht="15.75" customHeight="1" x14ac:dyDescent="0.25"/>
    <row r="2120" ht="15.75" customHeight="1" x14ac:dyDescent="0.25"/>
    <row r="2121" ht="15.75" customHeight="1" x14ac:dyDescent="0.25"/>
    <row r="2122" ht="15.75" customHeight="1" x14ac:dyDescent="0.25"/>
    <row r="2123" ht="15.75" customHeight="1" x14ac:dyDescent="0.25"/>
    <row r="2124" ht="15.75" customHeight="1" x14ac:dyDescent="0.25"/>
    <row r="2125" ht="15.75" customHeight="1" x14ac:dyDescent="0.25"/>
    <row r="2126" ht="15.75" customHeight="1" x14ac:dyDescent="0.25"/>
    <row r="2127" ht="15.75" customHeight="1" x14ac:dyDescent="0.25"/>
    <row r="2128" ht="15.75" customHeight="1" x14ac:dyDescent="0.25"/>
    <row r="2129" ht="15.75" customHeight="1" x14ac:dyDescent="0.25"/>
    <row r="2130" ht="15.75" customHeight="1" x14ac:dyDescent="0.25"/>
    <row r="2131" ht="15.75" customHeight="1" x14ac:dyDescent="0.25"/>
    <row r="2132" ht="15.75" customHeight="1" x14ac:dyDescent="0.25"/>
    <row r="2133" ht="15.75" customHeight="1" x14ac:dyDescent="0.25"/>
    <row r="2134" ht="15.75" customHeight="1" x14ac:dyDescent="0.25"/>
    <row r="2135" ht="15.75" customHeight="1" x14ac:dyDescent="0.25"/>
    <row r="2136" ht="15.75" customHeight="1" x14ac:dyDescent="0.25"/>
    <row r="2137" ht="15.75" customHeight="1" x14ac:dyDescent="0.25"/>
    <row r="2138" ht="15.75" customHeight="1" x14ac:dyDescent="0.25"/>
    <row r="2139" ht="15.75" customHeight="1" x14ac:dyDescent="0.25"/>
    <row r="2140" ht="15.75" customHeight="1" x14ac:dyDescent="0.25"/>
    <row r="2141" ht="15.75" customHeight="1" x14ac:dyDescent="0.25"/>
    <row r="2142" ht="15.75" customHeight="1" x14ac:dyDescent="0.25"/>
    <row r="2143" ht="15.75" customHeight="1" x14ac:dyDescent="0.25"/>
    <row r="2144" ht="15.75" customHeight="1" x14ac:dyDescent="0.25"/>
    <row r="2145" ht="15.75" customHeight="1" x14ac:dyDescent="0.25"/>
    <row r="2146" ht="15.75" customHeight="1" x14ac:dyDescent="0.25"/>
    <row r="2147" ht="15.75" customHeight="1" x14ac:dyDescent="0.25"/>
    <row r="2148" ht="15.75" customHeight="1" x14ac:dyDescent="0.25"/>
    <row r="2149" ht="15.75" customHeight="1" x14ac:dyDescent="0.25"/>
    <row r="2150" ht="15.75" customHeight="1" x14ac:dyDescent="0.25"/>
    <row r="2151" ht="15.75" customHeight="1" x14ac:dyDescent="0.25"/>
    <row r="2152" ht="15.75" customHeight="1" x14ac:dyDescent="0.25"/>
    <row r="2153" ht="15.75" customHeight="1" x14ac:dyDescent="0.25"/>
    <row r="2154" ht="15.75" customHeight="1" x14ac:dyDescent="0.25"/>
    <row r="2155" ht="15.75" customHeight="1" x14ac:dyDescent="0.25"/>
    <row r="2156" ht="15.75" customHeight="1" x14ac:dyDescent="0.25"/>
    <row r="2157" ht="15.75" customHeight="1" x14ac:dyDescent="0.25"/>
    <row r="2158" ht="15.75" customHeight="1" x14ac:dyDescent="0.25"/>
    <row r="2159" ht="15.75" customHeight="1" x14ac:dyDescent="0.25"/>
    <row r="2160" ht="15.75" customHeight="1" x14ac:dyDescent="0.25"/>
    <row r="2161" ht="15.75" customHeight="1" x14ac:dyDescent="0.25"/>
    <row r="2162" ht="15.75" customHeight="1" x14ac:dyDescent="0.25"/>
    <row r="2163" ht="15.75" customHeight="1" x14ac:dyDescent="0.25"/>
    <row r="2164" ht="15.75" customHeight="1" x14ac:dyDescent="0.25"/>
    <row r="2165" ht="15.75" customHeight="1" x14ac:dyDescent="0.25"/>
    <row r="2166" ht="15.75" customHeight="1" x14ac:dyDescent="0.25"/>
    <row r="2167" ht="15.75" customHeight="1" x14ac:dyDescent="0.25"/>
    <row r="2168" ht="15.75" customHeight="1" x14ac:dyDescent="0.25"/>
    <row r="2169" ht="15.75" customHeight="1" x14ac:dyDescent="0.25"/>
    <row r="2170" ht="15.75" customHeight="1" x14ac:dyDescent="0.25"/>
    <row r="2171" ht="15.75" customHeight="1" x14ac:dyDescent="0.25"/>
    <row r="2172" ht="15.75" customHeight="1" x14ac:dyDescent="0.25"/>
    <row r="2173" ht="15.75" customHeight="1" x14ac:dyDescent="0.25"/>
    <row r="2174" ht="15.75" customHeight="1" x14ac:dyDescent="0.25"/>
    <row r="2175" ht="15.75" customHeight="1" x14ac:dyDescent="0.25"/>
    <row r="2176" ht="15.75" customHeight="1" x14ac:dyDescent="0.25"/>
    <row r="2177" ht="15.75" customHeight="1" x14ac:dyDescent="0.25"/>
    <row r="2178" ht="15.75" customHeight="1" x14ac:dyDescent="0.25"/>
    <row r="2179" ht="15.75" customHeight="1" x14ac:dyDescent="0.25"/>
    <row r="2180" ht="15.75" customHeight="1" x14ac:dyDescent="0.25"/>
    <row r="2181" ht="15.75" customHeight="1" x14ac:dyDescent="0.25"/>
    <row r="2182" ht="15.75" customHeight="1" x14ac:dyDescent="0.25"/>
    <row r="2183" ht="15.75" customHeight="1" x14ac:dyDescent="0.25"/>
    <row r="2184" ht="15.75" customHeight="1" x14ac:dyDescent="0.25"/>
    <row r="2185" ht="15.75" customHeight="1" x14ac:dyDescent="0.25"/>
    <row r="2186" ht="15.75" customHeight="1" x14ac:dyDescent="0.25"/>
    <row r="2187" ht="15.75" customHeight="1" x14ac:dyDescent="0.25"/>
    <row r="2188" ht="15.75" customHeight="1" x14ac:dyDescent="0.25"/>
    <row r="2189" ht="15.75" customHeight="1" x14ac:dyDescent="0.25"/>
    <row r="2190" ht="15.75" customHeight="1" x14ac:dyDescent="0.25"/>
    <row r="2191" ht="15.75" customHeight="1" x14ac:dyDescent="0.25"/>
    <row r="2192" ht="15.75" customHeight="1" x14ac:dyDescent="0.25"/>
    <row r="2193" ht="15.75" customHeight="1" x14ac:dyDescent="0.25"/>
    <row r="2194" ht="15.75" customHeight="1" x14ac:dyDescent="0.25"/>
    <row r="2195" ht="15.75" customHeight="1" x14ac:dyDescent="0.25"/>
    <row r="2196" ht="15.75" customHeight="1" x14ac:dyDescent="0.25"/>
    <row r="2197" ht="15.75" customHeight="1" x14ac:dyDescent="0.25"/>
    <row r="2198" ht="15.75" customHeight="1" x14ac:dyDescent="0.25"/>
    <row r="2199" ht="15.75" customHeight="1" x14ac:dyDescent="0.25"/>
    <row r="2200" ht="15.75" customHeight="1" x14ac:dyDescent="0.25"/>
    <row r="2201" ht="15.75" customHeight="1" x14ac:dyDescent="0.25"/>
    <row r="2202" ht="15.75" customHeight="1" x14ac:dyDescent="0.25"/>
    <row r="2203" ht="15.75" customHeight="1" x14ac:dyDescent="0.25"/>
    <row r="2204" ht="15.75" customHeight="1" x14ac:dyDescent="0.25"/>
    <row r="2205" ht="15.75" customHeight="1" x14ac:dyDescent="0.25"/>
    <row r="2206" ht="15.75" customHeight="1" x14ac:dyDescent="0.25"/>
    <row r="2207" ht="15.75" customHeight="1" x14ac:dyDescent="0.25"/>
    <row r="2208" ht="15.75" customHeight="1" x14ac:dyDescent="0.25"/>
    <row r="2209" ht="15.75" customHeight="1" x14ac:dyDescent="0.25"/>
    <row r="2210" ht="15.75" customHeight="1" x14ac:dyDescent="0.25"/>
    <row r="2211" ht="15.75" customHeight="1" x14ac:dyDescent="0.25"/>
    <row r="2212" ht="15.75" customHeight="1" x14ac:dyDescent="0.25"/>
    <row r="2213" ht="15.75" customHeight="1" x14ac:dyDescent="0.25"/>
    <row r="2214" ht="15.75" customHeight="1" x14ac:dyDescent="0.25"/>
    <row r="2215" ht="15.75" customHeight="1" x14ac:dyDescent="0.25"/>
    <row r="2216" ht="15.75" customHeight="1" x14ac:dyDescent="0.25"/>
    <row r="2217" ht="15.75" customHeight="1" x14ac:dyDescent="0.25"/>
    <row r="2218" ht="15.75" customHeight="1" x14ac:dyDescent="0.25"/>
    <row r="2219" ht="15.75" customHeight="1" x14ac:dyDescent="0.25"/>
    <row r="2220" ht="15.75" customHeight="1" x14ac:dyDescent="0.25"/>
    <row r="2221" ht="15.75" customHeight="1" x14ac:dyDescent="0.25"/>
    <row r="2222" ht="15.75" customHeight="1" x14ac:dyDescent="0.25"/>
    <row r="2223" ht="15.75" customHeight="1" x14ac:dyDescent="0.25"/>
    <row r="2224" ht="15.75" customHeight="1" x14ac:dyDescent="0.25"/>
    <row r="2225" ht="15.75" customHeight="1" x14ac:dyDescent="0.25"/>
    <row r="2226" ht="15.75" customHeight="1" x14ac:dyDescent="0.25"/>
    <row r="2227" ht="15.75" customHeight="1" x14ac:dyDescent="0.25"/>
    <row r="2228" ht="15.75" customHeight="1" x14ac:dyDescent="0.25"/>
    <row r="2229" ht="15.75" customHeight="1" x14ac:dyDescent="0.25"/>
    <row r="2230" ht="15.75" customHeight="1" x14ac:dyDescent="0.25"/>
    <row r="2231" ht="15.75" customHeight="1" x14ac:dyDescent="0.25"/>
    <row r="2232" ht="15.75" customHeight="1" x14ac:dyDescent="0.25"/>
    <row r="2233" ht="15.75" customHeight="1" x14ac:dyDescent="0.25"/>
    <row r="2234" ht="15.75" customHeight="1" x14ac:dyDescent="0.25"/>
    <row r="2235" ht="15.75" customHeight="1" x14ac:dyDescent="0.25"/>
    <row r="2236" ht="15.75" customHeight="1" x14ac:dyDescent="0.25"/>
    <row r="2237" ht="15.75" customHeight="1" x14ac:dyDescent="0.25"/>
    <row r="2238" ht="15.75" customHeight="1" x14ac:dyDescent="0.25"/>
    <row r="2239" ht="15.75" customHeight="1" x14ac:dyDescent="0.25"/>
    <row r="2240" ht="15.75" customHeight="1" x14ac:dyDescent="0.25"/>
    <row r="2241" ht="15.75" customHeight="1" x14ac:dyDescent="0.25"/>
    <row r="2242" ht="15.75" customHeight="1" x14ac:dyDescent="0.25"/>
    <row r="2243" ht="15.75" customHeight="1" x14ac:dyDescent="0.25"/>
    <row r="2244" ht="15.75" customHeight="1" x14ac:dyDescent="0.25"/>
    <row r="2245" ht="15.75" customHeight="1" x14ac:dyDescent="0.25"/>
    <row r="2246" ht="15.75" customHeight="1" x14ac:dyDescent="0.25"/>
    <row r="2247" ht="15.75" customHeight="1" x14ac:dyDescent="0.25"/>
    <row r="2248" ht="15.75" customHeight="1" x14ac:dyDescent="0.25"/>
    <row r="2249" ht="15.75" customHeight="1" x14ac:dyDescent="0.25"/>
    <row r="2250" ht="15.75" customHeight="1" x14ac:dyDescent="0.25"/>
    <row r="2251" ht="15.75" customHeight="1" x14ac:dyDescent="0.25"/>
    <row r="2252" ht="15.75" customHeight="1" x14ac:dyDescent="0.25"/>
    <row r="2253" ht="15.75" customHeight="1" x14ac:dyDescent="0.25"/>
    <row r="2254" ht="15.75" customHeight="1" x14ac:dyDescent="0.25"/>
    <row r="2255" ht="15.75" customHeight="1" x14ac:dyDescent="0.25"/>
    <row r="2256" ht="15.75" customHeight="1" x14ac:dyDescent="0.25"/>
    <row r="2257" ht="15.75" customHeight="1" x14ac:dyDescent="0.25"/>
    <row r="2258" ht="15.75" customHeight="1" x14ac:dyDescent="0.25"/>
    <row r="2259" ht="15.75" customHeight="1" x14ac:dyDescent="0.25"/>
    <row r="2260" ht="15.75" customHeight="1" x14ac:dyDescent="0.25"/>
    <row r="2261" ht="15.75" customHeight="1" x14ac:dyDescent="0.25"/>
    <row r="2262" ht="15.75" customHeight="1" x14ac:dyDescent="0.25"/>
    <row r="2263" ht="15.75" customHeight="1" x14ac:dyDescent="0.25"/>
    <row r="2264" ht="15.75" customHeight="1" x14ac:dyDescent="0.25"/>
    <row r="2265" ht="15.75" customHeight="1" x14ac:dyDescent="0.25"/>
    <row r="2266" ht="15.75" customHeight="1" x14ac:dyDescent="0.25"/>
    <row r="2267" ht="15.75" customHeight="1" x14ac:dyDescent="0.25"/>
    <row r="2268" ht="15.75" customHeight="1" x14ac:dyDescent="0.25"/>
    <row r="2269" ht="15.75" customHeight="1" x14ac:dyDescent="0.25"/>
    <row r="2270" ht="15.75" customHeight="1" x14ac:dyDescent="0.25"/>
    <row r="2271" ht="15.75" customHeight="1" x14ac:dyDescent="0.25"/>
    <row r="2272" ht="15.75" customHeight="1" x14ac:dyDescent="0.25"/>
    <row r="2273" ht="15.75" customHeight="1" x14ac:dyDescent="0.25"/>
    <row r="2274" ht="15.75" customHeight="1" x14ac:dyDescent="0.25"/>
    <row r="2275" ht="15.75" customHeight="1" x14ac:dyDescent="0.25"/>
    <row r="2276" ht="15.75" customHeight="1" x14ac:dyDescent="0.25"/>
    <row r="2277" ht="15.75" customHeight="1" x14ac:dyDescent="0.25"/>
    <row r="2278" ht="15.75" customHeight="1" x14ac:dyDescent="0.25"/>
    <row r="2279" ht="15.75" customHeight="1" x14ac:dyDescent="0.25"/>
    <row r="2280" ht="15.75" customHeight="1" x14ac:dyDescent="0.25"/>
    <row r="2281" ht="15.75" customHeight="1" x14ac:dyDescent="0.25"/>
    <row r="2282" ht="15.75" customHeight="1" x14ac:dyDescent="0.25"/>
    <row r="2283" ht="15.75" customHeight="1" x14ac:dyDescent="0.25"/>
    <row r="2284" ht="15.75" customHeight="1" x14ac:dyDescent="0.25"/>
    <row r="2285" ht="15.75" customHeight="1" x14ac:dyDescent="0.25"/>
    <row r="2286" ht="15.75" customHeight="1" x14ac:dyDescent="0.25"/>
    <row r="2287" ht="15.75" customHeight="1" x14ac:dyDescent="0.25"/>
    <row r="2288" ht="15.75" customHeight="1" x14ac:dyDescent="0.25"/>
    <row r="2289" ht="15.75" customHeight="1" x14ac:dyDescent="0.25"/>
    <row r="2290" ht="15.75" customHeight="1" x14ac:dyDescent="0.25"/>
    <row r="2291" ht="15.75" customHeight="1" x14ac:dyDescent="0.25"/>
    <row r="2292" ht="15.75" customHeight="1" x14ac:dyDescent="0.25"/>
    <row r="2293" ht="15.75" customHeight="1" x14ac:dyDescent="0.25"/>
    <row r="2294" ht="15.75" customHeight="1" x14ac:dyDescent="0.25"/>
    <row r="2295" ht="15.75" customHeight="1" x14ac:dyDescent="0.25"/>
    <row r="2296" ht="15.75" customHeight="1" x14ac:dyDescent="0.25"/>
    <row r="2297" ht="15.75" customHeight="1" x14ac:dyDescent="0.25"/>
    <row r="2298" ht="15.75" customHeight="1" x14ac:dyDescent="0.25"/>
    <row r="2299" ht="15.75" customHeight="1" x14ac:dyDescent="0.25"/>
    <row r="2300" ht="15.75" customHeight="1" x14ac:dyDescent="0.25"/>
    <row r="2301" ht="15.75" customHeight="1" x14ac:dyDescent="0.25"/>
    <row r="2302" ht="15.75" customHeight="1" x14ac:dyDescent="0.25"/>
    <row r="2303" ht="15.75" customHeight="1" x14ac:dyDescent="0.25"/>
    <row r="2304" ht="15.75" customHeight="1" x14ac:dyDescent="0.25"/>
    <row r="2305" ht="15.75" customHeight="1" x14ac:dyDescent="0.25"/>
    <row r="2306" ht="15.75" customHeight="1" x14ac:dyDescent="0.25"/>
    <row r="2307" ht="15.75" customHeight="1" x14ac:dyDescent="0.25"/>
    <row r="2308" ht="15.75" customHeight="1" x14ac:dyDescent="0.25"/>
    <row r="2309" ht="15.75" customHeight="1" x14ac:dyDescent="0.25"/>
    <row r="2310" ht="15.75" customHeight="1" x14ac:dyDescent="0.25"/>
    <row r="2311" ht="15.75" customHeight="1" x14ac:dyDescent="0.25"/>
    <row r="2312" ht="15.75" customHeight="1" x14ac:dyDescent="0.25"/>
    <row r="2313" ht="15.75" customHeight="1" x14ac:dyDescent="0.25"/>
    <row r="2314" ht="15.75" customHeight="1" x14ac:dyDescent="0.25"/>
    <row r="2315" ht="15.75" customHeight="1" x14ac:dyDescent="0.25"/>
    <row r="2316" ht="15.75" customHeight="1" x14ac:dyDescent="0.25"/>
    <row r="2317" ht="15.75" customHeight="1" x14ac:dyDescent="0.25"/>
    <row r="2318" ht="15.75" customHeight="1" x14ac:dyDescent="0.25"/>
    <row r="2319" ht="15.75" customHeight="1" x14ac:dyDescent="0.25"/>
    <row r="2320" ht="15.75" customHeight="1" x14ac:dyDescent="0.25"/>
    <row r="2321" ht="15.75" customHeight="1" x14ac:dyDescent="0.25"/>
    <row r="2322" ht="15.75" customHeight="1" x14ac:dyDescent="0.25"/>
    <row r="2323" ht="15.75" customHeight="1" x14ac:dyDescent="0.25"/>
    <row r="2324" ht="15.75" customHeight="1" x14ac:dyDescent="0.25"/>
    <row r="2325" ht="15.75" customHeight="1" x14ac:dyDescent="0.25"/>
    <row r="2326" ht="15.75" customHeight="1" x14ac:dyDescent="0.25"/>
    <row r="2327" ht="15.75" customHeight="1" x14ac:dyDescent="0.25"/>
    <row r="2328" ht="15.75" customHeight="1" x14ac:dyDescent="0.25"/>
    <row r="2329" ht="15.75" customHeight="1" x14ac:dyDescent="0.25"/>
    <row r="2330" ht="15.75" customHeight="1" x14ac:dyDescent="0.25"/>
    <row r="2331" ht="15.75" customHeight="1" x14ac:dyDescent="0.25"/>
    <row r="2332" ht="15.75" customHeight="1" x14ac:dyDescent="0.25"/>
    <row r="2333" ht="15.75" customHeight="1" x14ac:dyDescent="0.25"/>
    <row r="2334" ht="15.75" customHeight="1" x14ac:dyDescent="0.25"/>
    <row r="2335" ht="15.75" customHeight="1" x14ac:dyDescent="0.25"/>
    <row r="2336" ht="15.75" customHeight="1" x14ac:dyDescent="0.25"/>
    <row r="2337" ht="15.75" customHeight="1" x14ac:dyDescent="0.25"/>
    <row r="2338" ht="15.75" customHeight="1" x14ac:dyDescent="0.25"/>
    <row r="2339" ht="15.75" customHeight="1" x14ac:dyDescent="0.25"/>
    <row r="2340" ht="15.75" customHeight="1" x14ac:dyDescent="0.25"/>
    <row r="2341" ht="15.75" customHeight="1" x14ac:dyDescent="0.25"/>
    <row r="2342" ht="15.75" customHeight="1" x14ac:dyDescent="0.25"/>
    <row r="2343" ht="15.75" customHeight="1" x14ac:dyDescent="0.25"/>
    <row r="2344" ht="15.75" customHeight="1" x14ac:dyDescent="0.25"/>
    <row r="2345" ht="15.75" customHeight="1" x14ac:dyDescent="0.25"/>
    <row r="2346" ht="15.75" customHeight="1" x14ac:dyDescent="0.25"/>
    <row r="2347" ht="15.75" customHeight="1" x14ac:dyDescent="0.25"/>
    <row r="2348" ht="15.75" customHeight="1" x14ac:dyDescent="0.25"/>
    <row r="2349" ht="15.75" customHeight="1" x14ac:dyDescent="0.25"/>
    <row r="2350" ht="15.75" customHeight="1" x14ac:dyDescent="0.25"/>
    <row r="2351" ht="15.75" customHeight="1" x14ac:dyDescent="0.25"/>
    <row r="2352" ht="15.75" customHeight="1" x14ac:dyDescent="0.25"/>
    <row r="2353" ht="15.75" customHeight="1" x14ac:dyDescent="0.25"/>
    <row r="2354" ht="15.75" customHeight="1" x14ac:dyDescent="0.25"/>
    <row r="2355" ht="15.75" customHeight="1" x14ac:dyDescent="0.25"/>
    <row r="2356" ht="15.75" customHeight="1" x14ac:dyDescent="0.25"/>
    <row r="2357" ht="15.75" customHeight="1" x14ac:dyDescent="0.25"/>
    <row r="2358" ht="15.75" customHeight="1" x14ac:dyDescent="0.25"/>
    <row r="2359" ht="15.75" customHeight="1" x14ac:dyDescent="0.25"/>
    <row r="2360" ht="15.75" customHeight="1" x14ac:dyDescent="0.25"/>
    <row r="2361" ht="15.75" customHeight="1" x14ac:dyDescent="0.25"/>
    <row r="2362" ht="15.75" customHeight="1" x14ac:dyDescent="0.25"/>
    <row r="2363" ht="15.75" customHeight="1" x14ac:dyDescent="0.25"/>
    <row r="2364" ht="15.75" customHeight="1" x14ac:dyDescent="0.25"/>
    <row r="2365" ht="15.75" customHeight="1" x14ac:dyDescent="0.25"/>
    <row r="2366" ht="15.75" customHeight="1" x14ac:dyDescent="0.25"/>
    <row r="2367" ht="15.75" customHeight="1" x14ac:dyDescent="0.25"/>
    <row r="2368" ht="15.75" customHeight="1" x14ac:dyDescent="0.25"/>
    <row r="2369" ht="15.75" customHeight="1" x14ac:dyDescent="0.25"/>
    <row r="2370" ht="15.75" customHeight="1" x14ac:dyDescent="0.25"/>
    <row r="2371" ht="15.75" customHeight="1" x14ac:dyDescent="0.25"/>
    <row r="2372" ht="15.75" customHeight="1" x14ac:dyDescent="0.25"/>
    <row r="2373" ht="15.75" customHeight="1" x14ac:dyDescent="0.25"/>
    <row r="2374" ht="15.75" customHeight="1" x14ac:dyDescent="0.25"/>
    <row r="2375" ht="15.75" customHeight="1" x14ac:dyDescent="0.25"/>
    <row r="2376" ht="15.75" customHeight="1" x14ac:dyDescent="0.25"/>
    <row r="2377" ht="15.75" customHeight="1" x14ac:dyDescent="0.25"/>
    <row r="2378" ht="15.75" customHeight="1" x14ac:dyDescent="0.25"/>
    <row r="2379" ht="15.75" customHeight="1" x14ac:dyDescent="0.25"/>
    <row r="2380" ht="15.75" customHeight="1" x14ac:dyDescent="0.25"/>
    <row r="2381" ht="15.75" customHeight="1" x14ac:dyDescent="0.25"/>
    <row r="2382" ht="15.75" customHeight="1" x14ac:dyDescent="0.25"/>
    <row r="2383" ht="15.75" customHeight="1" x14ac:dyDescent="0.25"/>
    <row r="2384" ht="15.75" customHeight="1" x14ac:dyDescent="0.25"/>
    <row r="2385" ht="15.75" customHeight="1" x14ac:dyDescent="0.25"/>
    <row r="2386" ht="15.75" customHeight="1" x14ac:dyDescent="0.25"/>
    <row r="2387" ht="15.75" customHeight="1" x14ac:dyDescent="0.25"/>
    <row r="2388" ht="15.75" customHeight="1" x14ac:dyDescent="0.25"/>
    <row r="2389" ht="15.75" customHeight="1" x14ac:dyDescent="0.25"/>
    <row r="2390" ht="15.75" customHeight="1" x14ac:dyDescent="0.25"/>
    <row r="2391" ht="15.75" customHeight="1" x14ac:dyDescent="0.25"/>
    <row r="2392" ht="15.75" customHeight="1" x14ac:dyDescent="0.25"/>
    <row r="2393" ht="15.75" customHeight="1" x14ac:dyDescent="0.25"/>
    <row r="2394" ht="15.75" customHeight="1" x14ac:dyDescent="0.25"/>
    <row r="2395" ht="15.75" customHeight="1" x14ac:dyDescent="0.25"/>
    <row r="2396" ht="15.75" customHeight="1" x14ac:dyDescent="0.25"/>
    <row r="2397" ht="15.75" customHeight="1" x14ac:dyDescent="0.25"/>
    <row r="2398" ht="15.75" customHeight="1" x14ac:dyDescent="0.25"/>
    <row r="2399" ht="15.75" customHeight="1" x14ac:dyDescent="0.25"/>
    <row r="2400" ht="15.75" customHeight="1" x14ac:dyDescent="0.25"/>
    <row r="2401" ht="15.75" customHeight="1" x14ac:dyDescent="0.25"/>
    <row r="2402" ht="15.75" customHeight="1" x14ac:dyDescent="0.25"/>
    <row r="2403" ht="15.75" customHeight="1" x14ac:dyDescent="0.25"/>
    <row r="2404" ht="15.75" customHeight="1" x14ac:dyDescent="0.25"/>
    <row r="2405" ht="15.75" customHeight="1" x14ac:dyDescent="0.25"/>
    <row r="2406" ht="15.75" customHeight="1" x14ac:dyDescent="0.25"/>
    <row r="2407" ht="15.75" customHeight="1" x14ac:dyDescent="0.25"/>
    <row r="2408" ht="15.75" customHeight="1" x14ac:dyDescent="0.25"/>
    <row r="2409" ht="15.75" customHeight="1" x14ac:dyDescent="0.25"/>
    <row r="2410" ht="15.75" customHeight="1" x14ac:dyDescent="0.25"/>
    <row r="2411" ht="15.75" customHeight="1" x14ac:dyDescent="0.25"/>
    <row r="2412" ht="15.75" customHeight="1" x14ac:dyDescent="0.25"/>
    <row r="2413" ht="15.75" customHeight="1" x14ac:dyDescent="0.25"/>
    <row r="2414" ht="15.75" customHeight="1" x14ac:dyDescent="0.25"/>
    <row r="2415" ht="15.75" customHeight="1" x14ac:dyDescent="0.25"/>
    <row r="2416" ht="15.75" customHeight="1" x14ac:dyDescent="0.25"/>
    <row r="2417" ht="15.75" customHeight="1" x14ac:dyDescent="0.25"/>
    <row r="2418" ht="15.75" customHeight="1" x14ac:dyDescent="0.25"/>
    <row r="2419" ht="15.75" customHeight="1" x14ac:dyDescent="0.25"/>
    <row r="2420" ht="15.75" customHeight="1" x14ac:dyDescent="0.25"/>
    <row r="2421" ht="15.75" customHeight="1" x14ac:dyDescent="0.25"/>
    <row r="2422" ht="15.75" customHeight="1" x14ac:dyDescent="0.25"/>
    <row r="2423" ht="15.75" customHeight="1" x14ac:dyDescent="0.25"/>
    <row r="2424" ht="15.75" customHeight="1" x14ac:dyDescent="0.25"/>
    <row r="2425" ht="15.75" customHeight="1" x14ac:dyDescent="0.25"/>
    <row r="2426" ht="15.75" customHeight="1" x14ac:dyDescent="0.25"/>
    <row r="2427" ht="15.75" customHeight="1" x14ac:dyDescent="0.25"/>
    <row r="2428" ht="15.75" customHeight="1" x14ac:dyDescent="0.25"/>
    <row r="2429" ht="15.75" customHeight="1" x14ac:dyDescent="0.25"/>
    <row r="2430" ht="15.75" customHeight="1" x14ac:dyDescent="0.25"/>
    <row r="2431" ht="15.75" customHeight="1" x14ac:dyDescent="0.25"/>
    <row r="2432" ht="15.75" customHeight="1" x14ac:dyDescent="0.25"/>
    <row r="2433" ht="15.75" customHeight="1" x14ac:dyDescent="0.25"/>
    <row r="2434" ht="15.75" customHeight="1" x14ac:dyDescent="0.25"/>
    <row r="2435" ht="15.75" customHeight="1" x14ac:dyDescent="0.25"/>
    <row r="2436" ht="15.75" customHeight="1" x14ac:dyDescent="0.25"/>
    <row r="2437" ht="15.75" customHeight="1" x14ac:dyDescent="0.25"/>
    <row r="2438" ht="15.75" customHeight="1" x14ac:dyDescent="0.25"/>
    <row r="2439" ht="15.75" customHeight="1" x14ac:dyDescent="0.25"/>
    <row r="2440" ht="15.75" customHeight="1" x14ac:dyDescent="0.25"/>
    <row r="2441" ht="15.75" customHeight="1" x14ac:dyDescent="0.25"/>
    <row r="2442" ht="15.75" customHeight="1" x14ac:dyDescent="0.25"/>
    <row r="2443" ht="15.75" customHeight="1" x14ac:dyDescent="0.25"/>
    <row r="2444" ht="15.75" customHeight="1" x14ac:dyDescent="0.25"/>
    <row r="2445" ht="15.75" customHeight="1" x14ac:dyDescent="0.25"/>
    <row r="2446" ht="15.75" customHeight="1" x14ac:dyDescent="0.25"/>
    <row r="2447" ht="15.75" customHeight="1" x14ac:dyDescent="0.25"/>
    <row r="2448" ht="15.75" customHeight="1" x14ac:dyDescent="0.25"/>
    <row r="2449" ht="15.75" customHeight="1" x14ac:dyDescent="0.25"/>
    <row r="2450" ht="15.75" customHeight="1" x14ac:dyDescent="0.25"/>
    <row r="2451" ht="15.75" customHeight="1" x14ac:dyDescent="0.25"/>
    <row r="2452" ht="15.75" customHeight="1" x14ac:dyDescent="0.25"/>
    <row r="2453" ht="15.75" customHeight="1" x14ac:dyDescent="0.25"/>
    <row r="2454" ht="15.75" customHeight="1" x14ac:dyDescent="0.25"/>
    <row r="2455" ht="15.75" customHeight="1" x14ac:dyDescent="0.25"/>
    <row r="2456" ht="15.75" customHeight="1" x14ac:dyDescent="0.25"/>
    <row r="2457" ht="15.75" customHeight="1" x14ac:dyDescent="0.25"/>
    <row r="2458" ht="15.75" customHeight="1" x14ac:dyDescent="0.25"/>
    <row r="2459" ht="15.75" customHeight="1" x14ac:dyDescent="0.25"/>
    <row r="2460" ht="15.75" customHeight="1" x14ac:dyDescent="0.25"/>
    <row r="2461" ht="15.75" customHeight="1" x14ac:dyDescent="0.25"/>
    <row r="2462" ht="15.75" customHeight="1" x14ac:dyDescent="0.25"/>
    <row r="2463" ht="15.75" customHeight="1" x14ac:dyDescent="0.25"/>
    <row r="2464" ht="15.75" customHeight="1" x14ac:dyDescent="0.25"/>
    <row r="2465" ht="15.75" customHeight="1" x14ac:dyDescent="0.25"/>
    <row r="2466" ht="15.75" customHeight="1" x14ac:dyDescent="0.25"/>
    <row r="2467" ht="15.75" customHeight="1" x14ac:dyDescent="0.25"/>
    <row r="2468" ht="15.75" customHeight="1" x14ac:dyDescent="0.25"/>
    <row r="2469" ht="15.75" customHeight="1" x14ac:dyDescent="0.25"/>
    <row r="2470" ht="15.75" customHeight="1" x14ac:dyDescent="0.25"/>
    <row r="2471" ht="15.75" customHeight="1" x14ac:dyDescent="0.25"/>
    <row r="2472" ht="15.75" customHeight="1" x14ac:dyDescent="0.25"/>
    <row r="2473" ht="15.75" customHeight="1" x14ac:dyDescent="0.25"/>
    <row r="2474" ht="15.75" customHeight="1" x14ac:dyDescent="0.25"/>
    <row r="2475" ht="15.75" customHeight="1" x14ac:dyDescent="0.25"/>
    <row r="2476" ht="15.75" customHeight="1" x14ac:dyDescent="0.25"/>
    <row r="2477" ht="15.75" customHeight="1" x14ac:dyDescent="0.25"/>
    <row r="2478" ht="15.75" customHeight="1" x14ac:dyDescent="0.25"/>
    <row r="2479" ht="15.75" customHeight="1" x14ac:dyDescent="0.25"/>
    <row r="2480" ht="15.75" customHeight="1" x14ac:dyDescent="0.25"/>
    <row r="2481" ht="15.75" customHeight="1" x14ac:dyDescent="0.25"/>
    <row r="2482" ht="15.75" customHeight="1" x14ac:dyDescent="0.25"/>
    <row r="2483" ht="15.75" customHeight="1" x14ac:dyDescent="0.25"/>
    <row r="2484" ht="15.75" customHeight="1" x14ac:dyDescent="0.25"/>
    <row r="2485" ht="15.75" customHeight="1" x14ac:dyDescent="0.25"/>
    <row r="2486" ht="15.75" customHeight="1" x14ac:dyDescent="0.25"/>
    <row r="2487" ht="15.75" customHeight="1" x14ac:dyDescent="0.25"/>
    <row r="2488" ht="15.75" customHeight="1" x14ac:dyDescent="0.25"/>
    <row r="2489" ht="15.75" customHeight="1" x14ac:dyDescent="0.25"/>
    <row r="2490" ht="15.75" customHeight="1" x14ac:dyDescent="0.25"/>
    <row r="2491" ht="15.75" customHeight="1" x14ac:dyDescent="0.25"/>
    <row r="2492" ht="15.75" customHeight="1" x14ac:dyDescent="0.25"/>
    <row r="2493" ht="15.75" customHeight="1" x14ac:dyDescent="0.25"/>
    <row r="2494" ht="15.75" customHeight="1" x14ac:dyDescent="0.25"/>
    <row r="2495" ht="15.75" customHeight="1" x14ac:dyDescent="0.25"/>
    <row r="2496" ht="15.75" customHeight="1" x14ac:dyDescent="0.25"/>
    <row r="2497" ht="15.75" customHeight="1" x14ac:dyDescent="0.25"/>
    <row r="2498" ht="15.75" customHeight="1" x14ac:dyDescent="0.25"/>
    <row r="2499" ht="15.75" customHeight="1" x14ac:dyDescent="0.25"/>
    <row r="2500" ht="15.75" customHeight="1" x14ac:dyDescent="0.25"/>
    <row r="2501" ht="15.75" customHeight="1" x14ac:dyDescent="0.25"/>
    <row r="2502" ht="15.75" customHeight="1" x14ac:dyDescent="0.25"/>
    <row r="2503" ht="15.75" customHeight="1" x14ac:dyDescent="0.25"/>
    <row r="2504" ht="15.75" customHeight="1" x14ac:dyDescent="0.25"/>
    <row r="2505" ht="15.75" customHeight="1" x14ac:dyDescent="0.25"/>
    <row r="2506" ht="15.75" customHeight="1" x14ac:dyDescent="0.25"/>
    <row r="2507" ht="15.75" customHeight="1" x14ac:dyDescent="0.25"/>
    <row r="2508" ht="15.75" customHeight="1" x14ac:dyDescent="0.25"/>
    <row r="2509" ht="15.75" customHeight="1" x14ac:dyDescent="0.25"/>
    <row r="2510" ht="15.75" customHeight="1" x14ac:dyDescent="0.25"/>
    <row r="2511" ht="15.75" customHeight="1" x14ac:dyDescent="0.25"/>
    <row r="2512" ht="15.75" customHeight="1" x14ac:dyDescent="0.25"/>
    <row r="2513" ht="15.75" customHeight="1" x14ac:dyDescent="0.25"/>
    <row r="2514" ht="15.75" customHeight="1" x14ac:dyDescent="0.25"/>
    <row r="2515" ht="15.75" customHeight="1" x14ac:dyDescent="0.25"/>
    <row r="2516" ht="15.75" customHeight="1" x14ac:dyDescent="0.25"/>
    <row r="2517" ht="15.75" customHeight="1" x14ac:dyDescent="0.25"/>
    <row r="2518" ht="15.75" customHeight="1" x14ac:dyDescent="0.25"/>
    <row r="2519" ht="15.75" customHeight="1" x14ac:dyDescent="0.25"/>
    <row r="2520" ht="15.75" customHeight="1" x14ac:dyDescent="0.25"/>
    <row r="2521" ht="15.75" customHeight="1" x14ac:dyDescent="0.25"/>
    <row r="2522" ht="15.75" customHeight="1" x14ac:dyDescent="0.25"/>
    <row r="2523" ht="15.75" customHeight="1" x14ac:dyDescent="0.25"/>
    <row r="2524" ht="15.75" customHeight="1" x14ac:dyDescent="0.25"/>
    <row r="2525" ht="15.75" customHeight="1" x14ac:dyDescent="0.25"/>
    <row r="2526" ht="15.75" customHeight="1" x14ac:dyDescent="0.25"/>
    <row r="2527" ht="15.75" customHeight="1" x14ac:dyDescent="0.25"/>
    <row r="2528" ht="15.75" customHeight="1" x14ac:dyDescent="0.25"/>
    <row r="2529" ht="15.75" customHeight="1" x14ac:dyDescent="0.25"/>
    <row r="2530" ht="15.75" customHeight="1" x14ac:dyDescent="0.25"/>
    <row r="2531" ht="15.75" customHeight="1" x14ac:dyDescent="0.25"/>
    <row r="2532" ht="15.75" customHeight="1" x14ac:dyDescent="0.25"/>
    <row r="2533" ht="15.75" customHeight="1" x14ac:dyDescent="0.25"/>
    <row r="2534" ht="15.75" customHeight="1" x14ac:dyDescent="0.25"/>
    <row r="2535" ht="15.75" customHeight="1" x14ac:dyDescent="0.25"/>
    <row r="2536" ht="15.75" customHeight="1" x14ac:dyDescent="0.25"/>
    <row r="2537" ht="15.75" customHeight="1" x14ac:dyDescent="0.25"/>
    <row r="2538" ht="15.75" customHeight="1" x14ac:dyDescent="0.25"/>
    <row r="2539" ht="15.75" customHeight="1" x14ac:dyDescent="0.25"/>
    <row r="2540" ht="15.75" customHeight="1" x14ac:dyDescent="0.25"/>
    <row r="2541" ht="15.75" customHeight="1" x14ac:dyDescent="0.25"/>
    <row r="2542" ht="15.75" customHeight="1" x14ac:dyDescent="0.25"/>
    <row r="2543" ht="15.75" customHeight="1" x14ac:dyDescent="0.25"/>
    <row r="2544" ht="15.75" customHeight="1" x14ac:dyDescent="0.25"/>
    <row r="2545" ht="15.75" customHeight="1" x14ac:dyDescent="0.25"/>
    <row r="2546" ht="15.75" customHeight="1" x14ac:dyDescent="0.25"/>
    <row r="2547" ht="15.75" customHeight="1" x14ac:dyDescent="0.25"/>
    <row r="2548" ht="15.75" customHeight="1" x14ac:dyDescent="0.25"/>
    <row r="2549" ht="15.75" customHeight="1" x14ac:dyDescent="0.25"/>
    <row r="2550" ht="15.75" customHeight="1" x14ac:dyDescent="0.25"/>
    <row r="2551" ht="15.75" customHeight="1" x14ac:dyDescent="0.25"/>
    <row r="2552" ht="15.75" customHeight="1" x14ac:dyDescent="0.25"/>
    <row r="2553" ht="15.75" customHeight="1" x14ac:dyDescent="0.25"/>
    <row r="2554" ht="15.75" customHeight="1" x14ac:dyDescent="0.25"/>
    <row r="2555" ht="15.75" customHeight="1" x14ac:dyDescent="0.25"/>
    <row r="2556" ht="15.75" customHeight="1" x14ac:dyDescent="0.25"/>
    <row r="2557" ht="15.75" customHeight="1" x14ac:dyDescent="0.25"/>
    <row r="2558" ht="15.75" customHeight="1" x14ac:dyDescent="0.25"/>
    <row r="2559" ht="15.75" customHeight="1" x14ac:dyDescent="0.25"/>
    <row r="2560" ht="15.75" customHeight="1" x14ac:dyDescent="0.25"/>
    <row r="2561" ht="15.75" customHeight="1" x14ac:dyDescent="0.25"/>
    <row r="2562" ht="15.75" customHeight="1" x14ac:dyDescent="0.25"/>
    <row r="2563" ht="15.75" customHeight="1" x14ac:dyDescent="0.25"/>
    <row r="2564" ht="15.75" customHeight="1" x14ac:dyDescent="0.25"/>
    <row r="2565" ht="15.75" customHeight="1" x14ac:dyDescent="0.25"/>
    <row r="2566" ht="15.75" customHeight="1" x14ac:dyDescent="0.25"/>
    <row r="2567" ht="15.75" customHeight="1" x14ac:dyDescent="0.25"/>
    <row r="2568" ht="15.75" customHeight="1" x14ac:dyDescent="0.25"/>
    <row r="2569" ht="15.75" customHeight="1" x14ac:dyDescent="0.25"/>
    <row r="2570" ht="15.75" customHeight="1" x14ac:dyDescent="0.25"/>
    <row r="2571" ht="15.75" customHeight="1" x14ac:dyDescent="0.25"/>
    <row r="2572" ht="15.75" customHeight="1" x14ac:dyDescent="0.25"/>
    <row r="2573" ht="15.75" customHeight="1" x14ac:dyDescent="0.25"/>
    <row r="2574" ht="15.75" customHeight="1" x14ac:dyDescent="0.25"/>
    <row r="2575" ht="15.75" customHeight="1" x14ac:dyDescent="0.25"/>
    <row r="2576" ht="15.75" customHeight="1" x14ac:dyDescent="0.25"/>
    <row r="2577" ht="15.75" customHeight="1" x14ac:dyDescent="0.25"/>
    <row r="2578" ht="15.75" customHeight="1" x14ac:dyDescent="0.25"/>
    <row r="2579" ht="15.75" customHeight="1" x14ac:dyDescent="0.25"/>
    <row r="2580" ht="15.75" customHeight="1" x14ac:dyDescent="0.25"/>
    <row r="2581" ht="15.75" customHeight="1" x14ac:dyDescent="0.25"/>
    <row r="2582" ht="15.75" customHeight="1" x14ac:dyDescent="0.25"/>
    <row r="2583" ht="15.75" customHeight="1" x14ac:dyDescent="0.25"/>
    <row r="2584" ht="15.75" customHeight="1" x14ac:dyDescent="0.25"/>
    <row r="2585" ht="15.75" customHeight="1" x14ac:dyDescent="0.25"/>
    <row r="2586" ht="15.75" customHeight="1" x14ac:dyDescent="0.25"/>
    <row r="2587" ht="15.75" customHeight="1" x14ac:dyDescent="0.25"/>
    <row r="2588" ht="15.75" customHeight="1" x14ac:dyDescent="0.25"/>
    <row r="2589" ht="15.75" customHeight="1" x14ac:dyDescent="0.25"/>
    <row r="2590" ht="15.75" customHeight="1" x14ac:dyDescent="0.25"/>
    <row r="2591" ht="15.75" customHeight="1" x14ac:dyDescent="0.25"/>
    <row r="2592" ht="15.75" customHeight="1" x14ac:dyDescent="0.25"/>
    <row r="2593" ht="15.75" customHeight="1" x14ac:dyDescent="0.25"/>
    <row r="2594" ht="15.75" customHeight="1" x14ac:dyDescent="0.25"/>
    <row r="2595" ht="15.75" customHeight="1" x14ac:dyDescent="0.25"/>
    <row r="2596" ht="15.75" customHeight="1" x14ac:dyDescent="0.25"/>
    <row r="2597" ht="15.75" customHeight="1" x14ac:dyDescent="0.25"/>
    <row r="2598" ht="15.75" customHeight="1" x14ac:dyDescent="0.25"/>
    <row r="2599" ht="15.75" customHeight="1" x14ac:dyDescent="0.25"/>
    <row r="2600" ht="15.75" customHeight="1" x14ac:dyDescent="0.25"/>
    <row r="2601" ht="15.75" customHeight="1" x14ac:dyDescent="0.25"/>
    <row r="2602" ht="15.75" customHeight="1" x14ac:dyDescent="0.25"/>
    <row r="2603" ht="15.75" customHeight="1" x14ac:dyDescent="0.25"/>
    <row r="2604" ht="15.75" customHeight="1" x14ac:dyDescent="0.25"/>
    <row r="2605" ht="15.75" customHeight="1" x14ac:dyDescent="0.25"/>
    <row r="2606" ht="15.75" customHeight="1" x14ac:dyDescent="0.25"/>
    <row r="2607" ht="15.75" customHeight="1" x14ac:dyDescent="0.25"/>
    <row r="2608" ht="15.75" customHeight="1" x14ac:dyDescent="0.25"/>
    <row r="2609" ht="15.75" customHeight="1" x14ac:dyDescent="0.25"/>
    <row r="2610" ht="15.75" customHeight="1" x14ac:dyDescent="0.25"/>
    <row r="2611" ht="15.75" customHeight="1" x14ac:dyDescent="0.25"/>
    <row r="2612" ht="15.75" customHeight="1" x14ac:dyDescent="0.25"/>
    <row r="2613" ht="15.75" customHeight="1" x14ac:dyDescent="0.25"/>
    <row r="2614" ht="15.75" customHeight="1" x14ac:dyDescent="0.25"/>
    <row r="2615" ht="15.75" customHeight="1" x14ac:dyDescent="0.25"/>
    <row r="2616" ht="15.75" customHeight="1" x14ac:dyDescent="0.25"/>
    <row r="2617" ht="15.75" customHeight="1" x14ac:dyDescent="0.25"/>
    <row r="2618" ht="15.75" customHeight="1" x14ac:dyDescent="0.25"/>
    <row r="2619" ht="15.75" customHeight="1" x14ac:dyDescent="0.25"/>
    <row r="2620" ht="15.75" customHeight="1" x14ac:dyDescent="0.25"/>
    <row r="2621" ht="15.75" customHeight="1" x14ac:dyDescent="0.25"/>
    <row r="2622" ht="15.75" customHeight="1" x14ac:dyDescent="0.25"/>
    <row r="2623" ht="15.75" customHeight="1" x14ac:dyDescent="0.25"/>
    <row r="2624" ht="15.75" customHeight="1" x14ac:dyDescent="0.25"/>
    <row r="2625" ht="15.75" customHeight="1" x14ac:dyDescent="0.25"/>
    <row r="2626" ht="15.75" customHeight="1" x14ac:dyDescent="0.25"/>
    <row r="2627" ht="15.75" customHeight="1" x14ac:dyDescent="0.25"/>
    <row r="2628" ht="15.75" customHeight="1" x14ac:dyDescent="0.25"/>
    <row r="2629" ht="15.75" customHeight="1" x14ac:dyDescent="0.25"/>
    <row r="2630" ht="15.75" customHeight="1" x14ac:dyDescent="0.25"/>
    <row r="2631" ht="15.75" customHeight="1" x14ac:dyDescent="0.25"/>
    <row r="2632" ht="15.75" customHeight="1" x14ac:dyDescent="0.25"/>
    <row r="2633" ht="15.75" customHeight="1" x14ac:dyDescent="0.25"/>
    <row r="2634" ht="15.75" customHeight="1" x14ac:dyDescent="0.25"/>
    <row r="2635" ht="15.75" customHeight="1" x14ac:dyDescent="0.25"/>
    <row r="2636" ht="15.75" customHeight="1" x14ac:dyDescent="0.25"/>
    <row r="2637" ht="15.75" customHeight="1" x14ac:dyDescent="0.25"/>
    <row r="2638" ht="15.75" customHeight="1" x14ac:dyDescent="0.25"/>
    <row r="2639" ht="15.75" customHeight="1" x14ac:dyDescent="0.25"/>
    <row r="2640" ht="15.75" customHeight="1" x14ac:dyDescent="0.25"/>
    <row r="2641" ht="15.75" customHeight="1" x14ac:dyDescent="0.25"/>
    <row r="2642" ht="15.75" customHeight="1" x14ac:dyDescent="0.25"/>
    <row r="2643" ht="15.75" customHeight="1" x14ac:dyDescent="0.25"/>
    <row r="2644" ht="15.75" customHeight="1" x14ac:dyDescent="0.25"/>
    <row r="2645" ht="15.75" customHeight="1" x14ac:dyDescent="0.25"/>
    <row r="2646" ht="15.75" customHeight="1" x14ac:dyDescent="0.25"/>
    <row r="2647" ht="15.75" customHeight="1" x14ac:dyDescent="0.25"/>
    <row r="2648" ht="15.75" customHeight="1" x14ac:dyDescent="0.25"/>
    <row r="2649" ht="15.75" customHeight="1" x14ac:dyDescent="0.25"/>
    <row r="2650" ht="15.75" customHeight="1" x14ac:dyDescent="0.25"/>
    <row r="2651" ht="15.75" customHeight="1" x14ac:dyDescent="0.25"/>
    <row r="2652" ht="15.75" customHeight="1" x14ac:dyDescent="0.25"/>
    <row r="2653" ht="15.75" customHeight="1" x14ac:dyDescent="0.25"/>
    <row r="2654" ht="15.75" customHeight="1" x14ac:dyDescent="0.25"/>
    <row r="2655" ht="15.75" customHeight="1" x14ac:dyDescent="0.25"/>
    <row r="2656" ht="15.75" customHeight="1" x14ac:dyDescent="0.25"/>
    <row r="2657" ht="15.75" customHeight="1" x14ac:dyDescent="0.25"/>
    <row r="2658" ht="15.75" customHeight="1" x14ac:dyDescent="0.25"/>
    <row r="2659" ht="15.75" customHeight="1" x14ac:dyDescent="0.25"/>
    <row r="2660" ht="15.75" customHeight="1" x14ac:dyDescent="0.25"/>
    <row r="2661" ht="15.75" customHeight="1" x14ac:dyDescent="0.25"/>
    <row r="2662" ht="15.75" customHeight="1" x14ac:dyDescent="0.25"/>
    <row r="2663" ht="15.75" customHeight="1" x14ac:dyDescent="0.25"/>
    <row r="2664" ht="15.75" customHeight="1" x14ac:dyDescent="0.25"/>
    <row r="2665" ht="15.75" customHeight="1" x14ac:dyDescent="0.25"/>
    <row r="2666" ht="15.75" customHeight="1" x14ac:dyDescent="0.25"/>
    <row r="2667" ht="15.75" customHeight="1" x14ac:dyDescent="0.25"/>
    <row r="2668" ht="15.75" customHeight="1" x14ac:dyDescent="0.25"/>
    <row r="2669" ht="15.75" customHeight="1" x14ac:dyDescent="0.25"/>
    <row r="2670" ht="15.75" customHeight="1" x14ac:dyDescent="0.25"/>
    <row r="2671" ht="15.75" customHeight="1" x14ac:dyDescent="0.25"/>
    <row r="2672" ht="15.75" customHeight="1" x14ac:dyDescent="0.25"/>
    <row r="2673" ht="15.75" customHeight="1" x14ac:dyDescent="0.25"/>
    <row r="2674" ht="15.75" customHeight="1" x14ac:dyDescent="0.25"/>
    <row r="2675" ht="15.75" customHeight="1" x14ac:dyDescent="0.25"/>
    <row r="2676" ht="15.75" customHeight="1" x14ac:dyDescent="0.25"/>
    <row r="2677" ht="15.75" customHeight="1" x14ac:dyDescent="0.25"/>
    <row r="2678" ht="15.75" customHeight="1" x14ac:dyDescent="0.25"/>
    <row r="2679" ht="15.75" customHeight="1" x14ac:dyDescent="0.25"/>
    <row r="2680" ht="15.75" customHeight="1" x14ac:dyDescent="0.25"/>
    <row r="2681" ht="15.75" customHeight="1" x14ac:dyDescent="0.25"/>
    <row r="2682" ht="15.75" customHeight="1" x14ac:dyDescent="0.25"/>
    <row r="2683" ht="15.75" customHeight="1" x14ac:dyDescent="0.25"/>
    <row r="2684" ht="15.75" customHeight="1" x14ac:dyDescent="0.25"/>
    <row r="2685" ht="15.75" customHeight="1" x14ac:dyDescent="0.25"/>
    <row r="2686" ht="15.75" customHeight="1" x14ac:dyDescent="0.25"/>
    <row r="2687" ht="15.75" customHeight="1" x14ac:dyDescent="0.25"/>
    <row r="2688" ht="15.75" customHeight="1" x14ac:dyDescent="0.25"/>
    <row r="2689" ht="15.75" customHeight="1" x14ac:dyDescent="0.25"/>
    <row r="2690" ht="15.75" customHeight="1" x14ac:dyDescent="0.25"/>
    <row r="2691" ht="15.75" customHeight="1" x14ac:dyDescent="0.25"/>
    <row r="2692" ht="15.75" customHeight="1" x14ac:dyDescent="0.25"/>
    <row r="2693" ht="15.75" customHeight="1" x14ac:dyDescent="0.25"/>
    <row r="2694" ht="15.75" customHeight="1" x14ac:dyDescent="0.25"/>
    <row r="2695" ht="15.75" customHeight="1" x14ac:dyDescent="0.25"/>
    <row r="2696" ht="15.75" customHeight="1" x14ac:dyDescent="0.25"/>
    <row r="2697" ht="15.75" customHeight="1" x14ac:dyDescent="0.25"/>
    <row r="2698" ht="15.75" customHeight="1" x14ac:dyDescent="0.25"/>
    <row r="2699" ht="15.75" customHeight="1" x14ac:dyDescent="0.25"/>
    <row r="2700" ht="15.75" customHeight="1" x14ac:dyDescent="0.25"/>
    <row r="2701" ht="15.75" customHeight="1" x14ac:dyDescent="0.25"/>
    <row r="2702" ht="15.75" customHeight="1" x14ac:dyDescent="0.25"/>
    <row r="2703" ht="15.75" customHeight="1" x14ac:dyDescent="0.25"/>
    <row r="2704" ht="15.75" customHeight="1" x14ac:dyDescent="0.25"/>
    <row r="2705" ht="15.75" customHeight="1" x14ac:dyDescent="0.25"/>
    <row r="2706" ht="15.75" customHeight="1" x14ac:dyDescent="0.25"/>
    <row r="2707" ht="15.75" customHeight="1" x14ac:dyDescent="0.25"/>
    <row r="2708" ht="15.75" customHeight="1" x14ac:dyDescent="0.25"/>
    <row r="2709" ht="15.75" customHeight="1" x14ac:dyDescent="0.25"/>
    <row r="2710" ht="15.75" customHeight="1" x14ac:dyDescent="0.25"/>
    <row r="2711" ht="15.75" customHeight="1" x14ac:dyDescent="0.25"/>
    <row r="2712" ht="15.75" customHeight="1" x14ac:dyDescent="0.25"/>
    <row r="2713" ht="15.75" customHeight="1" x14ac:dyDescent="0.25"/>
    <row r="2714" ht="15.75" customHeight="1" x14ac:dyDescent="0.25"/>
    <row r="2715" ht="15.75" customHeight="1" x14ac:dyDescent="0.25"/>
    <row r="2716" ht="15.75" customHeight="1" x14ac:dyDescent="0.25"/>
    <row r="2717" ht="15.75" customHeight="1" x14ac:dyDescent="0.25"/>
    <row r="2718" ht="15.75" customHeight="1" x14ac:dyDescent="0.25"/>
    <row r="2719" ht="15.75" customHeight="1" x14ac:dyDescent="0.25"/>
    <row r="2720" ht="15.75" customHeight="1" x14ac:dyDescent="0.25"/>
    <row r="2721" ht="15.75" customHeight="1" x14ac:dyDescent="0.25"/>
    <row r="2722" ht="15.75" customHeight="1" x14ac:dyDescent="0.25"/>
    <row r="2723" ht="15.75" customHeight="1" x14ac:dyDescent="0.25"/>
    <row r="2724" ht="15.75" customHeight="1" x14ac:dyDescent="0.25"/>
    <row r="2725" ht="15.75" customHeight="1" x14ac:dyDescent="0.25"/>
    <row r="2726" ht="15.75" customHeight="1" x14ac:dyDescent="0.25"/>
    <row r="2727" ht="15.75" customHeight="1" x14ac:dyDescent="0.25"/>
    <row r="2728" ht="15.75" customHeight="1" x14ac:dyDescent="0.25"/>
    <row r="2729" ht="15.75" customHeight="1" x14ac:dyDescent="0.25"/>
    <row r="2730" ht="15.75" customHeight="1" x14ac:dyDescent="0.25"/>
    <row r="2731" ht="15.75" customHeight="1" x14ac:dyDescent="0.25"/>
    <row r="2732" ht="15.75" customHeight="1" x14ac:dyDescent="0.25"/>
    <row r="2733" ht="15.75" customHeight="1" x14ac:dyDescent="0.25"/>
    <row r="2734" ht="15.75" customHeight="1" x14ac:dyDescent="0.25"/>
    <row r="2735" ht="15.75" customHeight="1" x14ac:dyDescent="0.25"/>
    <row r="2736" ht="15.75" customHeight="1" x14ac:dyDescent="0.25"/>
    <row r="2737" ht="15.75" customHeight="1" x14ac:dyDescent="0.25"/>
    <row r="2738" ht="15.75" customHeight="1" x14ac:dyDescent="0.25"/>
    <row r="2739" ht="15.75" customHeight="1" x14ac:dyDescent="0.25"/>
    <row r="2740" ht="15.75" customHeight="1" x14ac:dyDescent="0.25"/>
    <row r="2741" ht="15.75" customHeight="1" x14ac:dyDescent="0.25"/>
    <row r="2742" ht="15.75" customHeight="1" x14ac:dyDescent="0.25"/>
    <row r="2743" ht="15.75" customHeight="1" x14ac:dyDescent="0.25"/>
    <row r="2744" ht="15.75" customHeight="1" x14ac:dyDescent="0.25"/>
    <row r="2745" ht="15.75" customHeight="1" x14ac:dyDescent="0.25"/>
    <row r="2746" ht="15.75" customHeight="1" x14ac:dyDescent="0.25"/>
    <row r="2747" ht="15.75" customHeight="1" x14ac:dyDescent="0.25"/>
    <row r="2748" ht="15.75" customHeight="1" x14ac:dyDescent="0.25"/>
    <row r="2749" ht="15.75" customHeight="1" x14ac:dyDescent="0.25"/>
    <row r="2750" ht="15.75" customHeight="1" x14ac:dyDescent="0.25"/>
    <row r="2751" ht="15.75" customHeight="1" x14ac:dyDescent="0.25"/>
    <row r="2752" ht="15.75" customHeight="1" x14ac:dyDescent="0.25"/>
    <row r="2753" ht="15.75" customHeight="1" x14ac:dyDescent="0.25"/>
    <row r="2754" ht="15.75" customHeight="1" x14ac:dyDescent="0.25"/>
    <row r="2755" ht="15.75" customHeight="1" x14ac:dyDescent="0.25"/>
    <row r="2756" ht="15.75" customHeight="1" x14ac:dyDescent="0.25"/>
    <row r="2757" ht="15.75" customHeight="1" x14ac:dyDescent="0.25"/>
    <row r="2758" ht="15.75" customHeight="1" x14ac:dyDescent="0.25"/>
    <row r="2759" ht="15.75" customHeight="1" x14ac:dyDescent="0.25"/>
    <row r="2760" ht="15.75" customHeight="1" x14ac:dyDescent="0.25"/>
    <row r="2761" ht="15.75" customHeight="1" x14ac:dyDescent="0.25"/>
    <row r="2762" ht="15.75" customHeight="1" x14ac:dyDescent="0.25"/>
    <row r="2763" ht="15.75" customHeight="1" x14ac:dyDescent="0.25"/>
    <row r="2764" ht="15.75" customHeight="1" x14ac:dyDescent="0.25"/>
    <row r="2765" ht="15.75" customHeight="1" x14ac:dyDescent="0.25"/>
    <row r="2766" ht="15.75" customHeight="1" x14ac:dyDescent="0.25"/>
    <row r="2767" ht="15.75" customHeight="1" x14ac:dyDescent="0.25"/>
    <row r="2768" ht="15.75" customHeight="1" x14ac:dyDescent="0.25"/>
    <row r="2769" ht="15.75" customHeight="1" x14ac:dyDescent="0.25"/>
    <row r="2770" ht="15.75" customHeight="1" x14ac:dyDescent="0.25"/>
    <row r="2771" ht="15.75" customHeight="1" x14ac:dyDescent="0.25"/>
    <row r="2772" ht="15.75" customHeight="1" x14ac:dyDescent="0.25"/>
    <row r="2773" ht="15.75" customHeight="1" x14ac:dyDescent="0.25"/>
    <row r="2774" ht="15.75" customHeight="1" x14ac:dyDescent="0.25"/>
    <row r="2775" ht="15.75" customHeight="1" x14ac:dyDescent="0.25"/>
    <row r="2776" ht="15.75" customHeight="1" x14ac:dyDescent="0.25"/>
    <row r="2777" ht="15.75" customHeight="1" x14ac:dyDescent="0.25"/>
    <row r="2778" ht="15.75" customHeight="1" x14ac:dyDescent="0.25"/>
    <row r="2779" ht="15.75" customHeight="1" x14ac:dyDescent="0.25"/>
    <row r="2780" ht="15.75" customHeight="1" x14ac:dyDescent="0.25"/>
    <row r="2781" ht="15.75" customHeight="1" x14ac:dyDescent="0.25"/>
    <row r="2782" ht="15.75" customHeight="1" x14ac:dyDescent="0.25"/>
    <row r="2783" ht="15.75" customHeight="1" x14ac:dyDescent="0.25"/>
    <row r="2784" ht="15.75" customHeight="1" x14ac:dyDescent="0.25"/>
    <row r="2785" ht="15.75" customHeight="1" x14ac:dyDescent="0.25"/>
    <row r="2786" ht="15.75" customHeight="1" x14ac:dyDescent="0.25"/>
    <row r="2787" ht="15.75" customHeight="1" x14ac:dyDescent="0.25"/>
    <row r="2788" ht="15.75" customHeight="1" x14ac:dyDescent="0.25"/>
    <row r="2789" ht="15.75" customHeight="1" x14ac:dyDescent="0.25"/>
    <row r="2790" ht="15.75" customHeight="1" x14ac:dyDescent="0.25"/>
    <row r="2791" ht="15.75" customHeight="1" x14ac:dyDescent="0.25"/>
    <row r="2792" ht="15.75" customHeight="1" x14ac:dyDescent="0.25"/>
    <row r="2793" ht="15.75" customHeight="1" x14ac:dyDescent="0.25"/>
    <row r="2794" ht="15.75" customHeight="1" x14ac:dyDescent="0.25"/>
    <row r="2795" ht="15.75" customHeight="1" x14ac:dyDescent="0.25"/>
    <row r="2796" ht="15.75" customHeight="1" x14ac:dyDescent="0.25"/>
    <row r="2797" ht="15.75" customHeight="1" x14ac:dyDescent="0.25"/>
    <row r="2798" ht="15.75" customHeight="1" x14ac:dyDescent="0.25"/>
    <row r="2799" ht="15.75" customHeight="1" x14ac:dyDescent="0.25"/>
    <row r="2800" ht="15.75" customHeight="1" x14ac:dyDescent="0.25"/>
    <row r="2801" ht="15.75" customHeight="1" x14ac:dyDescent="0.25"/>
    <row r="2802" ht="15.75" customHeight="1" x14ac:dyDescent="0.25"/>
    <row r="2803" ht="15.75" customHeight="1" x14ac:dyDescent="0.25"/>
    <row r="2804" ht="15.75" customHeight="1" x14ac:dyDescent="0.25"/>
    <row r="2805" ht="15.75" customHeight="1" x14ac:dyDescent="0.25"/>
    <row r="2806" ht="15.75" customHeight="1" x14ac:dyDescent="0.25"/>
    <row r="2807" ht="15.75" customHeight="1" x14ac:dyDescent="0.25"/>
    <row r="2808" ht="15.75" customHeight="1" x14ac:dyDescent="0.25"/>
    <row r="2809" ht="15.75" customHeight="1" x14ac:dyDescent="0.25"/>
    <row r="2810" ht="15.75" customHeight="1" x14ac:dyDescent="0.25"/>
    <row r="2811" ht="15.75" customHeight="1" x14ac:dyDescent="0.25"/>
    <row r="2812" ht="15.75" customHeight="1" x14ac:dyDescent="0.25"/>
    <row r="2813" ht="15.75" customHeight="1" x14ac:dyDescent="0.25"/>
    <row r="2814" ht="15.75" customHeight="1" x14ac:dyDescent="0.25"/>
    <row r="2815" ht="15.75" customHeight="1" x14ac:dyDescent="0.25"/>
    <row r="2816" ht="15.75" customHeight="1" x14ac:dyDescent="0.25"/>
    <row r="2817" ht="15.75" customHeight="1" x14ac:dyDescent="0.25"/>
    <row r="2818" ht="15.75" customHeight="1" x14ac:dyDescent="0.25"/>
    <row r="2819" ht="15.75" customHeight="1" x14ac:dyDescent="0.25"/>
    <row r="2820" ht="15.75" customHeight="1" x14ac:dyDescent="0.25"/>
    <row r="2821" ht="15.75" customHeight="1" x14ac:dyDescent="0.25"/>
    <row r="2822" ht="15.75" customHeight="1" x14ac:dyDescent="0.25"/>
    <row r="2823" ht="15.75" customHeight="1" x14ac:dyDescent="0.25"/>
    <row r="2824" ht="15.75" customHeight="1" x14ac:dyDescent="0.25"/>
    <row r="2825" ht="15.75" customHeight="1" x14ac:dyDescent="0.25"/>
    <row r="2826" ht="15.75" customHeight="1" x14ac:dyDescent="0.25"/>
    <row r="2827" ht="15.75" customHeight="1" x14ac:dyDescent="0.25"/>
    <row r="2828" ht="15.75" customHeight="1" x14ac:dyDescent="0.25"/>
    <row r="2829" ht="15.75" customHeight="1" x14ac:dyDescent="0.25"/>
    <row r="2830" ht="15.75" customHeight="1" x14ac:dyDescent="0.25"/>
    <row r="2831" ht="15.75" customHeight="1" x14ac:dyDescent="0.25"/>
    <row r="2832" ht="15.75" customHeight="1" x14ac:dyDescent="0.25"/>
    <row r="2833" ht="15.75" customHeight="1" x14ac:dyDescent="0.25"/>
    <row r="2834" ht="15.75" customHeight="1" x14ac:dyDescent="0.25"/>
    <row r="2835" ht="15.75" customHeight="1" x14ac:dyDescent="0.25"/>
    <row r="2836" ht="15.75" customHeight="1" x14ac:dyDescent="0.25"/>
    <row r="2837" ht="15.75" customHeight="1" x14ac:dyDescent="0.25"/>
    <row r="2838" ht="15.75" customHeight="1" x14ac:dyDescent="0.25"/>
    <row r="2839" ht="15.75" customHeight="1" x14ac:dyDescent="0.25"/>
    <row r="2840" ht="15.75" customHeight="1" x14ac:dyDescent="0.25"/>
    <row r="2841" ht="15.75" customHeight="1" x14ac:dyDescent="0.25"/>
    <row r="2842" ht="15.75" customHeight="1" x14ac:dyDescent="0.25"/>
    <row r="2843" ht="15.75" customHeight="1" x14ac:dyDescent="0.25"/>
    <row r="2844" ht="15.75" customHeight="1" x14ac:dyDescent="0.25"/>
    <row r="2845" ht="15.75" customHeight="1" x14ac:dyDescent="0.25"/>
    <row r="2846" ht="15.75" customHeight="1" x14ac:dyDescent="0.25"/>
    <row r="2847" ht="15.75" customHeight="1" x14ac:dyDescent="0.25"/>
    <row r="2848" ht="15.75" customHeight="1" x14ac:dyDescent="0.25"/>
    <row r="2849" ht="15.75" customHeight="1" x14ac:dyDescent="0.25"/>
    <row r="2850" ht="15.75" customHeight="1" x14ac:dyDescent="0.25"/>
    <row r="2851" ht="15.75" customHeight="1" x14ac:dyDescent="0.25"/>
    <row r="2852" ht="15.75" customHeight="1" x14ac:dyDescent="0.25"/>
    <row r="2853" ht="15.75" customHeight="1" x14ac:dyDescent="0.25"/>
    <row r="2854" ht="15.75" customHeight="1" x14ac:dyDescent="0.25"/>
    <row r="2855" ht="15.75" customHeight="1" x14ac:dyDescent="0.25"/>
    <row r="2856" ht="15.75" customHeight="1" x14ac:dyDescent="0.25"/>
    <row r="2857" ht="15.75" customHeight="1" x14ac:dyDescent="0.25"/>
    <row r="2858" ht="15.75" customHeight="1" x14ac:dyDescent="0.25"/>
    <row r="2859" ht="15.75" customHeight="1" x14ac:dyDescent="0.25"/>
    <row r="2860" ht="15.75" customHeight="1" x14ac:dyDescent="0.25"/>
    <row r="2861" ht="15.75" customHeight="1" x14ac:dyDescent="0.25"/>
    <row r="2862" ht="15.75" customHeight="1" x14ac:dyDescent="0.25"/>
    <row r="2863" ht="15.75" customHeight="1" x14ac:dyDescent="0.25"/>
    <row r="2864" ht="15.75" customHeight="1" x14ac:dyDescent="0.25"/>
    <row r="2865" ht="15.75" customHeight="1" x14ac:dyDescent="0.25"/>
    <row r="2866" ht="15.75" customHeight="1" x14ac:dyDescent="0.25"/>
    <row r="2867" ht="15.75" customHeight="1" x14ac:dyDescent="0.25"/>
    <row r="2868" ht="15.75" customHeight="1" x14ac:dyDescent="0.25"/>
    <row r="2869" ht="15.75" customHeight="1" x14ac:dyDescent="0.25"/>
    <row r="2870" ht="15.75" customHeight="1" x14ac:dyDescent="0.25"/>
    <row r="2871" ht="15.75" customHeight="1" x14ac:dyDescent="0.25"/>
    <row r="2872" ht="15.75" customHeight="1" x14ac:dyDescent="0.25"/>
    <row r="2873" ht="15.75" customHeight="1" x14ac:dyDescent="0.25"/>
    <row r="2874" ht="15.75" customHeight="1" x14ac:dyDescent="0.25"/>
    <row r="2875" ht="15.75" customHeight="1" x14ac:dyDescent="0.25"/>
    <row r="2876" ht="15.75" customHeight="1" x14ac:dyDescent="0.25"/>
    <row r="2877" ht="15.75" customHeight="1" x14ac:dyDescent="0.25"/>
    <row r="2878" ht="15.75" customHeight="1" x14ac:dyDescent="0.25"/>
    <row r="2879" ht="15.75" customHeight="1" x14ac:dyDescent="0.25"/>
    <row r="2880" ht="15.75" customHeight="1" x14ac:dyDescent="0.25"/>
    <row r="2881" ht="15.75" customHeight="1" x14ac:dyDescent="0.25"/>
    <row r="2882" ht="15.75" customHeight="1" x14ac:dyDescent="0.25"/>
    <row r="2883" ht="15.75" customHeight="1" x14ac:dyDescent="0.25"/>
    <row r="2884" ht="15.75" customHeight="1" x14ac:dyDescent="0.25"/>
    <row r="2885" ht="15.75" customHeight="1" x14ac:dyDescent="0.25"/>
    <row r="2886" ht="15.75" customHeight="1" x14ac:dyDescent="0.25"/>
    <row r="2887" ht="15.75" customHeight="1" x14ac:dyDescent="0.25"/>
    <row r="2888" ht="15.75" customHeight="1" x14ac:dyDescent="0.25"/>
    <row r="2889" ht="15.75" customHeight="1" x14ac:dyDescent="0.25"/>
    <row r="2890" ht="15.75" customHeight="1" x14ac:dyDescent="0.25"/>
    <row r="2891" ht="15.75" customHeight="1" x14ac:dyDescent="0.25"/>
    <row r="2892" ht="15.75" customHeight="1" x14ac:dyDescent="0.25"/>
    <row r="2893" ht="15.75" customHeight="1" x14ac:dyDescent="0.25"/>
    <row r="2894" ht="15.75" customHeight="1" x14ac:dyDescent="0.25"/>
    <row r="2895" ht="15.75" customHeight="1" x14ac:dyDescent="0.25"/>
    <row r="2896" ht="15.75" customHeight="1" x14ac:dyDescent="0.25"/>
    <row r="2897" ht="15.75" customHeight="1" x14ac:dyDescent="0.25"/>
    <row r="2898" ht="15.75" customHeight="1" x14ac:dyDescent="0.25"/>
    <row r="2899" ht="15.75" customHeight="1" x14ac:dyDescent="0.25"/>
    <row r="2900" ht="15.75" customHeight="1" x14ac:dyDescent="0.25"/>
    <row r="2901" ht="15.75" customHeight="1" x14ac:dyDescent="0.25"/>
    <row r="2902" ht="15.75" customHeight="1" x14ac:dyDescent="0.25"/>
    <row r="2903" ht="15.75" customHeight="1" x14ac:dyDescent="0.25"/>
    <row r="2904" ht="15.75" customHeight="1" x14ac:dyDescent="0.25"/>
    <row r="2905" ht="15.75" customHeight="1" x14ac:dyDescent="0.25"/>
    <row r="2906" ht="15.75" customHeight="1" x14ac:dyDescent="0.25"/>
    <row r="2907" ht="15.75" customHeight="1" x14ac:dyDescent="0.25"/>
    <row r="2908" ht="15.75" customHeight="1" x14ac:dyDescent="0.25"/>
    <row r="2909" ht="15.75" customHeight="1" x14ac:dyDescent="0.25"/>
    <row r="2910" ht="15.75" customHeight="1" x14ac:dyDescent="0.25"/>
    <row r="2911" ht="15.75" customHeight="1" x14ac:dyDescent="0.25"/>
    <row r="2912" ht="15.75" customHeight="1" x14ac:dyDescent="0.25"/>
    <row r="2913" ht="15.75" customHeight="1" x14ac:dyDescent="0.25"/>
    <row r="2914" ht="15.75" customHeight="1" x14ac:dyDescent="0.25"/>
    <row r="2915" ht="15.75" customHeight="1" x14ac:dyDescent="0.25"/>
    <row r="2916" ht="15.75" customHeight="1" x14ac:dyDescent="0.25"/>
    <row r="2917" ht="15.75" customHeight="1" x14ac:dyDescent="0.25"/>
    <row r="2918" ht="15.75" customHeight="1" x14ac:dyDescent="0.25"/>
    <row r="2919" ht="15.75" customHeight="1" x14ac:dyDescent="0.25"/>
    <row r="2920" ht="15.75" customHeight="1" x14ac:dyDescent="0.25"/>
    <row r="2921" ht="15.75" customHeight="1" x14ac:dyDescent="0.25"/>
    <row r="2922" ht="15.75" customHeight="1" x14ac:dyDescent="0.25"/>
    <row r="2923" ht="15.75" customHeight="1" x14ac:dyDescent="0.25"/>
    <row r="2924" ht="15.75" customHeight="1" x14ac:dyDescent="0.25"/>
    <row r="2925" ht="15.75" customHeight="1" x14ac:dyDescent="0.25"/>
    <row r="2926" ht="15.75" customHeight="1" x14ac:dyDescent="0.25"/>
    <row r="2927" ht="15.75" customHeight="1" x14ac:dyDescent="0.25"/>
    <row r="2928" ht="15.75" customHeight="1" x14ac:dyDescent="0.25"/>
    <row r="2929" ht="15.75" customHeight="1" x14ac:dyDescent="0.25"/>
    <row r="2930" ht="15.75" customHeight="1" x14ac:dyDescent="0.25"/>
    <row r="2931" ht="15.75" customHeight="1" x14ac:dyDescent="0.25"/>
    <row r="2932" ht="15.75" customHeight="1" x14ac:dyDescent="0.25"/>
    <row r="2933" ht="15.75" customHeight="1" x14ac:dyDescent="0.25"/>
    <row r="2934" ht="15.75" customHeight="1" x14ac:dyDescent="0.25"/>
    <row r="2935" ht="15.75" customHeight="1" x14ac:dyDescent="0.25"/>
    <row r="2936" ht="15.75" customHeight="1" x14ac:dyDescent="0.25"/>
    <row r="2937" ht="15.75" customHeight="1" x14ac:dyDescent="0.25"/>
    <row r="2938" ht="15.75" customHeight="1" x14ac:dyDescent="0.25"/>
    <row r="2939" ht="15.75" customHeight="1" x14ac:dyDescent="0.25"/>
    <row r="2940" ht="15.75" customHeight="1" x14ac:dyDescent="0.25"/>
    <row r="2941" ht="15.75" customHeight="1" x14ac:dyDescent="0.25"/>
    <row r="2942" ht="15.75" customHeight="1" x14ac:dyDescent="0.25"/>
    <row r="2943" ht="15.75" customHeight="1" x14ac:dyDescent="0.25"/>
    <row r="2944" ht="15.75" customHeight="1" x14ac:dyDescent="0.25"/>
    <row r="2945" ht="15.75" customHeight="1" x14ac:dyDescent="0.25"/>
    <row r="2946" ht="15.75" customHeight="1" x14ac:dyDescent="0.25"/>
    <row r="2947" ht="15.75" customHeight="1" x14ac:dyDescent="0.25"/>
    <row r="2948" ht="15.75" customHeight="1" x14ac:dyDescent="0.25"/>
    <row r="2949" ht="15.75" customHeight="1" x14ac:dyDescent="0.25"/>
    <row r="2950" ht="15.75" customHeight="1" x14ac:dyDescent="0.25"/>
    <row r="2951" ht="15.75" customHeight="1" x14ac:dyDescent="0.25"/>
    <row r="2952" ht="15.75" customHeight="1" x14ac:dyDescent="0.25"/>
    <row r="2953" ht="15.75" customHeight="1" x14ac:dyDescent="0.25"/>
    <row r="2954" ht="15.75" customHeight="1" x14ac:dyDescent="0.25"/>
    <row r="2955" ht="15.75" customHeight="1" x14ac:dyDescent="0.25"/>
    <row r="2956" ht="15.75" customHeight="1" x14ac:dyDescent="0.25"/>
    <row r="2957" ht="15.75" customHeight="1" x14ac:dyDescent="0.25"/>
    <row r="2958" ht="15.75" customHeight="1" x14ac:dyDescent="0.25"/>
    <row r="2959" ht="15.75" customHeight="1" x14ac:dyDescent="0.25"/>
    <row r="2960" ht="15.75" customHeight="1" x14ac:dyDescent="0.25"/>
    <row r="2961" ht="15.75" customHeight="1" x14ac:dyDescent="0.25"/>
    <row r="2962" ht="15.75" customHeight="1" x14ac:dyDescent="0.25"/>
    <row r="2963" ht="15.75" customHeight="1" x14ac:dyDescent="0.25"/>
    <row r="2964" ht="15.75" customHeight="1" x14ac:dyDescent="0.25"/>
    <row r="2965" ht="15.75" customHeight="1" x14ac:dyDescent="0.25"/>
    <row r="2966" ht="15.75" customHeight="1" x14ac:dyDescent="0.25"/>
    <row r="2967" ht="15.75" customHeight="1" x14ac:dyDescent="0.25"/>
    <row r="2968" ht="15.75" customHeight="1" x14ac:dyDescent="0.25"/>
    <row r="2969" ht="15.75" customHeight="1" x14ac:dyDescent="0.25"/>
    <row r="2970" ht="15.75" customHeight="1" x14ac:dyDescent="0.25"/>
    <row r="2971" ht="15.75" customHeight="1" x14ac:dyDescent="0.25"/>
    <row r="2972" ht="15.75" customHeight="1" x14ac:dyDescent="0.25"/>
    <row r="2973" ht="15.75" customHeight="1" x14ac:dyDescent="0.25"/>
    <row r="2974" ht="15.75" customHeight="1" x14ac:dyDescent="0.25"/>
    <row r="2975" ht="15.75" customHeight="1" x14ac:dyDescent="0.25"/>
    <row r="2976" ht="15.75" customHeight="1" x14ac:dyDescent="0.25"/>
    <row r="2977" ht="15.75" customHeight="1" x14ac:dyDescent="0.25"/>
    <row r="2978" ht="15.75" customHeight="1" x14ac:dyDescent="0.25"/>
    <row r="2979" ht="15.75" customHeight="1" x14ac:dyDescent="0.25"/>
    <row r="2980" ht="15.75" customHeight="1" x14ac:dyDescent="0.25"/>
    <row r="2981" ht="15.75" customHeight="1" x14ac:dyDescent="0.25"/>
    <row r="2982" ht="15.75" customHeight="1" x14ac:dyDescent="0.25"/>
    <row r="2983" ht="15.75" customHeight="1" x14ac:dyDescent="0.25"/>
    <row r="2984" ht="15.75" customHeight="1" x14ac:dyDescent="0.25"/>
    <row r="2985" ht="15.75" customHeight="1" x14ac:dyDescent="0.25"/>
    <row r="2986" ht="15.75" customHeight="1" x14ac:dyDescent="0.25"/>
    <row r="2987" ht="15.75" customHeight="1" x14ac:dyDescent="0.25"/>
    <row r="2988" ht="15.75" customHeight="1" x14ac:dyDescent="0.25"/>
    <row r="2989" ht="15.75" customHeight="1" x14ac:dyDescent="0.25"/>
    <row r="2990" ht="15.75" customHeight="1" x14ac:dyDescent="0.25"/>
    <row r="2991" ht="15.75" customHeight="1" x14ac:dyDescent="0.25"/>
    <row r="2992" ht="15.75" customHeight="1" x14ac:dyDescent="0.25"/>
    <row r="2993" ht="15.75" customHeight="1" x14ac:dyDescent="0.25"/>
    <row r="2994" ht="15.75" customHeight="1" x14ac:dyDescent="0.25"/>
    <row r="2995" ht="15.75" customHeight="1" x14ac:dyDescent="0.25"/>
    <row r="2996" ht="15.75" customHeight="1" x14ac:dyDescent="0.25"/>
    <row r="2997" ht="15.75" customHeight="1" x14ac:dyDescent="0.25"/>
    <row r="2998" ht="15.75" customHeight="1" x14ac:dyDescent="0.25"/>
    <row r="2999" ht="15.75" customHeight="1" x14ac:dyDescent="0.25"/>
    <row r="3000" ht="15.75" customHeight="1" x14ac:dyDescent="0.25"/>
    <row r="3001" ht="15.75" customHeight="1" x14ac:dyDescent="0.25"/>
    <row r="3002" ht="15.75" customHeight="1" x14ac:dyDescent="0.25"/>
    <row r="3003" ht="15.75" customHeight="1" x14ac:dyDescent="0.25"/>
    <row r="3004" ht="15.75" customHeight="1" x14ac:dyDescent="0.25"/>
    <row r="3005" ht="15.75" customHeight="1" x14ac:dyDescent="0.25"/>
    <row r="3006" ht="15.75" customHeight="1" x14ac:dyDescent="0.25"/>
    <row r="3007" ht="15.75" customHeight="1" x14ac:dyDescent="0.25"/>
    <row r="3008" ht="15.75" customHeight="1" x14ac:dyDescent="0.25"/>
    <row r="3009" ht="15.75" customHeight="1" x14ac:dyDescent="0.25"/>
    <row r="3010" ht="15.75" customHeight="1" x14ac:dyDescent="0.25"/>
    <row r="3011" ht="15.75" customHeight="1" x14ac:dyDescent="0.25"/>
    <row r="3012" ht="15.75" customHeight="1" x14ac:dyDescent="0.25"/>
    <row r="3013" ht="15.75" customHeight="1" x14ac:dyDescent="0.25"/>
    <row r="3014" ht="15.75" customHeight="1" x14ac:dyDescent="0.25"/>
    <row r="3015" ht="15.75" customHeight="1" x14ac:dyDescent="0.25"/>
    <row r="3016" ht="15.75" customHeight="1" x14ac:dyDescent="0.25"/>
    <row r="3017" ht="15.75" customHeight="1" x14ac:dyDescent="0.25"/>
    <row r="3018" ht="15.75" customHeight="1" x14ac:dyDescent="0.25"/>
    <row r="3019" ht="15.75" customHeight="1" x14ac:dyDescent="0.25"/>
    <row r="3020" ht="15.75" customHeight="1" x14ac:dyDescent="0.25"/>
    <row r="3021" ht="15.75" customHeight="1" x14ac:dyDescent="0.25"/>
    <row r="3022" ht="15.75" customHeight="1" x14ac:dyDescent="0.25"/>
    <row r="3023" ht="15.75" customHeight="1" x14ac:dyDescent="0.25"/>
    <row r="3024" ht="15.75" customHeight="1" x14ac:dyDescent="0.25"/>
    <row r="3025" ht="15.75" customHeight="1" x14ac:dyDescent="0.25"/>
    <row r="3026" ht="15.75" customHeight="1" x14ac:dyDescent="0.25"/>
    <row r="3027" ht="15.75" customHeight="1" x14ac:dyDescent="0.25"/>
    <row r="3028" ht="15.75" customHeight="1" x14ac:dyDescent="0.25"/>
    <row r="3029" ht="15.75" customHeight="1" x14ac:dyDescent="0.25"/>
    <row r="3030" ht="15.75" customHeight="1" x14ac:dyDescent="0.25"/>
    <row r="3031" ht="15.75" customHeight="1" x14ac:dyDescent="0.25"/>
    <row r="3032" ht="15.75" customHeight="1" x14ac:dyDescent="0.25"/>
    <row r="3033" ht="15.75" customHeight="1" x14ac:dyDescent="0.25"/>
    <row r="3034" ht="15.75" customHeight="1" x14ac:dyDescent="0.25"/>
    <row r="3035" ht="15.75" customHeight="1" x14ac:dyDescent="0.25"/>
    <row r="3036" ht="15.75" customHeight="1" x14ac:dyDescent="0.25"/>
    <row r="3037" ht="15.75" customHeight="1" x14ac:dyDescent="0.25"/>
    <row r="3038" ht="15.75" customHeight="1" x14ac:dyDescent="0.25"/>
    <row r="3039" ht="15.75" customHeight="1" x14ac:dyDescent="0.25"/>
    <row r="3040" ht="15.75" customHeight="1" x14ac:dyDescent="0.25"/>
    <row r="3041" ht="15.75" customHeight="1" x14ac:dyDescent="0.25"/>
    <row r="3042" ht="15.75" customHeight="1" x14ac:dyDescent="0.25"/>
    <row r="3043" ht="15.75" customHeight="1" x14ac:dyDescent="0.25"/>
    <row r="3044" ht="15.75" customHeight="1" x14ac:dyDescent="0.25"/>
    <row r="3045" ht="15.75" customHeight="1" x14ac:dyDescent="0.25"/>
    <row r="3046" ht="15.75" customHeight="1" x14ac:dyDescent="0.25"/>
    <row r="3047" ht="15.75" customHeight="1" x14ac:dyDescent="0.25"/>
    <row r="3048" ht="15.75" customHeight="1" x14ac:dyDescent="0.25"/>
    <row r="3049" ht="15.75" customHeight="1" x14ac:dyDescent="0.25"/>
    <row r="3050" ht="15.75" customHeight="1" x14ac:dyDescent="0.25"/>
    <row r="3051" ht="15.75" customHeight="1" x14ac:dyDescent="0.25"/>
    <row r="3052" ht="15.75" customHeight="1" x14ac:dyDescent="0.25"/>
    <row r="3053" ht="15.75" customHeight="1" x14ac:dyDescent="0.25"/>
    <row r="3054" ht="15.75" customHeight="1" x14ac:dyDescent="0.25"/>
    <row r="3055" ht="15.75" customHeight="1" x14ac:dyDescent="0.25"/>
    <row r="3056" ht="15.75" customHeight="1" x14ac:dyDescent="0.25"/>
    <row r="3057" ht="15.75" customHeight="1" x14ac:dyDescent="0.25"/>
    <row r="3058" ht="15.75" customHeight="1" x14ac:dyDescent="0.25"/>
    <row r="3059" ht="15.75" customHeight="1" x14ac:dyDescent="0.25"/>
    <row r="3060" ht="15.75" customHeight="1" x14ac:dyDescent="0.25"/>
    <row r="3061" ht="15.75" customHeight="1" x14ac:dyDescent="0.25"/>
    <row r="3062" ht="15.75" customHeight="1" x14ac:dyDescent="0.25"/>
    <row r="3063" ht="15.75" customHeight="1" x14ac:dyDescent="0.25"/>
    <row r="3064" ht="15.75" customHeight="1" x14ac:dyDescent="0.25"/>
    <row r="3065" ht="15.75" customHeight="1" x14ac:dyDescent="0.25"/>
    <row r="3066" ht="15.75" customHeight="1" x14ac:dyDescent="0.25"/>
    <row r="3067" ht="15.75" customHeight="1" x14ac:dyDescent="0.25"/>
    <row r="3068" ht="15.75" customHeight="1" x14ac:dyDescent="0.25"/>
    <row r="3069" ht="15.75" customHeight="1" x14ac:dyDescent="0.25"/>
    <row r="3070" ht="15.75" customHeight="1" x14ac:dyDescent="0.25"/>
    <row r="3071" ht="15.75" customHeight="1" x14ac:dyDescent="0.25"/>
    <row r="3072" ht="15.75" customHeight="1" x14ac:dyDescent="0.25"/>
    <row r="3073" ht="15.75" customHeight="1" x14ac:dyDescent="0.25"/>
    <row r="3074" ht="15.75" customHeight="1" x14ac:dyDescent="0.25"/>
    <row r="3075" ht="15.75" customHeight="1" x14ac:dyDescent="0.25"/>
    <row r="3076" ht="15.75" customHeight="1" x14ac:dyDescent="0.25"/>
    <row r="3077" ht="15.75" customHeight="1" x14ac:dyDescent="0.25"/>
    <row r="3078" ht="15.75" customHeight="1" x14ac:dyDescent="0.25"/>
    <row r="3079" ht="15.75" customHeight="1" x14ac:dyDescent="0.25"/>
    <row r="3080" ht="15.75" customHeight="1" x14ac:dyDescent="0.25"/>
    <row r="3081" ht="15.75" customHeight="1" x14ac:dyDescent="0.25"/>
    <row r="3082" ht="15.75" customHeight="1" x14ac:dyDescent="0.25"/>
    <row r="3083" ht="15.75" customHeight="1" x14ac:dyDescent="0.25"/>
    <row r="3084" ht="15.75" customHeight="1" x14ac:dyDescent="0.25"/>
    <row r="3085" ht="15.75" customHeight="1" x14ac:dyDescent="0.25"/>
    <row r="3086" ht="15.75" customHeight="1" x14ac:dyDescent="0.25"/>
    <row r="3087" ht="15.75" customHeight="1" x14ac:dyDescent="0.25"/>
    <row r="3088" ht="15.75" customHeight="1" x14ac:dyDescent="0.25"/>
    <row r="3089" ht="15.75" customHeight="1" x14ac:dyDescent="0.25"/>
    <row r="3090" ht="15.75" customHeight="1" x14ac:dyDescent="0.25"/>
    <row r="3091" ht="15.75" customHeight="1" x14ac:dyDescent="0.25"/>
    <row r="3092" ht="15.75" customHeight="1" x14ac:dyDescent="0.25"/>
    <row r="3093" ht="15.75" customHeight="1" x14ac:dyDescent="0.25"/>
    <row r="3094" ht="15.75" customHeight="1" x14ac:dyDescent="0.25"/>
    <row r="3095" ht="15.75" customHeight="1" x14ac:dyDescent="0.25"/>
    <row r="3096" ht="15.75" customHeight="1" x14ac:dyDescent="0.25"/>
    <row r="3097" ht="15.75" customHeight="1" x14ac:dyDescent="0.25"/>
    <row r="3098" ht="15.75" customHeight="1" x14ac:dyDescent="0.25"/>
    <row r="3099" ht="15.75" customHeight="1" x14ac:dyDescent="0.25"/>
    <row r="3100" ht="15.75" customHeight="1" x14ac:dyDescent="0.25"/>
    <row r="3101" ht="15.75" customHeight="1" x14ac:dyDescent="0.25"/>
    <row r="3102" ht="15.75" customHeight="1" x14ac:dyDescent="0.25"/>
    <row r="3103" ht="15.75" customHeight="1" x14ac:dyDescent="0.25"/>
    <row r="3104" ht="15.75" customHeight="1" x14ac:dyDescent="0.25"/>
    <row r="3105" ht="15.75" customHeight="1" x14ac:dyDescent="0.25"/>
    <row r="3106" ht="15.75" customHeight="1" x14ac:dyDescent="0.25"/>
    <row r="3107" ht="15.75" customHeight="1" x14ac:dyDescent="0.25"/>
    <row r="3108" ht="15.75" customHeight="1" x14ac:dyDescent="0.25"/>
    <row r="3109" ht="15.75" customHeight="1" x14ac:dyDescent="0.25"/>
    <row r="3110" ht="15.75" customHeight="1" x14ac:dyDescent="0.25"/>
    <row r="3111" ht="15.75" customHeight="1" x14ac:dyDescent="0.25"/>
    <row r="3112" ht="15.75" customHeight="1" x14ac:dyDescent="0.25"/>
    <row r="3113" ht="15.75" customHeight="1" x14ac:dyDescent="0.25"/>
    <row r="3114" ht="15.75" customHeight="1" x14ac:dyDescent="0.25"/>
    <row r="3115" ht="15.75" customHeight="1" x14ac:dyDescent="0.25"/>
    <row r="3116" ht="15.75" customHeight="1" x14ac:dyDescent="0.25"/>
    <row r="3117" ht="15.75" customHeight="1" x14ac:dyDescent="0.25"/>
    <row r="3118" ht="15.75" customHeight="1" x14ac:dyDescent="0.25"/>
    <row r="3119" ht="15.75" customHeight="1" x14ac:dyDescent="0.25"/>
    <row r="3120" ht="15.75" customHeight="1" x14ac:dyDescent="0.25"/>
    <row r="3121" ht="15.75" customHeight="1" x14ac:dyDescent="0.25"/>
    <row r="3122" ht="15.75" customHeight="1" x14ac:dyDescent="0.25"/>
    <row r="3123" ht="15.75" customHeight="1" x14ac:dyDescent="0.25"/>
    <row r="3124" ht="15.75" customHeight="1" x14ac:dyDescent="0.25"/>
    <row r="3125" ht="15.75" customHeight="1" x14ac:dyDescent="0.25"/>
    <row r="3126" ht="15.75" customHeight="1" x14ac:dyDescent="0.25"/>
    <row r="3127" ht="15.75" customHeight="1" x14ac:dyDescent="0.25"/>
    <row r="3128" ht="15.75" customHeight="1" x14ac:dyDescent="0.25"/>
    <row r="3129" ht="15.75" customHeight="1" x14ac:dyDescent="0.25"/>
    <row r="3130" ht="15.75" customHeight="1" x14ac:dyDescent="0.25"/>
    <row r="3131" ht="15.75" customHeight="1" x14ac:dyDescent="0.25"/>
    <row r="3132" ht="15.75" customHeight="1" x14ac:dyDescent="0.25"/>
    <row r="3133" ht="15.75" customHeight="1" x14ac:dyDescent="0.25"/>
    <row r="3134" ht="15.75" customHeight="1" x14ac:dyDescent="0.25"/>
    <row r="3135" ht="15.75" customHeight="1" x14ac:dyDescent="0.25"/>
    <row r="3136" ht="15.75" customHeight="1" x14ac:dyDescent="0.25"/>
    <row r="3137" ht="15.75" customHeight="1" x14ac:dyDescent="0.25"/>
    <row r="3138" ht="15.75" customHeight="1" x14ac:dyDescent="0.25"/>
    <row r="3139" ht="15.75" customHeight="1" x14ac:dyDescent="0.25"/>
    <row r="3140" ht="15.75" customHeight="1" x14ac:dyDescent="0.25"/>
    <row r="3141" ht="15.75" customHeight="1" x14ac:dyDescent="0.25"/>
    <row r="3142" ht="15.75" customHeight="1" x14ac:dyDescent="0.25"/>
    <row r="3143" ht="15.75" customHeight="1" x14ac:dyDescent="0.25"/>
    <row r="3144" ht="15.75" customHeight="1" x14ac:dyDescent="0.25"/>
    <row r="3145" ht="15.75" customHeight="1" x14ac:dyDescent="0.25"/>
    <row r="3146" ht="15.75" customHeight="1" x14ac:dyDescent="0.25"/>
    <row r="3147" ht="15.75" customHeight="1" x14ac:dyDescent="0.25"/>
    <row r="3148" ht="15.75" customHeight="1" x14ac:dyDescent="0.25"/>
    <row r="3149" ht="15.75" customHeight="1" x14ac:dyDescent="0.25"/>
    <row r="3150" ht="15.75" customHeight="1" x14ac:dyDescent="0.25"/>
    <row r="3151" ht="15.75" customHeight="1" x14ac:dyDescent="0.25"/>
    <row r="3152" ht="15.75" customHeight="1" x14ac:dyDescent="0.25"/>
    <row r="3153" ht="15.75" customHeight="1" x14ac:dyDescent="0.25"/>
    <row r="3154" ht="15.75" customHeight="1" x14ac:dyDescent="0.25"/>
    <row r="3155" ht="15.75" customHeight="1" x14ac:dyDescent="0.25"/>
    <row r="3156" ht="15.75" customHeight="1" x14ac:dyDescent="0.25"/>
    <row r="3157" ht="15.75" customHeight="1" x14ac:dyDescent="0.25"/>
    <row r="3158" ht="15.75" customHeight="1" x14ac:dyDescent="0.25"/>
    <row r="3159" ht="15.75" customHeight="1" x14ac:dyDescent="0.25"/>
    <row r="3160" ht="15.75" customHeight="1" x14ac:dyDescent="0.25"/>
    <row r="3161" ht="15.75" customHeight="1" x14ac:dyDescent="0.25"/>
    <row r="3162" ht="15.75" customHeight="1" x14ac:dyDescent="0.25"/>
    <row r="3163" ht="15.75" customHeight="1" x14ac:dyDescent="0.25"/>
    <row r="3164" ht="15.75" customHeight="1" x14ac:dyDescent="0.25"/>
    <row r="3165" ht="15.75" customHeight="1" x14ac:dyDescent="0.25"/>
    <row r="3166" ht="15.75" customHeight="1" x14ac:dyDescent="0.25"/>
    <row r="3167" ht="15.75" customHeight="1" x14ac:dyDescent="0.25"/>
    <row r="3168" ht="15.75" customHeight="1" x14ac:dyDescent="0.25"/>
    <row r="3169" ht="15.75" customHeight="1" x14ac:dyDescent="0.25"/>
    <row r="3170" ht="15.75" customHeight="1" x14ac:dyDescent="0.25"/>
    <row r="3171" ht="15.75" customHeight="1" x14ac:dyDescent="0.25"/>
    <row r="3172" ht="15.75" customHeight="1" x14ac:dyDescent="0.25"/>
    <row r="3173" ht="15.75" customHeight="1" x14ac:dyDescent="0.25"/>
    <row r="3174" ht="15.75" customHeight="1" x14ac:dyDescent="0.25"/>
    <row r="3175" ht="15.75" customHeight="1" x14ac:dyDescent="0.25"/>
    <row r="3176" ht="15.75" customHeight="1" x14ac:dyDescent="0.25"/>
    <row r="3177" ht="15.75" customHeight="1" x14ac:dyDescent="0.25"/>
    <row r="3178" ht="15.75" customHeight="1" x14ac:dyDescent="0.25"/>
    <row r="3179" ht="15.75" customHeight="1" x14ac:dyDescent="0.25"/>
    <row r="3180" ht="15.75" customHeight="1" x14ac:dyDescent="0.25"/>
    <row r="3181" ht="15.75" customHeight="1" x14ac:dyDescent="0.25"/>
    <row r="3182" ht="15.75" customHeight="1" x14ac:dyDescent="0.25"/>
    <row r="3183" ht="15.75" customHeight="1" x14ac:dyDescent="0.25"/>
    <row r="3184" ht="15.75" customHeight="1" x14ac:dyDescent="0.25"/>
    <row r="3185" ht="15.75" customHeight="1" x14ac:dyDescent="0.25"/>
    <row r="3186" ht="15.75" customHeight="1" x14ac:dyDescent="0.25"/>
    <row r="3187" ht="15.75" customHeight="1" x14ac:dyDescent="0.25"/>
    <row r="3188" ht="15.75" customHeight="1" x14ac:dyDescent="0.25"/>
    <row r="3189" ht="15.75" customHeight="1" x14ac:dyDescent="0.25"/>
    <row r="3190" ht="15.75" customHeight="1" x14ac:dyDescent="0.25"/>
    <row r="3191" ht="15.75" customHeight="1" x14ac:dyDescent="0.25"/>
    <row r="3192" ht="15.75" customHeight="1" x14ac:dyDescent="0.25"/>
    <row r="3193" ht="15.75" customHeight="1" x14ac:dyDescent="0.25"/>
    <row r="3194" ht="15.75" customHeight="1" x14ac:dyDescent="0.25"/>
    <row r="3195" ht="15.75" customHeight="1" x14ac:dyDescent="0.25"/>
    <row r="3196" ht="15.75" customHeight="1" x14ac:dyDescent="0.25"/>
    <row r="3197" ht="15.75" customHeight="1" x14ac:dyDescent="0.25"/>
    <row r="3198" ht="15.75" customHeight="1" x14ac:dyDescent="0.25"/>
    <row r="3199" ht="15.75" customHeight="1" x14ac:dyDescent="0.25"/>
    <row r="3200" ht="15.75" customHeight="1" x14ac:dyDescent="0.25"/>
    <row r="3201" ht="15.75" customHeight="1" x14ac:dyDescent="0.25"/>
    <row r="3202" ht="15.75" customHeight="1" x14ac:dyDescent="0.25"/>
    <row r="3203" ht="15.75" customHeight="1" x14ac:dyDescent="0.25"/>
    <row r="3204" ht="15.75" customHeight="1" x14ac:dyDescent="0.25"/>
    <row r="3205" ht="15.75" customHeight="1" x14ac:dyDescent="0.25"/>
    <row r="3206" ht="15.75" customHeight="1" x14ac:dyDescent="0.25"/>
    <row r="3207" ht="15.75" customHeight="1" x14ac:dyDescent="0.25"/>
    <row r="3208" ht="15.75" customHeight="1" x14ac:dyDescent="0.25"/>
    <row r="3209" ht="15.75" customHeight="1" x14ac:dyDescent="0.25"/>
    <row r="3210" ht="15.75" customHeight="1" x14ac:dyDescent="0.25"/>
    <row r="3211" ht="15.75" customHeight="1" x14ac:dyDescent="0.25"/>
    <row r="3212" ht="15.75" customHeight="1" x14ac:dyDescent="0.25"/>
    <row r="3213" ht="15.75" customHeight="1" x14ac:dyDescent="0.25"/>
    <row r="3214" ht="15.75" customHeight="1" x14ac:dyDescent="0.25"/>
    <row r="3215" ht="15.75" customHeight="1" x14ac:dyDescent="0.25"/>
    <row r="3216" ht="15.75" customHeight="1" x14ac:dyDescent="0.25"/>
    <row r="3217" ht="15.75" customHeight="1" x14ac:dyDescent="0.25"/>
    <row r="3218" ht="15.75" customHeight="1" x14ac:dyDescent="0.25"/>
    <row r="3219" ht="15.75" customHeight="1" x14ac:dyDescent="0.25"/>
    <row r="3220" ht="15.75" customHeight="1" x14ac:dyDescent="0.25"/>
    <row r="3221" ht="15.75" customHeight="1" x14ac:dyDescent="0.25"/>
    <row r="3222" ht="15.75" customHeight="1" x14ac:dyDescent="0.25"/>
    <row r="3223" ht="15.75" customHeight="1" x14ac:dyDescent="0.25"/>
    <row r="3224" ht="15.75" customHeight="1" x14ac:dyDescent="0.25"/>
    <row r="3225" ht="15.75" customHeight="1" x14ac:dyDescent="0.25"/>
    <row r="3226" ht="15.75" customHeight="1" x14ac:dyDescent="0.25"/>
    <row r="3227" ht="15.75" customHeight="1" x14ac:dyDescent="0.25"/>
    <row r="3228" ht="15.75" customHeight="1" x14ac:dyDescent="0.25"/>
    <row r="3229" ht="15.75" customHeight="1" x14ac:dyDescent="0.25"/>
    <row r="3230" ht="15.75" customHeight="1" x14ac:dyDescent="0.25"/>
    <row r="3231" ht="15.75" customHeight="1" x14ac:dyDescent="0.25"/>
    <row r="3232" ht="15.75" customHeight="1" x14ac:dyDescent="0.25"/>
    <row r="3233" ht="15.75" customHeight="1" x14ac:dyDescent="0.25"/>
    <row r="3234" ht="15.75" customHeight="1" x14ac:dyDescent="0.25"/>
    <row r="3235" ht="15.75" customHeight="1" x14ac:dyDescent="0.25"/>
    <row r="3236" ht="15.75" customHeight="1" x14ac:dyDescent="0.25"/>
    <row r="3237" ht="15.75" customHeight="1" x14ac:dyDescent="0.25"/>
    <row r="3238" ht="15.75" customHeight="1" x14ac:dyDescent="0.25"/>
    <row r="3239" ht="15.75" customHeight="1" x14ac:dyDescent="0.25"/>
    <row r="3240" ht="15.75" customHeight="1" x14ac:dyDescent="0.25"/>
    <row r="3241" ht="15.75" customHeight="1" x14ac:dyDescent="0.25"/>
    <row r="3242" ht="15.75" customHeight="1" x14ac:dyDescent="0.25"/>
    <row r="3243" ht="15.75" customHeight="1" x14ac:dyDescent="0.25"/>
    <row r="3244" ht="15.75" customHeight="1" x14ac:dyDescent="0.25"/>
    <row r="3245" ht="15.75" customHeight="1" x14ac:dyDescent="0.25"/>
    <row r="3246" ht="15.75" customHeight="1" x14ac:dyDescent="0.25"/>
    <row r="3247" ht="15.75" customHeight="1" x14ac:dyDescent="0.25"/>
    <row r="3248" ht="15.75" customHeight="1" x14ac:dyDescent="0.25"/>
    <row r="3249" ht="15.75" customHeight="1" x14ac:dyDescent="0.25"/>
    <row r="3250" ht="15.75" customHeight="1" x14ac:dyDescent="0.25"/>
    <row r="3251" ht="15.75" customHeight="1" x14ac:dyDescent="0.25"/>
    <row r="3252" ht="15.75" customHeight="1" x14ac:dyDescent="0.25"/>
    <row r="3253" ht="15.75" customHeight="1" x14ac:dyDescent="0.25"/>
    <row r="3254" ht="15.75" customHeight="1" x14ac:dyDescent="0.25"/>
    <row r="3255" ht="15.75" customHeight="1" x14ac:dyDescent="0.25"/>
    <row r="3256" ht="15.75" customHeight="1" x14ac:dyDescent="0.25"/>
    <row r="3257" ht="15.75" customHeight="1" x14ac:dyDescent="0.25"/>
    <row r="3258" ht="15.75" customHeight="1" x14ac:dyDescent="0.25"/>
    <row r="3259" ht="15.75" customHeight="1" x14ac:dyDescent="0.25"/>
    <row r="3260" ht="15.75" customHeight="1" x14ac:dyDescent="0.25"/>
    <row r="3261" ht="15.75" customHeight="1" x14ac:dyDescent="0.25"/>
    <row r="3262" ht="15.75" customHeight="1" x14ac:dyDescent="0.25"/>
    <row r="3263" ht="15.75" customHeight="1" x14ac:dyDescent="0.25"/>
    <row r="3264" ht="15.75" customHeight="1" x14ac:dyDescent="0.25"/>
    <row r="3265" ht="15.75" customHeight="1" x14ac:dyDescent="0.25"/>
    <row r="3266" ht="15.75" customHeight="1" x14ac:dyDescent="0.25"/>
    <row r="3267" ht="15.75" customHeight="1" x14ac:dyDescent="0.25"/>
    <row r="3268" ht="15.75" customHeight="1" x14ac:dyDescent="0.25"/>
    <row r="3269" ht="15.75" customHeight="1" x14ac:dyDescent="0.25"/>
    <row r="3270" ht="15.75" customHeight="1" x14ac:dyDescent="0.25"/>
    <row r="3271" ht="15.75" customHeight="1" x14ac:dyDescent="0.25"/>
    <row r="3272" ht="15.75" customHeight="1" x14ac:dyDescent="0.25"/>
    <row r="3273" ht="15.75" customHeight="1" x14ac:dyDescent="0.25"/>
    <row r="3274" ht="15.75" customHeight="1" x14ac:dyDescent="0.25"/>
    <row r="3275" ht="15.75" customHeight="1" x14ac:dyDescent="0.25"/>
    <row r="3276" ht="15.75" customHeight="1" x14ac:dyDescent="0.25"/>
    <row r="3277" ht="15.75" customHeight="1" x14ac:dyDescent="0.25"/>
    <row r="3278" ht="15.75" customHeight="1" x14ac:dyDescent="0.25"/>
    <row r="3279" ht="15.75" customHeight="1" x14ac:dyDescent="0.25"/>
    <row r="3280" ht="15.75" customHeight="1" x14ac:dyDescent="0.25"/>
    <row r="3281" ht="15.75" customHeight="1" x14ac:dyDescent="0.25"/>
    <row r="3282" ht="15.75" customHeight="1" x14ac:dyDescent="0.25"/>
    <row r="3283" ht="15.75" customHeight="1" x14ac:dyDescent="0.25"/>
    <row r="3284" ht="15.75" customHeight="1" x14ac:dyDescent="0.25"/>
    <row r="3285" ht="15.75" customHeight="1" x14ac:dyDescent="0.25"/>
    <row r="3286" ht="15.75" customHeight="1" x14ac:dyDescent="0.25"/>
    <row r="3287" ht="15.75" customHeight="1" x14ac:dyDescent="0.25"/>
    <row r="3288" ht="15.75" customHeight="1" x14ac:dyDescent="0.25"/>
    <row r="3289" ht="15.75" customHeight="1" x14ac:dyDescent="0.25"/>
    <row r="3290" ht="15.75" customHeight="1" x14ac:dyDescent="0.25"/>
    <row r="3291" ht="15.75" customHeight="1" x14ac:dyDescent="0.25"/>
    <row r="3292" ht="15.75" customHeight="1" x14ac:dyDescent="0.25"/>
    <row r="3293" ht="15.75" customHeight="1" x14ac:dyDescent="0.25"/>
    <row r="3294" ht="15.75" customHeight="1" x14ac:dyDescent="0.25"/>
    <row r="3295" ht="15.75" customHeight="1" x14ac:dyDescent="0.25"/>
    <row r="3296" ht="15.75" customHeight="1" x14ac:dyDescent="0.25"/>
    <row r="3297" ht="15.75" customHeight="1" x14ac:dyDescent="0.25"/>
    <row r="3298" ht="15.75" customHeight="1" x14ac:dyDescent="0.25"/>
    <row r="3299" ht="15.75" customHeight="1" x14ac:dyDescent="0.25"/>
    <row r="3300" ht="15.75" customHeight="1" x14ac:dyDescent="0.25"/>
    <row r="3301" ht="15.75" customHeight="1" x14ac:dyDescent="0.25"/>
    <row r="3302" ht="15.75" customHeight="1" x14ac:dyDescent="0.25"/>
    <row r="3303" ht="15.75" customHeight="1" x14ac:dyDescent="0.25"/>
    <row r="3304" ht="15.75" customHeight="1" x14ac:dyDescent="0.25"/>
    <row r="3305" ht="15.75" customHeight="1" x14ac:dyDescent="0.25"/>
    <row r="3306" ht="15.75" customHeight="1" x14ac:dyDescent="0.25"/>
    <row r="3307" ht="15.75" customHeight="1" x14ac:dyDescent="0.25"/>
    <row r="3308" ht="15.75" customHeight="1" x14ac:dyDescent="0.25"/>
    <row r="3309" ht="15.75" customHeight="1" x14ac:dyDescent="0.25"/>
    <row r="3310" ht="15.75" customHeight="1" x14ac:dyDescent="0.25"/>
    <row r="3311" ht="15.75" customHeight="1" x14ac:dyDescent="0.25"/>
    <row r="3312" ht="15.75" customHeight="1" x14ac:dyDescent="0.25"/>
    <row r="3313" ht="15.75" customHeight="1" x14ac:dyDescent="0.25"/>
    <row r="3314" ht="15.75" customHeight="1" x14ac:dyDescent="0.25"/>
    <row r="3315" ht="15.75" customHeight="1" x14ac:dyDescent="0.25"/>
    <row r="3316" ht="15.75" customHeight="1" x14ac:dyDescent="0.25"/>
    <row r="3317" ht="15.75" customHeight="1" x14ac:dyDescent="0.25"/>
    <row r="3318" ht="15.75" customHeight="1" x14ac:dyDescent="0.25"/>
    <row r="3319" ht="15.75" customHeight="1" x14ac:dyDescent="0.25"/>
    <row r="3320" ht="15.75" customHeight="1" x14ac:dyDescent="0.25"/>
    <row r="3321" ht="15.75" customHeight="1" x14ac:dyDescent="0.25"/>
    <row r="3322" ht="15.75" customHeight="1" x14ac:dyDescent="0.25"/>
    <row r="3323" ht="15.75" customHeight="1" x14ac:dyDescent="0.25"/>
    <row r="3324" ht="15.75" customHeight="1" x14ac:dyDescent="0.25"/>
    <row r="3325" ht="15.75" customHeight="1" x14ac:dyDescent="0.25"/>
    <row r="3326" ht="15.75" customHeight="1" x14ac:dyDescent="0.25"/>
    <row r="3327" ht="15.75" customHeight="1" x14ac:dyDescent="0.25"/>
    <row r="3328" ht="15.75" customHeight="1" x14ac:dyDescent="0.25"/>
    <row r="3329" ht="15.75" customHeight="1" x14ac:dyDescent="0.25"/>
    <row r="3330" ht="15.75" customHeight="1" x14ac:dyDescent="0.25"/>
    <row r="3331" ht="15.75" customHeight="1" x14ac:dyDescent="0.25"/>
    <row r="3332" ht="15.75" customHeight="1" x14ac:dyDescent="0.25"/>
    <row r="3333" ht="15.75" customHeight="1" x14ac:dyDescent="0.25"/>
    <row r="3334" ht="15.75" customHeight="1" x14ac:dyDescent="0.25"/>
    <row r="3335" ht="15.75" customHeight="1" x14ac:dyDescent="0.25"/>
    <row r="3336" ht="15.75" customHeight="1" x14ac:dyDescent="0.25"/>
    <row r="3337" ht="15.75" customHeight="1" x14ac:dyDescent="0.25"/>
    <row r="3338" ht="15.75" customHeight="1" x14ac:dyDescent="0.25"/>
    <row r="3339" ht="15.75" customHeight="1" x14ac:dyDescent="0.25"/>
    <row r="3340" ht="15.75" customHeight="1" x14ac:dyDescent="0.25"/>
    <row r="3341" ht="15.75" customHeight="1" x14ac:dyDescent="0.25"/>
    <row r="3342" ht="15.75" customHeight="1" x14ac:dyDescent="0.25"/>
    <row r="3343" ht="15.75" customHeight="1" x14ac:dyDescent="0.25"/>
    <row r="3344" ht="15.75" customHeight="1" x14ac:dyDescent="0.25"/>
    <row r="3345" ht="15.75" customHeight="1" x14ac:dyDescent="0.25"/>
    <row r="3346" ht="15.75" customHeight="1" x14ac:dyDescent="0.25"/>
    <row r="3347" ht="15.75" customHeight="1" x14ac:dyDescent="0.25"/>
    <row r="3348" ht="15.75" customHeight="1" x14ac:dyDescent="0.25"/>
    <row r="3349" ht="15.75" customHeight="1" x14ac:dyDescent="0.25"/>
    <row r="3350" ht="15.75" customHeight="1" x14ac:dyDescent="0.25"/>
    <row r="3351" ht="15.75" customHeight="1" x14ac:dyDescent="0.25"/>
    <row r="3352" ht="15.75" customHeight="1" x14ac:dyDescent="0.25"/>
    <row r="3353" ht="15.75" customHeight="1" x14ac:dyDescent="0.25"/>
    <row r="3354" ht="15.75" customHeight="1" x14ac:dyDescent="0.25"/>
    <row r="3355" ht="15.75" customHeight="1" x14ac:dyDescent="0.25"/>
    <row r="3356" ht="15.75" customHeight="1" x14ac:dyDescent="0.25"/>
    <row r="3357" ht="15.75" customHeight="1" x14ac:dyDescent="0.25"/>
    <row r="3358" ht="15.75" customHeight="1" x14ac:dyDescent="0.25"/>
    <row r="3359" ht="15.75" customHeight="1" x14ac:dyDescent="0.25"/>
    <row r="3360" ht="15.75" customHeight="1" x14ac:dyDescent="0.25"/>
    <row r="3361" ht="15.75" customHeight="1" x14ac:dyDescent="0.25"/>
    <row r="3362" ht="15.75" customHeight="1" x14ac:dyDescent="0.25"/>
    <row r="3363" ht="15.75" customHeight="1" x14ac:dyDescent="0.25"/>
    <row r="3364" ht="15.75" customHeight="1" x14ac:dyDescent="0.25"/>
    <row r="3365" ht="15.75" customHeight="1" x14ac:dyDescent="0.25"/>
    <row r="3366" ht="15.75" customHeight="1" x14ac:dyDescent="0.25"/>
    <row r="3367" ht="15.75" customHeight="1" x14ac:dyDescent="0.25"/>
    <row r="3368" ht="15.75" customHeight="1" x14ac:dyDescent="0.25"/>
    <row r="3369" ht="15.75" customHeight="1" x14ac:dyDescent="0.25"/>
    <row r="3370" ht="15.75" customHeight="1" x14ac:dyDescent="0.25"/>
    <row r="3371" ht="15.75" customHeight="1" x14ac:dyDescent="0.25"/>
    <row r="3372" ht="15.75" customHeight="1" x14ac:dyDescent="0.25"/>
    <row r="3373" ht="15.75" customHeight="1" x14ac:dyDescent="0.25"/>
    <row r="3374" ht="15.75" customHeight="1" x14ac:dyDescent="0.25"/>
    <row r="3375" ht="15.75" customHeight="1" x14ac:dyDescent="0.25"/>
    <row r="3376" ht="15.75" customHeight="1" x14ac:dyDescent="0.25"/>
    <row r="3377" ht="15.75" customHeight="1" x14ac:dyDescent="0.25"/>
    <row r="3378" ht="15.75" customHeight="1" x14ac:dyDescent="0.25"/>
    <row r="3379" ht="15.75" customHeight="1" x14ac:dyDescent="0.25"/>
    <row r="3380" ht="15.75" customHeight="1" x14ac:dyDescent="0.25"/>
    <row r="3381" ht="15.75" customHeight="1" x14ac:dyDescent="0.25"/>
    <row r="3382" ht="15.75" customHeight="1" x14ac:dyDescent="0.25"/>
    <row r="3383" ht="15.75" customHeight="1" x14ac:dyDescent="0.25"/>
    <row r="3384" ht="15.75" customHeight="1" x14ac:dyDescent="0.25"/>
    <row r="3385" ht="15.75" customHeight="1" x14ac:dyDescent="0.25"/>
    <row r="3386" ht="15.75" customHeight="1" x14ac:dyDescent="0.25"/>
    <row r="3387" ht="15.75" customHeight="1" x14ac:dyDescent="0.25"/>
    <row r="3388" ht="15.75" customHeight="1" x14ac:dyDescent="0.25"/>
    <row r="3389" ht="15.75" customHeight="1" x14ac:dyDescent="0.25"/>
    <row r="3390" ht="15.75" customHeight="1" x14ac:dyDescent="0.25"/>
    <row r="3391" ht="15.75" customHeight="1" x14ac:dyDescent="0.25"/>
    <row r="3392" ht="15.75" customHeight="1" x14ac:dyDescent="0.25"/>
    <row r="3393" ht="15.75" customHeight="1" x14ac:dyDescent="0.25"/>
    <row r="3394" ht="15.75" customHeight="1" x14ac:dyDescent="0.25"/>
    <row r="3395" ht="15.75" customHeight="1" x14ac:dyDescent="0.25"/>
    <row r="3396" ht="15.75" customHeight="1" x14ac:dyDescent="0.25"/>
    <row r="3397" ht="15.75" customHeight="1" x14ac:dyDescent="0.25"/>
    <row r="3398" ht="15.75" customHeight="1" x14ac:dyDescent="0.25"/>
    <row r="3399" ht="15.75" customHeight="1" x14ac:dyDescent="0.25"/>
    <row r="3400" ht="15.75" customHeight="1" x14ac:dyDescent="0.25"/>
    <row r="3401" ht="15.75" customHeight="1" x14ac:dyDescent="0.25"/>
    <row r="3402" ht="15.75" customHeight="1" x14ac:dyDescent="0.25"/>
    <row r="3403" ht="15.75" customHeight="1" x14ac:dyDescent="0.25"/>
    <row r="3404" ht="15.75" customHeight="1" x14ac:dyDescent="0.25"/>
    <row r="3405" ht="15.75" customHeight="1" x14ac:dyDescent="0.25"/>
    <row r="3406" ht="15.75" customHeight="1" x14ac:dyDescent="0.25"/>
    <row r="3407" ht="15.75" customHeight="1" x14ac:dyDescent="0.25"/>
    <row r="3408" ht="15.75" customHeight="1" x14ac:dyDescent="0.25"/>
    <row r="3409" ht="15.75" customHeight="1" x14ac:dyDescent="0.25"/>
    <row r="3410" ht="15.75" customHeight="1" x14ac:dyDescent="0.25"/>
    <row r="3411" ht="15.75" customHeight="1" x14ac:dyDescent="0.25"/>
    <row r="3412" ht="15.75" customHeight="1" x14ac:dyDescent="0.25"/>
    <row r="3413" ht="15.75" customHeight="1" x14ac:dyDescent="0.25"/>
    <row r="3414" ht="15.75" customHeight="1" x14ac:dyDescent="0.25"/>
    <row r="3415" ht="15.75" customHeight="1" x14ac:dyDescent="0.25"/>
    <row r="3416" ht="15.75" customHeight="1" x14ac:dyDescent="0.25"/>
    <row r="3417" ht="15.75" customHeight="1" x14ac:dyDescent="0.25"/>
    <row r="3418" ht="15.75" customHeight="1" x14ac:dyDescent="0.25"/>
    <row r="3419" ht="15.75" customHeight="1" x14ac:dyDescent="0.25"/>
    <row r="3420" ht="15.75" customHeight="1" x14ac:dyDescent="0.25"/>
    <row r="3421" ht="15.75" customHeight="1" x14ac:dyDescent="0.25"/>
    <row r="3422" ht="15.75" customHeight="1" x14ac:dyDescent="0.25"/>
    <row r="3423" ht="15.75" customHeight="1" x14ac:dyDescent="0.25"/>
    <row r="3424" ht="15.75" customHeight="1" x14ac:dyDescent="0.25"/>
    <row r="3425" ht="15.75" customHeight="1" x14ac:dyDescent="0.25"/>
    <row r="3426" ht="15.75" customHeight="1" x14ac:dyDescent="0.25"/>
    <row r="3427" ht="15.75" customHeight="1" x14ac:dyDescent="0.25"/>
    <row r="3428" ht="15.75" customHeight="1" x14ac:dyDescent="0.25"/>
    <row r="3429" ht="15.75" customHeight="1" x14ac:dyDescent="0.25"/>
    <row r="3430" ht="15.75" customHeight="1" x14ac:dyDescent="0.25"/>
    <row r="3431" ht="15.75" customHeight="1" x14ac:dyDescent="0.25"/>
    <row r="3432" ht="15.75" customHeight="1" x14ac:dyDescent="0.25"/>
    <row r="3433" ht="15.75" customHeight="1" x14ac:dyDescent="0.25"/>
    <row r="3434" ht="15.75" customHeight="1" x14ac:dyDescent="0.25"/>
    <row r="3435" ht="15.75" customHeight="1" x14ac:dyDescent="0.25"/>
    <row r="3436" ht="15.75" customHeight="1" x14ac:dyDescent="0.25"/>
    <row r="3437" ht="15.75" customHeight="1" x14ac:dyDescent="0.25"/>
    <row r="3438" ht="15.75" customHeight="1" x14ac:dyDescent="0.25"/>
    <row r="3439" ht="15.75" customHeight="1" x14ac:dyDescent="0.25"/>
    <row r="3440" ht="15.75" customHeight="1" x14ac:dyDescent="0.25"/>
    <row r="3441" ht="15.75" customHeight="1" x14ac:dyDescent="0.25"/>
    <row r="3442" ht="15.75" customHeight="1" x14ac:dyDescent="0.25"/>
    <row r="3443" ht="15.75" customHeight="1" x14ac:dyDescent="0.25"/>
    <row r="3444" ht="15.75" customHeight="1" x14ac:dyDescent="0.25"/>
    <row r="3445" ht="15.75" customHeight="1" x14ac:dyDescent="0.25"/>
    <row r="3446" ht="15.75" customHeight="1" x14ac:dyDescent="0.25"/>
    <row r="3447" ht="15.75" customHeight="1" x14ac:dyDescent="0.25"/>
    <row r="3448" ht="15.75" customHeight="1" x14ac:dyDescent="0.25"/>
    <row r="3449" ht="15.75" customHeight="1" x14ac:dyDescent="0.25"/>
    <row r="3450" ht="15.75" customHeight="1" x14ac:dyDescent="0.25"/>
    <row r="3451" ht="15.75" customHeight="1" x14ac:dyDescent="0.25"/>
    <row r="3452" ht="15.75" customHeight="1" x14ac:dyDescent="0.25"/>
    <row r="3453" ht="15.75" customHeight="1" x14ac:dyDescent="0.25"/>
    <row r="3454" ht="15.75" customHeight="1" x14ac:dyDescent="0.25"/>
    <row r="3455" ht="15.75" customHeight="1" x14ac:dyDescent="0.25"/>
    <row r="3456" ht="15.75" customHeight="1" x14ac:dyDescent="0.25"/>
    <row r="3457" ht="15.75" customHeight="1" x14ac:dyDescent="0.25"/>
    <row r="3458" ht="15.75" customHeight="1" x14ac:dyDescent="0.25"/>
    <row r="3459" ht="15.75" customHeight="1" x14ac:dyDescent="0.25"/>
    <row r="3460" ht="15.75" customHeight="1" x14ac:dyDescent="0.25"/>
    <row r="3461" ht="15.75" customHeight="1" x14ac:dyDescent="0.25"/>
    <row r="3462" ht="15.75" customHeight="1" x14ac:dyDescent="0.25"/>
    <row r="3463" ht="15.75" customHeight="1" x14ac:dyDescent="0.25"/>
    <row r="3464" ht="15.75" customHeight="1" x14ac:dyDescent="0.25"/>
    <row r="3465" ht="15.75" customHeight="1" x14ac:dyDescent="0.25"/>
    <row r="3466" ht="15.75" customHeight="1" x14ac:dyDescent="0.25"/>
    <row r="3467" ht="15.75" customHeight="1" x14ac:dyDescent="0.25"/>
    <row r="3468" ht="15.75" customHeight="1" x14ac:dyDescent="0.25"/>
    <row r="3469" ht="15.75" customHeight="1" x14ac:dyDescent="0.25"/>
    <row r="3470" ht="15.75" customHeight="1" x14ac:dyDescent="0.25"/>
    <row r="3471" ht="15.75" customHeight="1" x14ac:dyDescent="0.25"/>
    <row r="3472" ht="15.75" customHeight="1" x14ac:dyDescent="0.25"/>
    <row r="3473" ht="15.75" customHeight="1" x14ac:dyDescent="0.25"/>
    <row r="3474" ht="15.75" customHeight="1" x14ac:dyDescent="0.25"/>
    <row r="3475" ht="15.75" customHeight="1" x14ac:dyDescent="0.25"/>
    <row r="3476" ht="15.75" customHeight="1" x14ac:dyDescent="0.25"/>
    <row r="3477" ht="15.75" customHeight="1" x14ac:dyDescent="0.25"/>
    <row r="3478" ht="15.75" customHeight="1" x14ac:dyDescent="0.25"/>
    <row r="3479" ht="15.75" customHeight="1" x14ac:dyDescent="0.25"/>
    <row r="3480" ht="15.75" customHeight="1" x14ac:dyDescent="0.25"/>
    <row r="3481" ht="15.75" customHeight="1" x14ac:dyDescent="0.25"/>
    <row r="3482" ht="15.75" customHeight="1" x14ac:dyDescent="0.25"/>
    <row r="3483" ht="15.75" customHeight="1" x14ac:dyDescent="0.25"/>
    <row r="3484" ht="15.75" customHeight="1" x14ac:dyDescent="0.25"/>
    <row r="3485" ht="15.75" customHeight="1" x14ac:dyDescent="0.25"/>
    <row r="3486" ht="15.75" customHeight="1" x14ac:dyDescent="0.25"/>
    <row r="3487" ht="15.75" customHeight="1" x14ac:dyDescent="0.25"/>
    <row r="3488" ht="15.75" customHeight="1" x14ac:dyDescent="0.25"/>
    <row r="3489" ht="15.75" customHeight="1" x14ac:dyDescent="0.25"/>
    <row r="3490" ht="15.75" customHeight="1" x14ac:dyDescent="0.25"/>
    <row r="3491" ht="15.75" customHeight="1" x14ac:dyDescent="0.25"/>
    <row r="3492" ht="15.75" customHeight="1" x14ac:dyDescent="0.25"/>
    <row r="3493" ht="15.75" customHeight="1" x14ac:dyDescent="0.25"/>
    <row r="3494" ht="15.75" customHeight="1" x14ac:dyDescent="0.25"/>
    <row r="3495" ht="15.75" customHeight="1" x14ac:dyDescent="0.25"/>
    <row r="3496" ht="15.75" customHeight="1" x14ac:dyDescent="0.25"/>
    <row r="3497" ht="15.75" customHeight="1" x14ac:dyDescent="0.25"/>
    <row r="3498" ht="15.75" customHeight="1" x14ac:dyDescent="0.25"/>
    <row r="3499" ht="15.75" customHeight="1" x14ac:dyDescent="0.25"/>
    <row r="3500" ht="15.75" customHeight="1" x14ac:dyDescent="0.25"/>
    <row r="3501" ht="15.75" customHeight="1" x14ac:dyDescent="0.25"/>
    <row r="3502" ht="15.75" customHeight="1" x14ac:dyDescent="0.25"/>
    <row r="3503" ht="15.75" customHeight="1" x14ac:dyDescent="0.25"/>
    <row r="3504" ht="15.75" customHeight="1" x14ac:dyDescent="0.25"/>
    <row r="3505" ht="15.75" customHeight="1" x14ac:dyDescent="0.25"/>
    <row r="3506" ht="15.75" customHeight="1" x14ac:dyDescent="0.25"/>
    <row r="3507" ht="15.75" customHeight="1" x14ac:dyDescent="0.25"/>
    <row r="3508" ht="15.75" customHeight="1" x14ac:dyDescent="0.25"/>
    <row r="3509" ht="15.75" customHeight="1" x14ac:dyDescent="0.25"/>
    <row r="3510" ht="15.75" customHeight="1" x14ac:dyDescent="0.25"/>
    <row r="3511" ht="15.75" customHeight="1" x14ac:dyDescent="0.25"/>
    <row r="3512" ht="15.75" customHeight="1" x14ac:dyDescent="0.25"/>
    <row r="3513" ht="15.75" customHeight="1" x14ac:dyDescent="0.25"/>
    <row r="3514" ht="15.75" customHeight="1" x14ac:dyDescent="0.25"/>
    <row r="3515" ht="15.75" customHeight="1" x14ac:dyDescent="0.25"/>
    <row r="3516" ht="15.75" customHeight="1" x14ac:dyDescent="0.25"/>
    <row r="3517" ht="15.75" customHeight="1" x14ac:dyDescent="0.25"/>
    <row r="3518" ht="15.75" customHeight="1" x14ac:dyDescent="0.25"/>
    <row r="3519" ht="15.75" customHeight="1" x14ac:dyDescent="0.25"/>
    <row r="3520" ht="15.75" customHeight="1" x14ac:dyDescent="0.25"/>
    <row r="3521" ht="15.75" customHeight="1" x14ac:dyDescent="0.25"/>
    <row r="3522" ht="15.75" customHeight="1" x14ac:dyDescent="0.25"/>
    <row r="3523" ht="15.75" customHeight="1" x14ac:dyDescent="0.25"/>
    <row r="3524" ht="15.75" customHeight="1" x14ac:dyDescent="0.25"/>
    <row r="3525" ht="15.75" customHeight="1" x14ac:dyDescent="0.25"/>
    <row r="3526" ht="15.75" customHeight="1" x14ac:dyDescent="0.25"/>
    <row r="3527" ht="15.75" customHeight="1" x14ac:dyDescent="0.25"/>
    <row r="3528" ht="15.75" customHeight="1" x14ac:dyDescent="0.25"/>
    <row r="3529" ht="15.75" customHeight="1" x14ac:dyDescent="0.25"/>
    <row r="3530" ht="15.75" customHeight="1" x14ac:dyDescent="0.25"/>
    <row r="3531" ht="15.75" customHeight="1" x14ac:dyDescent="0.25"/>
    <row r="3532" ht="15.75" customHeight="1" x14ac:dyDescent="0.25"/>
    <row r="3533" ht="15.75" customHeight="1" x14ac:dyDescent="0.25"/>
    <row r="3534" ht="15.75" customHeight="1" x14ac:dyDescent="0.25"/>
    <row r="3535" ht="15.75" customHeight="1" x14ac:dyDescent="0.25"/>
    <row r="3536" ht="15.75" customHeight="1" x14ac:dyDescent="0.25"/>
    <row r="3537" ht="15.75" customHeight="1" x14ac:dyDescent="0.25"/>
    <row r="3538" ht="15.75" customHeight="1" x14ac:dyDescent="0.25"/>
    <row r="3539" ht="15.75" customHeight="1" x14ac:dyDescent="0.25"/>
    <row r="3540" ht="15.75" customHeight="1" x14ac:dyDescent="0.25"/>
    <row r="3541" ht="15.75" customHeight="1" x14ac:dyDescent="0.25"/>
    <row r="3542" ht="15.75" customHeight="1" x14ac:dyDescent="0.25"/>
    <row r="3543" ht="15.75" customHeight="1" x14ac:dyDescent="0.25"/>
    <row r="3544" ht="15.75" customHeight="1" x14ac:dyDescent="0.25"/>
    <row r="3545" ht="15.75" customHeight="1" x14ac:dyDescent="0.25"/>
    <row r="3546" ht="15.75" customHeight="1" x14ac:dyDescent="0.25"/>
    <row r="3547" ht="15.75" customHeight="1" x14ac:dyDescent="0.25"/>
    <row r="3548" ht="15.75" customHeight="1" x14ac:dyDescent="0.25"/>
    <row r="3549" ht="15.75" customHeight="1" x14ac:dyDescent="0.25"/>
    <row r="3550" ht="15.75" customHeight="1" x14ac:dyDescent="0.25"/>
    <row r="3551" ht="15.75" customHeight="1" x14ac:dyDescent="0.25"/>
    <row r="3552" ht="15.75" customHeight="1" x14ac:dyDescent="0.25"/>
    <row r="3553" spans="9:9" ht="15.75" customHeight="1" x14ac:dyDescent="0.25"/>
    <row r="3554" spans="9:9" ht="15.75" customHeight="1" x14ac:dyDescent="0.25"/>
    <row r="3555" spans="9:9" ht="15.75" customHeight="1" x14ac:dyDescent="0.25"/>
    <row r="3556" spans="9:9" ht="15.75" customHeight="1" x14ac:dyDescent="0.25"/>
    <row r="3557" spans="9:9" ht="15.75" customHeight="1" x14ac:dyDescent="0.25"/>
    <row r="3558" spans="9:9" ht="15.75" customHeight="1" x14ac:dyDescent="0.25"/>
    <row r="3559" spans="9:9" ht="15.75" customHeight="1" x14ac:dyDescent="0.25"/>
    <row r="3560" spans="9:9" ht="15.75" customHeight="1" x14ac:dyDescent="0.25"/>
    <row r="3561" spans="9:9" ht="15.75" customHeight="1" x14ac:dyDescent="0.25"/>
    <row r="3562" spans="9:9" ht="15.75" customHeight="1" x14ac:dyDescent="0.25"/>
    <row r="3563" spans="9:9" ht="12" customHeight="1" x14ac:dyDescent="0.25">
      <c r="I3563" s="335" t="s">
        <v>225</v>
      </c>
    </row>
    <row r="3564" spans="9:9" ht="12" customHeight="1" x14ac:dyDescent="0.25">
      <c r="I3564" s="335"/>
    </row>
    <row r="3565" spans="9:9" ht="12" customHeight="1" x14ac:dyDescent="0.25">
      <c r="I3565" s="335"/>
    </row>
    <row r="3566" spans="9:9" ht="12" customHeight="1" x14ac:dyDescent="0.25">
      <c r="I3566" s="335"/>
    </row>
    <row r="3567" spans="9:9" ht="12" customHeight="1" x14ac:dyDescent="0.25">
      <c r="I3567" s="335"/>
    </row>
    <row r="3568" spans="9:9" ht="12" customHeight="1" x14ac:dyDescent="0.25">
      <c r="I3568" s="335"/>
    </row>
    <row r="3569" spans="9:9" ht="12" customHeight="1" x14ac:dyDescent="0.25">
      <c r="I3569" s="335"/>
    </row>
    <row r="3570" spans="9:9" ht="12" customHeight="1" x14ac:dyDescent="0.25">
      <c r="I3570" s="335"/>
    </row>
    <row r="3571" spans="9:9" ht="12" customHeight="1" x14ac:dyDescent="0.25">
      <c r="I3571" s="335"/>
    </row>
    <row r="3572" spans="9:9" ht="12" customHeight="1" x14ac:dyDescent="0.25">
      <c r="I3572" s="335" t="s">
        <v>226</v>
      </c>
    </row>
    <row r="3573" spans="9:9" ht="15.75" customHeight="1" x14ac:dyDescent="0.25"/>
    <row r="3574" spans="9:9" ht="15.75" customHeight="1" x14ac:dyDescent="0.25"/>
    <row r="3575" spans="9:9" ht="12" customHeight="1" x14ac:dyDescent="0.25">
      <c r="I3575" s="335" t="s">
        <v>226</v>
      </c>
    </row>
    <row r="3576" spans="9:9" ht="12" customHeight="1" x14ac:dyDescent="0.25">
      <c r="I3576" s="335"/>
    </row>
    <row r="3577" spans="9:9" ht="12" customHeight="1" x14ac:dyDescent="0.25">
      <c r="I3577" s="335"/>
    </row>
    <row r="3578" spans="9:9" ht="12" customHeight="1" x14ac:dyDescent="0.25">
      <c r="I3578" s="335"/>
    </row>
    <row r="3579" spans="9:9" ht="12" customHeight="1" x14ac:dyDescent="0.25">
      <c r="I3579" s="335"/>
    </row>
    <row r="3580" spans="9:9" ht="12" customHeight="1" x14ac:dyDescent="0.25">
      <c r="I3580" s="335"/>
    </row>
    <row r="3581" spans="9:9" ht="12" customHeight="1" x14ac:dyDescent="0.25">
      <c r="I3581" s="335" t="s">
        <v>226</v>
      </c>
    </row>
    <row r="3582" spans="9:9" ht="12" customHeight="1" x14ac:dyDescent="0.25">
      <c r="I3582" s="335" t="s">
        <v>226</v>
      </c>
    </row>
    <row r="3583" spans="9:9" ht="12" customHeight="1" x14ac:dyDescent="0.25">
      <c r="I3583" s="335"/>
    </row>
    <row r="3584" spans="9:9" ht="12" customHeight="1" x14ac:dyDescent="0.25">
      <c r="I3584" s="335"/>
    </row>
    <row r="3585" spans="9:9" ht="12" customHeight="1" x14ac:dyDescent="0.25">
      <c r="I3585" s="335"/>
    </row>
    <row r="3586" spans="9:9" ht="12" customHeight="1" x14ac:dyDescent="0.25">
      <c r="I3586" s="335" t="s">
        <v>226</v>
      </c>
    </row>
    <row r="3587" spans="9:9" ht="12" customHeight="1" x14ac:dyDescent="0.25">
      <c r="I3587" s="335" t="s">
        <v>225</v>
      </c>
    </row>
    <row r="3588" spans="9:9" ht="12" customHeight="1" x14ac:dyDescent="0.25">
      <c r="I3588" s="335" t="s">
        <v>225</v>
      </c>
    </row>
    <row r="3589" spans="9:9" ht="15.75" customHeight="1" x14ac:dyDescent="0.25"/>
    <row r="3590" spans="9:9" ht="15.75" customHeight="1" x14ac:dyDescent="0.25"/>
    <row r="3591" spans="9:9" ht="12" customHeight="1" x14ac:dyDescent="0.25">
      <c r="I3591" s="335" t="s">
        <v>225</v>
      </c>
    </row>
    <row r="3592" spans="9:9" ht="12" customHeight="1" x14ac:dyDescent="0.25">
      <c r="I3592" s="335"/>
    </row>
    <row r="3593" spans="9:9" ht="12" customHeight="1" x14ac:dyDescent="0.25">
      <c r="I3593" s="335" t="s">
        <v>226</v>
      </c>
    </row>
    <row r="3594" spans="9:9" ht="12" customHeight="1" x14ac:dyDescent="0.25">
      <c r="I3594" s="335"/>
    </row>
    <row r="3595" spans="9:9" ht="12" customHeight="1" x14ac:dyDescent="0.25">
      <c r="I3595" s="335"/>
    </row>
    <row r="3596" spans="9:9" ht="12" customHeight="1" x14ac:dyDescent="0.25">
      <c r="I3596" s="335" t="s">
        <v>226</v>
      </c>
    </row>
    <row r="3597" spans="9:9" ht="12" customHeight="1" x14ac:dyDescent="0.25">
      <c r="I3597" s="335"/>
    </row>
    <row r="3598" spans="9:9" ht="12" customHeight="1" x14ac:dyDescent="0.25">
      <c r="I3598" s="335" t="s">
        <v>226</v>
      </c>
    </row>
    <row r="3599" spans="9:9" ht="15.75" customHeight="1" x14ac:dyDescent="0.25"/>
    <row r="3600" spans="9:9" ht="15.75" customHeight="1" x14ac:dyDescent="0.25"/>
    <row r="3601" spans="9:9" ht="15.75" customHeight="1" x14ac:dyDescent="0.25"/>
    <row r="3602" spans="9:9" ht="15.75" customHeight="1" x14ac:dyDescent="0.25"/>
    <row r="3603" spans="9:9" ht="15.75" customHeight="1" x14ac:dyDescent="0.25"/>
    <row r="3604" spans="9:9" ht="15.75" customHeight="1" x14ac:dyDescent="0.25"/>
    <row r="3605" spans="9:9" ht="15.75" customHeight="1" x14ac:dyDescent="0.25"/>
    <row r="3606" spans="9:9" ht="15.75" customHeight="1" x14ac:dyDescent="0.25"/>
    <row r="3607" spans="9:9" ht="12" customHeight="1" x14ac:dyDescent="0.25">
      <c r="I3607" s="335" t="s">
        <v>226</v>
      </c>
    </row>
    <row r="3608" spans="9:9" ht="12" customHeight="1" x14ac:dyDescent="0.25">
      <c r="I3608" s="335"/>
    </row>
    <row r="3609" spans="9:9" ht="12" customHeight="1" x14ac:dyDescent="0.25">
      <c r="I3609" s="335" t="s">
        <v>225</v>
      </c>
    </row>
    <row r="3610" spans="9:9" ht="12" customHeight="1" x14ac:dyDescent="0.25">
      <c r="I3610" s="335"/>
    </row>
    <row r="3611" spans="9:9" ht="12" customHeight="1" x14ac:dyDescent="0.25">
      <c r="I3611" s="335" t="s">
        <v>226</v>
      </c>
    </row>
    <row r="3612" spans="9:9" ht="12" customHeight="1" x14ac:dyDescent="0.25">
      <c r="I3612" s="335" t="s">
        <v>225</v>
      </c>
    </row>
    <row r="3613" spans="9:9" ht="15.75" customHeight="1" x14ac:dyDescent="0.25"/>
    <row r="3614" spans="9:9" ht="15.75" customHeight="1" x14ac:dyDescent="0.25"/>
    <row r="3615" spans="9:9" ht="15.75" customHeight="1" x14ac:dyDescent="0.25"/>
    <row r="3616" spans="9:9" ht="15.75" customHeight="1" x14ac:dyDescent="0.25"/>
    <row r="3617" spans="9:9" ht="15.75" customHeight="1" x14ac:dyDescent="0.25"/>
    <row r="3618" spans="9:9" ht="15.75" customHeight="1" x14ac:dyDescent="0.25"/>
    <row r="3619" spans="9:9" ht="15.75" customHeight="1" x14ac:dyDescent="0.25"/>
    <row r="3620" spans="9:9" ht="15.75" customHeight="1" x14ac:dyDescent="0.25"/>
    <row r="3621" spans="9:9" ht="15.75" customHeight="1" x14ac:dyDescent="0.25"/>
    <row r="3622" spans="9:9" ht="15.75" customHeight="1" x14ac:dyDescent="0.25"/>
    <row r="3623" spans="9:9" ht="15.75" customHeight="1" x14ac:dyDescent="0.25"/>
    <row r="3624" spans="9:9" ht="15.75" customHeight="1" x14ac:dyDescent="0.25"/>
    <row r="3625" spans="9:9" ht="15.75" customHeight="1" x14ac:dyDescent="0.25"/>
    <row r="3626" spans="9:9" ht="15.75" customHeight="1" x14ac:dyDescent="0.25"/>
    <row r="3627" spans="9:9" ht="15.75" customHeight="1" x14ac:dyDescent="0.25"/>
    <row r="3628" spans="9:9" ht="15.75" customHeight="1" x14ac:dyDescent="0.25"/>
    <row r="3629" spans="9:9" ht="15.75" customHeight="1" x14ac:dyDescent="0.25"/>
    <row r="3630" spans="9:9" ht="15.75" customHeight="1" x14ac:dyDescent="0.25"/>
    <row r="3631" spans="9:9" ht="12" customHeight="1" x14ac:dyDescent="0.25">
      <c r="I3631" s="335" t="s">
        <v>226</v>
      </c>
    </row>
  </sheetData>
  <autoFilter ref="A1:G1833" xr:uid="{00000000-0009-0000-0000-000006000000}"/>
  <mergeCells count="5">
    <mergeCell ref="A1:B1"/>
    <mergeCell ref="E1:F1"/>
    <mergeCell ref="Q1:R1"/>
    <mergeCell ref="E2:F2"/>
    <mergeCell ref="E3:F3"/>
  </mergeCells>
  <conditionalFormatting sqref="I1 I4:I3631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82"/>
  <sheetViews>
    <sheetView workbookViewId="0">
      <pane ySplit="1" topLeftCell="A2" activePane="bottomLeft" state="frozen"/>
      <selection pane="bottomLeft" activeCell="B7" sqref="B7"/>
    </sheetView>
  </sheetViews>
  <sheetFormatPr defaultColWidth="14.42578125" defaultRowHeight="15" customHeight="1" x14ac:dyDescent="0.25"/>
  <cols>
    <col min="1" max="1" width="14.140625" customWidth="1"/>
    <col min="2" max="2" width="12" customWidth="1"/>
    <col min="3" max="3" width="43.85546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28515625" customWidth="1"/>
    <col min="20" max="21" width="12.7109375" customWidth="1"/>
    <col min="22" max="22" width="10" customWidth="1"/>
    <col min="23" max="23" width="11" customWidth="1"/>
    <col min="24" max="25" width="10" customWidth="1"/>
    <col min="26" max="27" width="12.140625" customWidth="1"/>
    <col min="28" max="29" width="10" customWidth="1"/>
  </cols>
  <sheetData>
    <row r="1" spans="1:29" ht="14.25" customHeight="1" x14ac:dyDescent="0.25">
      <c r="A1" s="338" t="s">
        <v>488</v>
      </c>
      <c r="B1" s="339"/>
      <c r="C1" s="340"/>
      <c r="D1" s="564" t="s">
        <v>489</v>
      </c>
      <c r="E1" s="548"/>
      <c r="F1" s="565" t="s">
        <v>490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25">
      <c r="A2" s="341">
        <f t="shared" ref="A2:A3" si="0">SUM(G2,E2,U2,I2,S2,O2,K2,M2,Q2,W2,Y2,AA2,AC2)</f>
        <v>10054.729999999998</v>
      </c>
      <c r="B2" s="339"/>
      <c r="C2" s="340"/>
      <c r="D2" s="342" t="s">
        <v>491</v>
      </c>
      <c r="E2" s="343">
        <f>E3-E140</f>
        <v>28019.139999999996</v>
      </c>
      <c r="F2" s="344" t="s">
        <v>491</v>
      </c>
      <c r="G2" s="345">
        <f>G3-G140</f>
        <v>1340.8500000000001</v>
      </c>
      <c r="H2" s="343" t="s">
        <v>491</v>
      </c>
      <c r="I2" s="343">
        <f>I3-I140</f>
        <v>1533.3599999999997</v>
      </c>
      <c r="J2" s="344" t="s">
        <v>491</v>
      </c>
      <c r="K2" s="345">
        <f>K3-K140</f>
        <v>721</v>
      </c>
      <c r="L2" s="343" t="s">
        <v>491</v>
      </c>
      <c r="M2" s="343">
        <f>M3-M140</f>
        <v>-35.789999999999964</v>
      </c>
      <c r="N2" s="345" t="s">
        <v>491</v>
      </c>
      <c r="O2" s="345">
        <f>O3-O140</f>
        <v>-35.789999999999964</v>
      </c>
      <c r="P2" s="343" t="s">
        <v>491</v>
      </c>
      <c r="Q2" s="343">
        <f>Q3-Q140</f>
        <v>30.720000000000027</v>
      </c>
      <c r="R2" s="345" t="s">
        <v>491</v>
      </c>
      <c r="S2" s="345">
        <f>S3-S140</f>
        <v>-3041.09</v>
      </c>
      <c r="T2" s="346" t="s">
        <v>491</v>
      </c>
      <c r="U2" s="343">
        <f>U3-U140</f>
        <v>-19295.109999999993</v>
      </c>
      <c r="V2" s="345" t="s">
        <v>491</v>
      </c>
      <c r="W2" s="345">
        <f>W3-W140</f>
        <v>900</v>
      </c>
      <c r="X2" s="343" t="s">
        <v>491</v>
      </c>
      <c r="Y2" s="343">
        <f>Y3-Y140</f>
        <v>264.5</v>
      </c>
      <c r="Z2" s="345" t="s">
        <v>491</v>
      </c>
      <c r="AA2" s="345">
        <f>AA3-AA140</f>
        <v>-377.7800000000002</v>
      </c>
      <c r="AB2" s="343" t="s">
        <v>491</v>
      </c>
      <c r="AC2" s="343">
        <f>AC3-AC140</f>
        <v>30.720000000000027</v>
      </c>
    </row>
    <row r="3" spans="1:29" ht="14.25" customHeight="1" x14ac:dyDescent="0.25">
      <c r="A3" s="341">
        <f t="shared" si="0"/>
        <v>22295.220000000005</v>
      </c>
      <c r="B3" s="347"/>
      <c r="C3" s="340"/>
      <c r="D3" s="342" t="s">
        <v>492</v>
      </c>
      <c r="E3" s="343">
        <f>SUM(E6:E140)-SUM(D6:D140)</f>
        <v>29729.629999999997</v>
      </c>
      <c r="F3" s="345" t="s">
        <v>492</v>
      </c>
      <c r="G3" s="345">
        <f>SUM(G6:G140)-SUM(F6:F140)</f>
        <v>1840.8500000000001</v>
      </c>
      <c r="H3" s="343" t="s">
        <v>492</v>
      </c>
      <c r="I3" s="343">
        <f>SUM(I6:I140)-SUM(H6:H140)</f>
        <v>3533.3599999999997</v>
      </c>
      <c r="J3" s="345" t="s">
        <v>492</v>
      </c>
      <c r="K3" s="345">
        <f>SUM(K6:K140)-SUM(J6:J140)</f>
        <v>1721</v>
      </c>
      <c r="L3" s="343" t="s">
        <v>492</v>
      </c>
      <c r="M3" s="343">
        <f>SUM(M6:M140)-SUM(L6:L140)</f>
        <v>29.210000000000036</v>
      </c>
      <c r="N3" s="345" t="s">
        <v>492</v>
      </c>
      <c r="O3" s="345">
        <f>SUM(O6:O140)-SUM(N6:N140)</f>
        <v>29.210000000000036</v>
      </c>
      <c r="P3" s="343" t="s">
        <v>492</v>
      </c>
      <c r="Q3" s="343">
        <f>SUM(Q6:Q140)-SUM(P6:P140)</f>
        <v>130.72000000000003</v>
      </c>
      <c r="R3" s="345" t="s">
        <v>492</v>
      </c>
      <c r="S3" s="345">
        <f>SUM(S6:S140)-SUM(R6:R140)</f>
        <v>-1041.0900000000001</v>
      </c>
      <c r="T3" s="343" t="s">
        <v>492</v>
      </c>
      <c r="U3" s="343">
        <f>SUM(U6:U140)-SUM(T6:T140)</f>
        <v>-16795.109999999993</v>
      </c>
      <c r="V3" s="345" t="s">
        <v>492</v>
      </c>
      <c r="W3" s="345">
        <f>SUM(W6:W140)-SUM(V6:V140)</f>
        <v>1400</v>
      </c>
      <c r="X3" s="343" t="s">
        <v>492</v>
      </c>
      <c r="Y3" s="343">
        <f>SUM(Y6:Y140)-SUM(X6:X140)</f>
        <v>464.5</v>
      </c>
      <c r="Z3" s="345" t="s">
        <v>492</v>
      </c>
      <c r="AA3" s="345">
        <f>SUM(AA6:AA140)-SUM(Z6:Z140)</f>
        <v>1122.2199999999998</v>
      </c>
      <c r="AB3" s="343" t="s">
        <v>492</v>
      </c>
      <c r="AC3" s="343">
        <f>SUM(AC6:AC140)-SUM(AB6:AB140)</f>
        <v>130.72000000000003</v>
      </c>
    </row>
    <row r="4" spans="1:29" ht="14.25" customHeight="1" x14ac:dyDescent="0.25">
      <c r="A4" s="338" t="s">
        <v>493</v>
      </c>
      <c r="B4" s="347"/>
      <c r="C4" s="340"/>
      <c r="D4" s="564" t="s">
        <v>494</v>
      </c>
      <c r="E4" s="548"/>
      <c r="F4" s="565" t="s">
        <v>494</v>
      </c>
      <c r="G4" s="548"/>
      <c r="H4" s="564" t="s">
        <v>494</v>
      </c>
      <c r="I4" s="548"/>
      <c r="J4" s="565" t="s">
        <v>494</v>
      </c>
      <c r="K4" s="548"/>
      <c r="L4" s="564" t="s">
        <v>494</v>
      </c>
      <c r="M4" s="548"/>
      <c r="N4" s="565" t="s">
        <v>494</v>
      </c>
      <c r="O4" s="548"/>
      <c r="P4" s="564" t="s">
        <v>494</v>
      </c>
      <c r="Q4" s="548"/>
      <c r="R4" s="565" t="s">
        <v>495</v>
      </c>
      <c r="S4" s="548"/>
      <c r="T4" s="564" t="s">
        <v>496</v>
      </c>
      <c r="U4" s="548"/>
      <c r="V4" s="565" t="s">
        <v>494</v>
      </c>
      <c r="W4" s="548"/>
      <c r="X4" s="564" t="s">
        <v>494</v>
      </c>
      <c r="Y4" s="548"/>
      <c r="Z4" s="565" t="s">
        <v>494</v>
      </c>
      <c r="AA4" s="548"/>
      <c r="AB4" s="564" t="s">
        <v>494</v>
      </c>
      <c r="AC4" s="548"/>
    </row>
    <row r="5" spans="1:29" ht="14.25" customHeight="1" x14ac:dyDescent="0.25">
      <c r="A5" s="338" t="s">
        <v>497</v>
      </c>
      <c r="B5" s="347"/>
      <c r="C5" s="340"/>
      <c r="D5" s="342">
        <f t="shared" ref="D5:AC5" si="1">SUM(D6:D139)</f>
        <v>21300.18</v>
      </c>
      <c r="E5" s="343">
        <f t="shared" si="1"/>
        <v>49319.32</v>
      </c>
      <c r="F5" s="345">
        <f t="shared" si="1"/>
        <v>0</v>
      </c>
      <c r="G5" s="345">
        <f t="shared" si="1"/>
        <v>1340.8500000000001</v>
      </c>
      <c r="H5" s="343">
        <f t="shared" si="1"/>
        <v>1616.6400000000003</v>
      </c>
      <c r="I5" s="343">
        <f t="shared" si="1"/>
        <v>3150</v>
      </c>
      <c r="J5" s="345">
        <f t="shared" si="1"/>
        <v>2159</v>
      </c>
      <c r="K5" s="345">
        <f t="shared" si="1"/>
        <v>2880</v>
      </c>
      <c r="L5" s="343">
        <f t="shared" si="1"/>
        <v>260.78999999999996</v>
      </c>
      <c r="M5" s="343">
        <f t="shared" si="1"/>
        <v>225</v>
      </c>
      <c r="N5" s="345">
        <f t="shared" si="1"/>
        <v>260.78999999999996</v>
      </c>
      <c r="O5" s="345">
        <f t="shared" si="1"/>
        <v>225</v>
      </c>
      <c r="P5" s="343">
        <f t="shared" si="1"/>
        <v>374.28</v>
      </c>
      <c r="Q5" s="343">
        <f t="shared" si="1"/>
        <v>405</v>
      </c>
      <c r="R5" s="345">
        <f t="shared" si="1"/>
        <v>6641.09</v>
      </c>
      <c r="S5" s="345">
        <f t="shared" si="1"/>
        <v>3600</v>
      </c>
      <c r="T5" s="343">
        <f t="shared" si="1"/>
        <v>22670.109999999993</v>
      </c>
      <c r="U5" s="343">
        <f t="shared" si="1"/>
        <v>3375</v>
      </c>
      <c r="V5" s="345">
        <f t="shared" si="1"/>
        <v>0</v>
      </c>
      <c r="W5" s="345">
        <f t="shared" si="1"/>
        <v>900</v>
      </c>
      <c r="X5" s="343">
        <f t="shared" si="1"/>
        <v>500.5</v>
      </c>
      <c r="Y5" s="343">
        <f t="shared" si="1"/>
        <v>765</v>
      </c>
      <c r="Z5" s="345">
        <f t="shared" si="1"/>
        <v>2447.7800000000002</v>
      </c>
      <c r="AA5" s="345">
        <f t="shared" si="1"/>
        <v>2070</v>
      </c>
      <c r="AB5" s="343">
        <f t="shared" si="1"/>
        <v>374.28</v>
      </c>
      <c r="AC5" s="343">
        <f t="shared" si="1"/>
        <v>405</v>
      </c>
    </row>
    <row r="6" spans="1:29" ht="14.25" customHeight="1" x14ac:dyDescent="0.25">
      <c r="A6" s="338" t="s">
        <v>498</v>
      </c>
      <c r="B6" s="347" t="s">
        <v>499</v>
      </c>
      <c r="C6" s="284" t="s">
        <v>500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25">
      <c r="A7" s="338">
        <v>46321</v>
      </c>
      <c r="B7" s="347">
        <f t="shared" ref="B7:B68" si="2">SUM(E7,U7,K7,G7,I7,S7,O7,M7,Q7,W7,Y7,AA7,AC7)-SUM(D7,F7,T7,H7,R7,N7,J7,L7,P7,V7,X7,Z7,AB7)</f>
        <v>781</v>
      </c>
      <c r="C7" s="348" t="s">
        <v>1111</v>
      </c>
      <c r="D7" s="342"/>
      <c r="E7" s="343">
        <v>781</v>
      </c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25">
      <c r="A8" s="338">
        <v>46321</v>
      </c>
      <c r="B8" s="347">
        <f t="shared" si="2"/>
        <v>-134.52000000000001</v>
      </c>
      <c r="C8" s="348" t="s">
        <v>315</v>
      </c>
      <c r="D8" s="342"/>
      <c r="E8" s="343"/>
      <c r="F8" s="345"/>
      <c r="G8" s="345"/>
      <c r="H8" s="343"/>
      <c r="I8" s="343"/>
      <c r="J8" s="345"/>
      <c r="K8" s="345"/>
      <c r="L8" s="343">
        <v>67.260000000000005</v>
      </c>
      <c r="M8" s="343"/>
      <c r="N8" s="345">
        <v>67.260000000000005</v>
      </c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25">
      <c r="A9" s="338">
        <v>46314</v>
      </c>
      <c r="B9" s="347">
        <f t="shared" si="2"/>
        <v>54.24</v>
      </c>
      <c r="C9" s="348" t="s">
        <v>502</v>
      </c>
      <c r="D9" s="342"/>
      <c r="E9" s="343"/>
      <c r="F9" s="345"/>
      <c r="G9" s="345">
        <v>54.24</v>
      </c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25">
      <c r="A10" s="338">
        <v>46304</v>
      </c>
      <c r="B10" s="347">
        <f t="shared" si="2"/>
        <v>-959.8</v>
      </c>
      <c r="C10" s="348" t="s">
        <v>899</v>
      </c>
      <c r="D10" s="342"/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>
        <v>959.8</v>
      </c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25">
      <c r="A11" s="338">
        <v>46304</v>
      </c>
      <c r="B11" s="347">
        <f t="shared" si="2"/>
        <v>1000</v>
      </c>
      <c r="C11" s="348" t="s">
        <v>1092</v>
      </c>
      <c r="D11" s="342"/>
      <c r="E11" s="343">
        <v>1000</v>
      </c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25">
      <c r="A12" s="338">
        <v>46304</v>
      </c>
      <c r="B12" s="347">
        <f t="shared" si="2"/>
        <v>-80.89</v>
      </c>
      <c r="C12" s="348" t="s">
        <v>856</v>
      </c>
      <c r="D12" s="342">
        <v>80.89</v>
      </c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25">
      <c r="A13" s="338">
        <v>46303</v>
      </c>
      <c r="B13" s="347">
        <f t="shared" si="2"/>
        <v>-960</v>
      </c>
      <c r="C13" s="348" t="s">
        <v>899</v>
      </c>
      <c r="D13" s="342"/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>
        <v>960</v>
      </c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25">
      <c r="A14" s="338">
        <v>46300</v>
      </c>
      <c r="B14" s="347">
        <f t="shared" si="2"/>
        <v>292</v>
      </c>
      <c r="C14" s="348" t="s">
        <v>1087</v>
      </c>
      <c r="D14" s="342">
        <v>1508</v>
      </c>
      <c r="E14" s="343">
        <v>1800</v>
      </c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25">
      <c r="A15" s="338">
        <v>46297</v>
      </c>
      <c r="B15" s="347">
        <f t="shared" si="2"/>
        <v>-112.25</v>
      </c>
      <c r="C15" s="348" t="s">
        <v>1085</v>
      </c>
      <c r="D15" s="342"/>
      <c r="E15" s="343"/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>
        <v>112.25</v>
      </c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25">
      <c r="A16" s="338">
        <v>46295</v>
      </c>
      <c r="B16" s="347">
        <f t="shared" si="2"/>
        <v>2768.7</v>
      </c>
      <c r="C16" s="348" t="s">
        <v>1080</v>
      </c>
      <c r="D16" s="342"/>
      <c r="E16" s="343">
        <v>2768.7</v>
      </c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25">
      <c r="A17" s="338">
        <v>46295</v>
      </c>
      <c r="B17" s="347">
        <f t="shared" si="2"/>
        <v>2000</v>
      </c>
      <c r="C17" s="348" t="s">
        <v>1074</v>
      </c>
      <c r="D17" s="342"/>
      <c r="E17" s="343"/>
      <c r="F17" s="345"/>
      <c r="G17" s="345"/>
      <c r="H17" s="343"/>
      <c r="I17" s="343">
        <v>350</v>
      </c>
      <c r="J17" s="345"/>
      <c r="K17" s="345">
        <v>320</v>
      </c>
      <c r="L17" s="343"/>
      <c r="M17" s="343">
        <v>25</v>
      </c>
      <c r="N17" s="345"/>
      <c r="O17" s="345">
        <v>25</v>
      </c>
      <c r="P17" s="343"/>
      <c r="Q17" s="343">
        <v>45</v>
      </c>
      <c r="R17" s="345"/>
      <c r="S17" s="345">
        <v>400</v>
      </c>
      <c r="T17" s="343"/>
      <c r="U17" s="343">
        <v>375</v>
      </c>
      <c r="V17" s="345"/>
      <c r="W17" s="345">
        <v>100</v>
      </c>
      <c r="X17" s="343"/>
      <c r="Y17" s="343">
        <v>85</v>
      </c>
      <c r="Z17" s="345"/>
      <c r="AA17" s="345">
        <v>230</v>
      </c>
      <c r="AB17" s="343"/>
      <c r="AC17" s="343">
        <v>45</v>
      </c>
    </row>
    <row r="18" spans="1:29" ht="14.25" customHeight="1" x14ac:dyDescent="0.25">
      <c r="A18" s="338">
        <v>46295</v>
      </c>
      <c r="B18" s="347">
        <f t="shared" si="2"/>
        <v>0.6</v>
      </c>
      <c r="C18" s="348" t="s">
        <v>503</v>
      </c>
      <c r="D18" s="342"/>
      <c r="E18" s="343"/>
      <c r="F18" s="345"/>
      <c r="G18" s="345">
        <v>0.6</v>
      </c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25">
      <c r="A19" s="338">
        <v>46295</v>
      </c>
      <c r="B19" s="347">
        <f t="shared" si="2"/>
        <v>60.95</v>
      </c>
      <c r="C19" s="348" t="s">
        <v>507</v>
      </c>
      <c r="D19" s="342"/>
      <c r="E19" s="343"/>
      <c r="F19" s="345"/>
      <c r="G19" s="345">
        <v>60.95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25">
      <c r="A20" s="338">
        <v>46279</v>
      </c>
      <c r="B20" s="347">
        <f t="shared" si="2"/>
        <v>-1360</v>
      </c>
      <c r="C20" s="348" t="s">
        <v>1055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>
        <v>1360</v>
      </c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25">
      <c r="A21" s="338">
        <v>46273</v>
      </c>
      <c r="B21" s="347">
        <f t="shared" si="2"/>
        <v>-960</v>
      </c>
      <c r="C21" s="348" t="s">
        <v>899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>
        <v>960</v>
      </c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25">
      <c r="A22" s="338">
        <v>46272</v>
      </c>
      <c r="B22" s="347">
        <f t="shared" si="2"/>
        <v>-600</v>
      </c>
      <c r="C22" s="348" t="s">
        <v>527</v>
      </c>
      <c r="D22" s="342">
        <v>600</v>
      </c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25">
      <c r="A23" s="338">
        <v>46265</v>
      </c>
      <c r="B23" s="347">
        <f t="shared" si="2"/>
        <v>6794.38</v>
      </c>
      <c r="C23" s="348" t="s">
        <v>1035</v>
      </c>
      <c r="D23" s="342"/>
      <c r="E23" s="343">
        <v>6794.38</v>
      </c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25">
      <c r="A24" s="338">
        <v>46265</v>
      </c>
      <c r="B24" s="347">
        <f t="shared" si="2"/>
        <v>2000</v>
      </c>
      <c r="C24" s="348" t="s">
        <v>1031</v>
      </c>
      <c r="D24" s="342"/>
      <c r="E24" s="343"/>
      <c r="F24" s="345"/>
      <c r="G24" s="345"/>
      <c r="H24" s="343"/>
      <c r="I24" s="343">
        <v>350</v>
      </c>
      <c r="J24" s="345"/>
      <c r="K24" s="345">
        <v>320</v>
      </c>
      <c r="L24" s="343"/>
      <c r="M24" s="343">
        <v>25</v>
      </c>
      <c r="N24" s="345"/>
      <c r="O24" s="345">
        <v>25</v>
      </c>
      <c r="P24" s="343"/>
      <c r="Q24" s="343">
        <v>45</v>
      </c>
      <c r="R24" s="345"/>
      <c r="S24" s="345">
        <v>400</v>
      </c>
      <c r="T24" s="343"/>
      <c r="U24" s="343">
        <v>375</v>
      </c>
      <c r="V24" s="345"/>
      <c r="W24" s="345">
        <v>100</v>
      </c>
      <c r="X24" s="343"/>
      <c r="Y24" s="343">
        <v>85</v>
      </c>
      <c r="Z24" s="345"/>
      <c r="AA24" s="345">
        <v>230</v>
      </c>
      <c r="AB24" s="343"/>
      <c r="AC24" s="343">
        <v>45</v>
      </c>
    </row>
    <row r="25" spans="1:29" ht="14.25" customHeight="1" x14ac:dyDescent="0.25">
      <c r="A25" s="338">
        <v>46265</v>
      </c>
      <c r="B25" s="347">
        <f t="shared" si="2"/>
        <v>53.41</v>
      </c>
      <c r="C25" s="348" t="s">
        <v>502</v>
      </c>
      <c r="D25" s="342"/>
      <c r="E25" s="343"/>
      <c r="F25" s="345"/>
      <c r="G25" s="345">
        <v>53.41</v>
      </c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25">
      <c r="A26" s="338">
        <v>46265</v>
      </c>
      <c r="B26" s="347">
        <f t="shared" si="2"/>
        <v>0.41</v>
      </c>
      <c r="C26" s="348" t="s">
        <v>503</v>
      </c>
      <c r="D26" s="342"/>
      <c r="E26" s="343"/>
      <c r="F26" s="345"/>
      <c r="G26" s="345">
        <v>0.41</v>
      </c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25">
      <c r="A27" s="338">
        <v>46265</v>
      </c>
      <c r="B27" s="347">
        <f t="shared" si="2"/>
        <v>-191.64</v>
      </c>
      <c r="C27" s="348" t="s">
        <v>422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>
        <v>95.82</v>
      </c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>
        <v>95.82</v>
      </c>
      <c r="AC27" s="343"/>
    </row>
    <row r="28" spans="1:29" ht="14.25" customHeight="1" x14ac:dyDescent="0.25">
      <c r="A28" s="338">
        <v>46261</v>
      </c>
      <c r="B28" s="347">
        <f t="shared" si="2"/>
        <v>99.61</v>
      </c>
      <c r="C28" s="348" t="s">
        <v>507</v>
      </c>
      <c r="D28" s="342"/>
      <c r="E28" s="343"/>
      <c r="F28" s="345"/>
      <c r="G28" s="345">
        <v>99.61</v>
      </c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25">
      <c r="A29" s="338">
        <v>46253</v>
      </c>
      <c r="B29" s="347">
        <f t="shared" si="2"/>
        <v>-219.38</v>
      </c>
      <c r="C29" s="348" t="s">
        <v>1032</v>
      </c>
      <c r="D29" s="342"/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>
        <v>219.38</v>
      </c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25">
      <c r="A30" s="338">
        <v>46244</v>
      </c>
      <c r="B30" s="347">
        <f t="shared" si="2"/>
        <v>-960</v>
      </c>
      <c r="C30" s="348" t="s">
        <v>899</v>
      </c>
      <c r="D30" s="342"/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>
        <v>960</v>
      </c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25">
      <c r="A31" s="338">
        <v>46243</v>
      </c>
      <c r="B31" s="347">
        <f t="shared" si="2"/>
        <v>-116.04</v>
      </c>
      <c r="C31" s="348" t="s">
        <v>856</v>
      </c>
      <c r="D31" s="342">
        <v>116.04</v>
      </c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25">
      <c r="A32" s="338">
        <v>46240</v>
      </c>
      <c r="B32" s="347">
        <f t="shared" si="2"/>
        <v>52.8</v>
      </c>
      <c r="C32" s="348" t="s">
        <v>507</v>
      </c>
      <c r="D32" s="342"/>
      <c r="E32" s="343"/>
      <c r="F32" s="345"/>
      <c r="G32" s="345">
        <v>52.8</v>
      </c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25">
      <c r="A33" s="338">
        <v>46238</v>
      </c>
      <c r="B33" s="347">
        <f t="shared" si="2"/>
        <v>-500</v>
      </c>
      <c r="C33" s="348" t="s">
        <v>894</v>
      </c>
      <c r="D33" s="342">
        <v>500</v>
      </c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25">
      <c r="A34" s="338">
        <v>46238</v>
      </c>
      <c r="B34" s="347">
        <f t="shared" si="2"/>
        <v>-500</v>
      </c>
      <c r="C34" s="348" t="s">
        <v>895</v>
      </c>
      <c r="D34" s="342">
        <v>500</v>
      </c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25">
      <c r="A35" s="338">
        <v>46238</v>
      </c>
      <c r="B35" s="347">
        <f t="shared" si="2"/>
        <v>-121.4</v>
      </c>
      <c r="C35" s="348" t="s">
        <v>531</v>
      </c>
      <c r="D35" s="342"/>
      <c r="E35" s="343"/>
      <c r="F35" s="345"/>
      <c r="G35" s="345"/>
      <c r="H35" s="343">
        <v>121.4</v>
      </c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25">
      <c r="A36" s="338">
        <v>46234</v>
      </c>
      <c r="B36" s="347">
        <f t="shared" si="2"/>
        <v>8746.27</v>
      </c>
      <c r="C36" s="348" t="s">
        <v>1002</v>
      </c>
      <c r="D36" s="342"/>
      <c r="E36" s="343">
        <v>8746.27</v>
      </c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25">
      <c r="A37" s="338">
        <v>46234</v>
      </c>
      <c r="B37" s="347">
        <f t="shared" si="2"/>
        <v>2000</v>
      </c>
      <c r="C37" s="348" t="s">
        <v>1003</v>
      </c>
      <c r="D37" s="342"/>
      <c r="E37" s="343"/>
      <c r="F37" s="345"/>
      <c r="G37" s="345"/>
      <c r="H37" s="343"/>
      <c r="I37" s="343">
        <v>350</v>
      </c>
      <c r="J37" s="345"/>
      <c r="K37" s="345">
        <v>320</v>
      </c>
      <c r="L37" s="343"/>
      <c r="M37" s="343">
        <v>25</v>
      </c>
      <c r="N37" s="345"/>
      <c r="O37" s="345">
        <v>25</v>
      </c>
      <c r="P37" s="343"/>
      <c r="Q37" s="343">
        <v>45</v>
      </c>
      <c r="R37" s="345"/>
      <c r="S37" s="345">
        <v>400</v>
      </c>
      <c r="T37" s="343"/>
      <c r="U37" s="343">
        <v>375</v>
      </c>
      <c r="V37" s="345"/>
      <c r="W37" s="345">
        <v>100</v>
      </c>
      <c r="X37" s="343"/>
      <c r="Y37" s="343">
        <v>85</v>
      </c>
      <c r="Z37" s="345"/>
      <c r="AA37" s="345">
        <v>230</v>
      </c>
      <c r="AB37" s="343"/>
      <c r="AC37" s="343">
        <v>45</v>
      </c>
    </row>
    <row r="38" spans="1:29" ht="14.25" customHeight="1" x14ac:dyDescent="0.25">
      <c r="A38" s="338">
        <v>46234</v>
      </c>
      <c r="B38" s="347">
        <f t="shared" si="2"/>
        <v>0.22</v>
      </c>
      <c r="C38" s="348" t="s">
        <v>503</v>
      </c>
      <c r="D38" s="342"/>
      <c r="E38" s="343"/>
      <c r="F38" s="345"/>
      <c r="G38" s="345">
        <v>0.22</v>
      </c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25">
      <c r="A39" s="338">
        <v>46232</v>
      </c>
      <c r="B39" s="347">
        <f t="shared" si="2"/>
        <v>52.7</v>
      </c>
      <c r="C39" s="348" t="s">
        <v>502</v>
      </c>
      <c r="D39" s="342"/>
      <c r="E39" s="343"/>
      <c r="F39" s="345"/>
      <c r="G39" s="345">
        <v>52.7</v>
      </c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25">
      <c r="A40" s="338">
        <v>46231</v>
      </c>
      <c r="B40" s="347">
        <f t="shared" si="2"/>
        <v>-1171.3800000000001</v>
      </c>
      <c r="C40" s="348" t="s">
        <v>523</v>
      </c>
      <c r="D40" s="342"/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>
        <v>1171.3800000000001</v>
      </c>
      <c r="AA40" s="345"/>
      <c r="AB40" s="343"/>
      <c r="AC40" s="343"/>
    </row>
    <row r="41" spans="1:29" ht="14.25" customHeight="1" x14ac:dyDescent="0.25">
      <c r="A41" s="338">
        <v>46226</v>
      </c>
      <c r="B41" s="347">
        <f t="shared" si="2"/>
        <v>-133.13999999999999</v>
      </c>
      <c r="C41" s="348" t="s">
        <v>315</v>
      </c>
      <c r="D41" s="342"/>
      <c r="E41" s="343"/>
      <c r="F41" s="345"/>
      <c r="G41" s="345"/>
      <c r="H41" s="343"/>
      <c r="I41" s="343"/>
      <c r="J41" s="345"/>
      <c r="K41" s="345"/>
      <c r="L41" s="343">
        <v>66.569999999999993</v>
      </c>
      <c r="M41" s="343"/>
      <c r="N41" s="345">
        <v>66.569999999999993</v>
      </c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25">
      <c r="A42" s="338">
        <v>46214</v>
      </c>
      <c r="B42" s="347">
        <f t="shared" si="2"/>
        <v>53.11</v>
      </c>
      <c r="C42" s="348" t="s">
        <v>507</v>
      </c>
      <c r="D42" s="342"/>
      <c r="E42" s="343"/>
      <c r="F42" s="345"/>
      <c r="G42" s="345">
        <v>53.11</v>
      </c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25">
      <c r="A43" s="338">
        <v>46212</v>
      </c>
      <c r="B43" s="347">
        <f t="shared" si="2"/>
        <v>300</v>
      </c>
      <c r="C43" s="348" t="s">
        <v>971</v>
      </c>
      <c r="D43" s="342"/>
      <c r="E43" s="343">
        <v>300</v>
      </c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25">
      <c r="A44" s="338">
        <v>46211</v>
      </c>
      <c r="B44" s="347">
        <f t="shared" si="2"/>
        <v>-960</v>
      </c>
      <c r="C44" s="348" t="s">
        <v>899</v>
      </c>
      <c r="D44" s="342"/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>
        <v>960</v>
      </c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25">
      <c r="A45" s="338">
        <v>46209</v>
      </c>
      <c r="B45" s="347">
        <f t="shared" si="2"/>
        <v>-1182.68</v>
      </c>
      <c r="C45" s="348" t="s">
        <v>1000</v>
      </c>
      <c r="D45" s="342">
        <v>1182.68</v>
      </c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25">
      <c r="A46" s="338">
        <v>46209</v>
      </c>
      <c r="B46" s="347">
        <f t="shared" si="2"/>
        <v>350</v>
      </c>
      <c r="C46" s="348" t="s">
        <v>969</v>
      </c>
      <c r="D46" s="342"/>
      <c r="E46" s="343">
        <v>350</v>
      </c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25">
      <c r="A47" s="338">
        <v>46209</v>
      </c>
      <c r="B47" s="347">
        <f t="shared" si="2"/>
        <v>-8500</v>
      </c>
      <c r="C47" s="348" t="s">
        <v>955</v>
      </c>
      <c r="D47" s="342">
        <v>8500</v>
      </c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25">
      <c r="A48" s="338">
        <v>46209</v>
      </c>
      <c r="B48" s="347">
        <f t="shared" si="2"/>
        <v>-150</v>
      </c>
      <c r="C48" s="348" t="s">
        <v>970</v>
      </c>
      <c r="D48" s="342"/>
      <c r="E48" s="343"/>
      <c r="F48" s="345"/>
      <c r="G48" s="345"/>
      <c r="H48" s="343">
        <v>150</v>
      </c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25">
      <c r="A49" s="338">
        <v>46205</v>
      </c>
      <c r="B49" s="347">
        <f t="shared" si="2"/>
        <v>-783</v>
      </c>
      <c r="C49" s="348" t="s">
        <v>999</v>
      </c>
      <c r="D49" s="342"/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>
        <v>783</v>
      </c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25">
      <c r="A50" s="338">
        <v>46203</v>
      </c>
      <c r="B50" s="347">
        <f t="shared" si="2"/>
        <v>6487.16</v>
      </c>
      <c r="C50" s="348" t="s">
        <v>968</v>
      </c>
      <c r="D50" s="342"/>
      <c r="E50" s="343">
        <v>6487.16</v>
      </c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25">
      <c r="A51" s="338">
        <v>46203</v>
      </c>
      <c r="B51" s="347">
        <f t="shared" si="2"/>
        <v>2000</v>
      </c>
      <c r="C51" s="348" t="s">
        <v>942</v>
      </c>
      <c r="D51" s="342"/>
      <c r="E51" s="343"/>
      <c r="F51" s="345"/>
      <c r="G51" s="345"/>
      <c r="H51" s="343"/>
      <c r="I51" s="343">
        <v>350</v>
      </c>
      <c r="J51" s="345"/>
      <c r="K51" s="345">
        <v>320</v>
      </c>
      <c r="L51" s="343"/>
      <c r="M51" s="343">
        <v>25</v>
      </c>
      <c r="N51" s="345"/>
      <c r="O51" s="345">
        <v>25</v>
      </c>
      <c r="P51" s="343"/>
      <c r="Q51" s="343">
        <v>45</v>
      </c>
      <c r="R51" s="345"/>
      <c r="S51" s="345">
        <v>400</v>
      </c>
      <c r="T51" s="343"/>
      <c r="U51" s="343">
        <v>375</v>
      </c>
      <c r="V51" s="345"/>
      <c r="W51" s="345">
        <v>100</v>
      </c>
      <c r="X51" s="343"/>
      <c r="Y51" s="343">
        <v>85</v>
      </c>
      <c r="Z51" s="345"/>
      <c r="AA51" s="345">
        <v>230</v>
      </c>
      <c r="AB51" s="343"/>
      <c r="AC51" s="343">
        <v>45</v>
      </c>
    </row>
    <row r="52" spans="1:29" ht="14.25" customHeight="1" x14ac:dyDescent="0.25">
      <c r="A52" s="338">
        <v>46203</v>
      </c>
      <c r="B52" s="347">
        <f t="shared" si="2"/>
        <v>0.35</v>
      </c>
      <c r="C52" s="348" t="s">
        <v>503</v>
      </c>
      <c r="D52" s="342"/>
      <c r="E52" s="343"/>
      <c r="F52" s="345"/>
      <c r="G52" s="345">
        <v>0.35</v>
      </c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25">
      <c r="A53" s="338">
        <v>46203</v>
      </c>
      <c r="B53" s="347">
        <f t="shared" si="2"/>
        <v>-580</v>
      </c>
      <c r="C53" s="348" t="s">
        <v>947</v>
      </c>
      <c r="D53" s="342">
        <v>580</v>
      </c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25">
      <c r="A54" s="338">
        <v>46203</v>
      </c>
      <c r="B54" s="347">
        <f t="shared" si="2"/>
        <v>-185.64</v>
      </c>
      <c r="C54" s="348" t="s">
        <v>422</v>
      </c>
      <c r="D54" s="342"/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>
        <v>92.82</v>
      </c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>
        <v>92.82</v>
      </c>
      <c r="AC54" s="343"/>
    </row>
    <row r="55" spans="1:29" ht="14.25" customHeight="1" x14ac:dyDescent="0.25">
      <c r="A55" s="338">
        <v>46203</v>
      </c>
      <c r="B55" s="347">
        <f t="shared" si="2"/>
        <v>51.56</v>
      </c>
      <c r="C55" s="348" t="s">
        <v>507</v>
      </c>
      <c r="D55" s="342"/>
      <c r="E55" s="343"/>
      <c r="F55" s="345"/>
      <c r="G55" s="345">
        <v>51.56</v>
      </c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25">
      <c r="A56" s="338">
        <v>46203</v>
      </c>
      <c r="B56" s="347">
        <f t="shared" si="2"/>
        <v>53.44</v>
      </c>
      <c r="C56" s="348" t="s">
        <v>502</v>
      </c>
      <c r="D56" s="342"/>
      <c r="E56" s="343"/>
      <c r="F56" s="345"/>
      <c r="G56" s="345">
        <v>53.44</v>
      </c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25">
      <c r="A57" s="338">
        <v>46203</v>
      </c>
      <c r="B57" s="347">
        <f t="shared" si="2"/>
        <v>-207.96</v>
      </c>
      <c r="C57" s="348" t="s">
        <v>944</v>
      </c>
      <c r="D57" s="342"/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>
        <v>207.96</v>
      </c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25">
      <c r="A58" s="338">
        <v>46203</v>
      </c>
      <c r="B58" s="347">
        <f t="shared" si="2"/>
        <v>-1713.1</v>
      </c>
      <c r="C58" s="348" t="s">
        <v>529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>
        <v>1713.1</v>
      </c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25">
      <c r="A59" s="338">
        <v>46189</v>
      </c>
      <c r="B59" s="347">
        <f t="shared" si="2"/>
        <v>53.17</v>
      </c>
      <c r="C59" s="348" t="s">
        <v>507</v>
      </c>
      <c r="D59" s="342"/>
      <c r="E59" s="343"/>
      <c r="F59" s="345"/>
      <c r="G59" s="345">
        <v>53.17</v>
      </c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25">
      <c r="A60" s="338">
        <v>46186</v>
      </c>
      <c r="B60" s="347">
        <f t="shared" si="2"/>
        <v>57.38</v>
      </c>
      <c r="C60" s="348" t="s">
        <v>507</v>
      </c>
      <c r="D60" s="342"/>
      <c r="E60" s="343"/>
      <c r="F60" s="345"/>
      <c r="G60" s="345">
        <v>57.38</v>
      </c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25">
      <c r="A61" s="338">
        <v>46184</v>
      </c>
      <c r="B61" s="347">
        <f t="shared" si="2"/>
        <v>-2159</v>
      </c>
      <c r="C61" s="348" t="s">
        <v>909</v>
      </c>
      <c r="D61" s="342"/>
      <c r="E61" s="343"/>
      <c r="F61" s="345"/>
      <c r="G61" s="345"/>
      <c r="H61" s="343"/>
      <c r="I61" s="343"/>
      <c r="J61" s="345">
        <v>2159</v>
      </c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25">
      <c r="A62" s="338">
        <v>46183</v>
      </c>
      <c r="B62" s="347">
        <f t="shared" si="2"/>
        <v>-816.19</v>
      </c>
      <c r="C62" s="348" t="s">
        <v>910</v>
      </c>
      <c r="D62" s="342"/>
      <c r="E62" s="343"/>
      <c r="F62" s="345"/>
      <c r="G62" s="345"/>
      <c r="H62" s="343">
        <v>816.19</v>
      </c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25">
      <c r="A63" s="338">
        <v>46180</v>
      </c>
      <c r="B63" s="347">
        <f t="shared" si="2"/>
        <v>-313.77999999999997</v>
      </c>
      <c r="C63" s="348" t="s">
        <v>888</v>
      </c>
      <c r="D63" s="342"/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>
        <v>313.77999999999997</v>
      </c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25">
      <c r="A64" s="338">
        <v>46176</v>
      </c>
      <c r="B64" s="347">
        <f t="shared" si="2"/>
        <v>-1000</v>
      </c>
      <c r="C64" s="348" t="s">
        <v>899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>
        <v>1000</v>
      </c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25">
      <c r="A65" s="338">
        <v>46174</v>
      </c>
      <c r="B65" s="347">
        <f t="shared" si="2"/>
        <v>-320</v>
      </c>
      <c r="C65" s="348" t="s">
        <v>911</v>
      </c>
      <c r="D65" s="342">
        <v>320</v>
      </c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25">
      <c r="A66" s="338">
        <v>46173</v>
      </c>
      <c r="B66" s="347">
        <f t="shared" si="2"/>
        <v>-3000</v>
      </c>
      <c r="C66" s="348" t="s">
        <v>895</v>
      </c>
      <c r="D66" s="342">
        <v>3000</v>
      </c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25">
      <c r="A67" s="338">
        <v>46173</v>
      </c>
      <c r="B67" s="347">
        <f t="shared" si="2"/>
        <v>-1000</v>
      </c>
      <c r="C67" s="348" t="s">
        <v>894</v>
      </c>
      <c r="D67" s="342">
        <v>1000</v>
      </c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25">
      <c r="A68" s="338">
        <v>46173</v>
      </c>
      <c r="B68" s="347">
        <f t="shared" si="2"/>
        <v>1160.3599999999999</v>
      </c>
      <c r="C68" s="348" t="s">
        <v>893</v>
      </c>
      <c r="D68" s="342"/>
      <c r="E68" s="343">
        <v>1160.3599999999999</v>
      </c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25">
      <c r="A69" s="338">
        <v>46173</v>
      </c>
      <c r="B69" s="347">
        <f t="shared" ref="B69:B140" si="3">SUM(E69,U69,K69,G69,I69,S69,O69,M69,Q69,W69,Y69,AA69,AC69)-SUM(D69,F69,T69,H69,R69,N69,J69,L69,P69,V69,X69,Z69,AB69)</f>
        <v>2000</v>
      </c>
      <c r="C69" s="348" t="s">
        <v>884</v>
      </c>
      <c r="D69" s="342"/>
      <c r="E69" s="343"/>
      <c r="F69" s="345"/>
      <c r="G69" s="345"/>
      <c r="H69" s="343"/>
      <c r="I69" s="343">
        <v>350</v>
      </c>
      <c r="J69" s="345"/>
      <c r="K69" s="345">
        <v>320</v>
      </c>
      <c r="L69" s="343"/>
      <c r="M69" s="343">
        <v>25</v>
      </c>
      <c r="N69" s="345"/>
      <c r="O69" s="345">
        <v>25</v>
      </c>
      <c r="P69" s="343"/>
      <c r="Q69" s="343">
        <v>45</v>
      </c>
      <c r="R69" s="345"/>
      <c r="S69" s="345">
        <v>400</v>
      </c>
      <c r="T69" s="343"/>
      <c r="U69" s="343">
        <v>375</v>
      </c>
      <c r="V69" s="345"/>
      <c r="W69" s="345">
        <v>100</v>
      </c>
      <c r="X69" s="343"/>
      <c r="Y69" s="343">
        <v>85</v>
      </c>
      <c r="Z69" s="345"/>
      <c r="AA69" s="345">
        <v>230</v>
      </c>
      <c r="AB69" s="343"/>
      <c r="AC69" s="343">
        <v>45</v>
      </c>
    </row>
    <row r="70" spans="1:29" ht="14.25" customHeight="1" x14ac:dyDescent="0.25">
      <c r="A70" s="338">
        <v>46173</v>
      </c>
      <c r="B70" s="347">
        <f t="shared" si="3"/>
        <v>0.63</v>
      </c>
      <c r="C70" s="348" t="s">
        <v>503</v>
      </c>
      <c r="D70" s="342"/>
      <c r="E70" s="343"/>
      <c r="F70" s="345"/>
      <c r="G70" s="345">
        <v>0.63</v>
      </c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25">
      <c r="A71" s="338">
        <v>46172</v>
      </c>
      <c r="B71" s="347">
        <f t="shared" si="3"/>
        <v>-530.36</v>
      </c>
      <c r="C71" s="348" t="s">
        <v>888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>
        <v>530.36</v>
      </c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25">
      <c r="A72" s="338">
        <v>46168</v>
      </c>
      <c r="B72" s="347">
        <f t="shared" si="3"/>
        <v>0</v>
      </c>
      <c r="C72" s="348" t="s">
        <v>885</v>
      </c>
      <c r="D72" s="342">
        <v>400</v>
      </c>
      <c r="E72" s="343">
        <v>400</v>
      </c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25">
      <c r="A73" s="338">
        <v>46170</v>
      </c>
      <c r="B73" s="347">
        <f t="shared" si="3"/>
        <v>87.5</v>
      </c>
      <c r="C73" s="348" t="s">
        <v>507</v>
      </c>
      <c r="D73" s="342"/>
      <c r="E73" s="343"/>
      <c r="F73" s="345"/>
      <c r="G73" s="345">
        <v>87.5</v>
      </c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25">
      <c r="A74" s="338">
        <v>46170</v>
      </c>
      <c r="B74" s="347">
        <f t="shared" si="3"/>
        <v>56.18</v>
      </c>
      <c r="C74" s="348" t="s">
        <v>502</v>
      </c>
      <c r="D74" s="342"/>
      <c r="E74" s="343"/>
      <c r="F74" s="345"/>
      <c r="G74" s="345">
        <v>56.18</v>
      </c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25">
      <c r="A75" s="338">
        <v>46170</v>
      </c>
      <c r="B75" s="347">
        <f t="shared" si="3"/>
        <v>-4500</v>
      </c>
      <c r="C75" s="348" t="s">
        <v>510</v>
      </c>
      <c r="D75" s="342"/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>
        <v>4500</v>
      </c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25">
      <c r="A76" s="338">
        <v>46166</v>
      </c>
      <c r="B76" s="347">
        <f t="shared" si="3"/>
        <v>-69.2</v>
      </c>
      <c r="C76" s="348" t="s">
        <v>856</v>
      </c>
      <c r="D76" s="342">
        <v>69.2</v>
      </c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25">
      <c r="A77" s="338">
        <v>46165</v>
      </c>
      <c r="B77" s="347">
        <f t="shared" si="3"/>
        <v>-138.44</v>
      </c>
      <c r="C77" s="348" t="s">
        <v>874</v>
      </c>
      <c r="D77" s="342">
        <v>138.44</v>
      </c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25">
      <c r="A78" s="338">
        <v>46158</v>
      </c>
      <c r="B78" s="347">
        <f t="shared" si="3"/>
        <v>-87.13</v>
      </c>
      <c r="C78" s="348" t="s">
        <v>845</v>
      </c>
      <c r="D78" s="342"/>
      <c r="E78" s="343"/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>
        <v>87.13</v>
      </c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25">
      <c r="A79" s="338">
        <v>46158</v>
      </c>
      <c r="B79" s="347">
        <f t="shared" si="3"/>
        <v>-95.85</v>
      </c>
      <c r="C79" s="348" t="s">
        <v>847</v>
      </c>
      <c r="D79" s="342"/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>
        <v>95.85</v>
      </c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25">
      <c r="A80" s="338">
        <v>46157</v>
      </c>
      <c r="B80" s="347">
        <f t="shared" si="3"/>
        <v>-146.15</v>
      </c>
      <c r="C80" s="348" t="s">
        <v>504</v>
      </c>
      <c r="D80" s="342"/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>
        <v>146.15</v>
      </c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25">
      <c r="A81" s="338">
        <v>46155</v>
      </c>
      <c r="B81" s="347">
        <f t="shared" si="3"/>
        <v>-221.4</v>
      </c>
      <c r="C81" s="348" t="s">
        <v>854</v>
      </c>
      <c r="D81" s="342"/>
      <c r="E81" s="343"/>
      <c r="F81" s="345"/>
      <c r="G81" s="345"/>
      <c r="H81" s="343">
        <v>221.4</v>
      </c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25">
      <c r="A82" s="338">
        <v>46155</v>
      </c>
      <c r="B82" s="347">
        <f t="shared" si="3"/>
        <v>444.44</v>
      </c>
      <c r="C82" s="348" t="s">
        <v>517</v>
      </c>
      <c r="D82" s="342"/>
      <c r="E82" s="343">
        <v>444.44</v>
      </c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25">
      <c r="A83" s="338">
        <v>46155</v>
      </c>
      <c r="B83" s="347">
        <f t="shared" si="3"/>
        <v>351.69</v>
      </c>
      <c r="C83" s="348" t="s">
        <v>857</v>
      </c>
      <c r="D83" s="342"/>
      <c r="E83" s="343">
        <v>351.69</v>
      </c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25">
      <c r="A84" s="338">
        <v>46153</v>
      </c>
      <c r="B84" s="347">
        <f t="shared" si="3"/>
        <v>-1045.8699999999999</v>
      </c>
      <c r="C84" s="348" t="s">
        <v>841</v>
      </c>
      <c r="D84" s="342"/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>
        <v>1045.8699999999999</v>
      </c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25">
      <c r="A85" s="338">
        <v>46151</v>
      </c>
      <c r="B85" s="347">
        <f t="shared" si="3"/>
        <v>-903.88</v>
      </c>
      <c r="C85" s="348" t="s">
        <v>855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>
        <v>903.88</v>
      </c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25">
      <c r="A86" s="338">
        <v>46149</v>
      </c>
      <c r="B86" s="347">
        <f t="shared" si="3"/>
        <v>69.400000000000006</v>
      </c>
      <c r="C86" s="348" t="s">
        <v>507</v>
      </c>
      <c r="D86" s="342"/>
      <c r="E86" s="343"/>
      <c r="F86" s="345"/>
      <c r="G86" s="345">
        <v>69.400000000000006</v>
      </c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25">
      <c r="A87" s="338">
        <v>46148</v>
      </c>
      <c r="B87" s="347">
        <f t="shared" si="3"/>
        <v>-500.5</v>
      </c>
      <c r="C87" s="348" t="s">
        <v>212</v>
      </c>
      <c r="D87" s="342"/>
      <c r="E87" s="343"/>
      <c r="F87" s="345"/>
      <c r="G87" s="345"/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>
        <v>500.5</v>
      </c>
      <c r="Y87" s="343"/>
      <c r="Z87" s="345"/>
      <c r="AA87" s="345"/>
      <c r="AB87" s="343"/>
      <c r="AC87" s="343"/>
    </row>
    <row r="88" spans="1:29" ht="14.25" customHeight="1" x14ac:dyDescent="0.25">
      <c r="A88" s="338">
        <v>46148</v>
      </c>
      <c r="B88" s="347">
        <f t="shared" si="3"/>
        <v>-457.94</v>
      </c>
      <c r="C88" s="348" t="s">
        <v>856</v>
      </c>
      <c r="D88" s="342">
        <v>457.94</v>
      </c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25">
      <c r="A89" s="338">
        <v>46142</v>
      </c>
      <c r="B89" s="347">
        <f t="shared" si="3"/>
        <v>5616.82</v>
      </c>
      <c r="C89" s="348" t="s">
        <v>285</v>
      </c>
      <c r="D89" s="342"/>
      <c r="E89" s="343">
        <v>5616.82</v>
      </c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25">
      <c r="A90" s="338">
        <v>46142</v>
      </c>
      <c r="B90" s="347">
        <f t="shared" si="3"/>
        <v>2000</v>
      </c>
      <c r="C90" s="348" t="s">
        <v>501</v>
      </c>
      <c r="D90" s="342"/>
      <c r="E90" s="343"/>
      <c r="F90" s="345"/>
      <c r="G90" s="345"/>
      <c r="H90" s="343"/>
      <c r="I90" s="343">
        <v>350</v>
      </c>
      <c r="J90" s="345"/>
      <c r="K90" s="345">
        <v>320</v>
      </c>
      <c r="L90" s="343"/>
      <c r="M90" s="343">
        <v>25</v>
      </c>
      <c r="N90" s="345"/>
      <c r="O90" s="345">
        <v>25</v>
      </c>
      <c r="P90" s="343"/>
      <c r="Q90" s="343">
        <v>45</v>
      </c>
      <c r="R90" s="345"/>
      <c r="S90" s="345">
        <v>400</v>
      </c>
      <c r="T90" s="343"/>
      <c r="U90" s="343">
        <v>375</v>
      </c>
      <c r="V90" s="345"/>
      <c r="W90" s="345">
        <v>100</v>
      </c>
      <c r="X90" s="343"/>
      <c r="Y90" s="343">
        <v>85</v>
      </c>
      <c r="Z90" s="345"/>
      <c r="AA90" s="345">
        <v>230</v>
      </c>
      <c r="AB90" s="343"/>
      <c r="AC90" s="343">
        <v>45</v>
      </c>
    </row>
    <row r="91" spans="1:29" ht="14.25" customHeight="1" x14ac:dyDescent="0.25">
      <c r="A91" s="338">
        <v>46142</v>
      </c>
      <c r="B91" s="347">
        <f t="shared" si="3"/>
        <v>62.26</v>
      </c>
      <c r="C91" s="348" t="s">
        <v>502</v>
      </c>
      <c r="D91" s="342"/>
      <c r="E91" s="343"/>
      <c r="F91" s="345"/>
      <c r="G91" s="345">
        <v>62.26</v>
      </c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25">
      <c r="A92" s="338">
        <v>46142</v>
      </c>
      <c r="B92" s="347">
        <f t="shared" si="3"/>
        <v>-185.64</v>
      </c>
      <c r="C92" s="348" t="s">
        <v>422</v>
      </c>
      <c r="D92" s="342"/>
      <c r="E92" s="343"/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>
        <v>92.82</v>
      </c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>
        <v>92.82</v>
      </c>
      <c r="AC92" s="343"/>
    </row>
    <row r="93" spans="1:29" ht="14.25" customHeight="1" x14ac:dyDescent="0.25">
      <c r="A93" s="338">
        <v>46142</v>
      </c>
      <c r="B93" s="347">
        <f t="shared" si="3"/>
        <v>-127.68</v>
      </c>
      <c r="C93" s="348" t="s">
        <v>315</v>
      </c>
      <c r="D93" s="342"/>
      <c r="E93" s="343"/>
      <c r="F93" s="345"/>
      <c r="G93" s="345"/>
      <c r="H93" s="343"/>
      <c r="I93" s="343"/>
      <c r="J93" s="345"/>
      <c r="K93" s="345"/>
      <c r="L93" s="343">
        <v>63.84</v>
      </c>
      <c r="M93" s="343"/>
      <c r="N93" s="345">
        <v>63.84</v>
      </c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25">
      <c r="A94" s="338">
        <v>46142</v>
      </c>
      <c r="B94" s="347">
        <f t="shared" si="3"/>
        <v>0.52</v>
      </c>
      <c r="C94" s="348" t="s">
        <v>503</v>
      </c>
      <c r="D94" s="342"/>
      <c r="E94" s="343"/>
      <c r="F94" s="345"/>
      <c r="G94" s="345">
        <v>0.52</v>
      </c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25">
      <c r="A95" s="338">
        <v>46130</v>
      </c>
      <c r="B95" s="347">
        <f t="shared" si="3"/>
        <v>-578.57000000000005</v>
      </c>
      <c r="C95" s="348" t="s">
        <v>504</v>
      </c>
      <c r="D95" s="342"/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>
        <v>578.57000000000005</v>
      </c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25">
      <c r="A96" s="338">
        <v>46130</v>
      </c>
      <c r="B96" s="347">
        <f t="shared" si="3"/>
        <v>-93.71</v>
      </c>
      <c r="C96" s="348" t="s">
        <v>505</v>
      </c>
      <c r="D96" s="342"/>
      <c r="E96" s="343"/>
      <c r="F96" s="345"/>
      <c r="G96" s="345"/>
      <c r="H96" s="343">
        <v>93.71</v>
      </c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25">
      <c r="A97" s="338">
        <v>46130</v>
      </c>
      <c r="B97" s="347">
        <f t="shared" si="3"/>
        <v>-318.36</v>
      </c>
      <c r="C97" s="348" t="s">
        <v>506</v>
      </c>
      <c r="D97" s="342"/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>
        <v>318.36</v>
      </c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25">
      <c r="A98" s="338">
        <v>46129</v>
      </c>
      <c r="B98" s="347">
        <f t="shared" si="3"/>
        <v>62.19</v>
      </c>
      <c r="C98" s="348" t="s">
        <v>507</v>
      </c>
      <c r="D98" s="342"/>
      <c r="E98" s="343"/>
      <c r="F98" s="345"/>
      <c r="G98" s="345">
        <v>62.19</v>
      </c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25">
      <c r="A99" s="338">
        <v>46112</v>
      </c>
      <c r="B99" s="347">
        <f t="shared" si="3"/>
        <v>4309.58</v>
      </c>
      <c r="C99" s="348" t="s">
        <v>508</v>
      </c>
      <c r="D99" s="342"/>
      <c r="E99" s="343">
        <v>4309.58</v>
      </c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25">
      <c r="A100" s="338">
        <v>46112</v>
      </c>
      <c r="B100" s="347">
        <f t="shared" si="3"/>
        <v>2000</v>
      </c>
      <c r="C100" s="348" t="s">
        <v>509</v>
      </c>
      <c r="D100" s="342"/>
      <c r="E100" s="343"/>
      <c r="F100" s="345"/>
      <c r="G100" s="345"/>
      <c r="H100" s="343"/>
      <c r="I100" s="343">
        <v>350</v>
      </c>
      <c r="J100" s="345"/>
      <c r="K100" s="345">
        <v>320</v>
      </c>
      <c r="L100" s="343"/>
      <c r="M100" s="343">
        <v>25</v>
      </c>
      <c r="N100" s="345"/>
      <c r="O100" s="345">
        <v>25</v>
      </c>
      <c r="P100" s="343"/>
      <c r="Q100" s="343">
        <v>45</v>
      </c>
      <c r="R100" s="345"/>
      <c r="S100" s="345">
        <v>400</v>
      </c>
      <c r="T100" s="343"/>
      <c r="U100" s="343">
        <v>375</v>
      </c>
      <c r="V100" s="345"/>
      <c r="W100" s="345">
        <v>100</v>
      </c>
      <c r="X100" s="343"/>
      <c r="Y100" s="343">
        <v>85</v>
      </c>
      <c r="Z100" s="345"/>
      <c r="AA100" s="345">
        <v>230</v>
      </c>
      <c r="AB100" s="343"/>
      <c r="AC100" s="343">
        <v>45</v>
      </c>
    </row>
    <row r="101" spans="1:29" ht="14.25" customHeight="1" x14ac:dyDescent="0.25">
      <c r="A101" s="338">
        <v>46112</v>
      </c>
      <c r="B101" s="347">
        <f t="shared" si="3"/>
        <v>0.34</v>
      </c>
      <c r="C101" s="348" t="s">
        <v>503</v>
      </c>
      <c r="D101" s="342"/>
      <c r="E101" s="343"/>
      <c r="F101" s="345"/>
      <c r="G101" s="345">
        <v>0.34</v>
      </c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25">
      <c r="A102" s="338">
        <v>46112</v>
      </c>
      <c r="B102" s="347">
        <f t="shared" si="3"/>
        <v>-1200</v>
      </c>
      <c r="C102" s="348" t="s">
        <v>510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>
        <v>1200</v>
      </c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25">
      <c r="A103" s="338">
        <v>46108</v>
      </c>
      <c r="B103" s="347">
        <f t="shared" si="3"/>
        <v>68.72</v>
      </c>
      <c r="C103" s="348" t="s">
        <v>502</v>
      </c>
      <c r="D103" s="342"/>
      <c r="E103" s="343"/>
      <c r="F103" s="345"/>
      <c r="G103" s="345">
        <v>68.72</v>
      </c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/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25">
      <c r="A104" s="338">
        <v>46104</v>
      </c>
      <c r="B104" s="347">
        <f t="shared" si="3"/>
        <v>-6</v>
      </c>
      <c r="C104" s="348" t="s">
        <v>511</v>
      </c>
      <c r="D104" s="342">
        <v>6</v>
      </c>
      <c r="E104" s="343"/>
      <c r="F104" s="345"/>
      <c r="G104" s="345"/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25">
      <c r="A105" s="338">
        <v>46103</v>
      </c>
      <c r="B105" s="347">
        <f t="shared" si="3"/>
        <v>-100</v>
      </c>
      <c r="C105" s="348" t="s">
        <v>512</v>
      </c>
      <c r="D105" s="342">
        <v>100</v>
      </c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25">
      <c r="A106" s="338">
        <v>46103</v>
      </c>
      <c r="B106" s="347">
        <f t="shared" si="3"/>
        <v>-100</v>
      </c>
      <c r="C106" s="348" t="s">
        <v>513</v>
      </c>
      <c r="D106" s="342">
        <v>100</v>
      </c>
      <c r="E106" s="343"/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/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25">
      <c r="A107" s="338">
        <v>46103</v>
      </c>
      <c r="B107" s="347">
        <f t="shared" si="3"/>
        <v>-50</v>
      </c>
      <c r="C107" s="348" t="s">
        <v>514</v>
      </c>
      <c r="D107" s="342">
        <v>50</v>
      </c>
      <c r="E107" s="343"/>
      <c r="F107" s="345"/>
      <c r="G107" s="345"/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25">
      <c r="A108" s="338">
        <v>46103</v>
      </c>
      <c r="B108" s="347">
        <f t="shared" si="3"/>
        <v>-100</v>
      </c>
      <c r="C108" s="348" t="s">
        <v>515</v>
      </c>
      <c r="D108" s="342">
        <v>100</v>
      </c>
      <c r="E108" s="343"/>
      <c r="F108" s="345"/>
      <c r="G108" s="345"/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25">
      <c r="A109" s="338">
        <v>46103</v>
      </c>
      <c r="B109" s="347">
        <f t="shared" si="3"/>
        <v>-100</v>
      </c>
      <c r="C109" s="348" t="s">
        <v>516</v>
      </c>
      <c r="D109" s="342">
        <v>100</v>
      </c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/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25">
      <c r="A110" s="338">
        <v>46102</v>
      </c>
      <c r="B110" s="347">
        <f t="shared" si="3"/>
        <v>-300</v>
      </c>
      <c r="C110" s="348" t="s">
        <v>517</v>
      </c>
      <c r="D110" s="342">
        <v>300</v>
      </c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/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25">
      <c r="A111" s="338">
        <v>46102</v>
      </c>
      <c r="B111" s="347">
        <f t="shared" si="3"/>
        <v>1384.5</v>
      </c>
      <c r="C111" s="348" t="s">
        <v>518</v>
      </c>
      <c r="D111" s="342"/>
      <c r="E111" s="343"/>
      <c r="F111" s="345"/>
      <c r="G111" s="345"/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>
        <v>-1384.5</v>
      </c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25">
      <c r="A112" s="338">
        <v>46094</v>
      </c>
      <c r="B112" s="347">
        <f t="shared" si="3"/>
        <v>55.66</v>
      </c>
      <c r="C112" s="348" t="s">
        <v>507</v>
      </c>
      <c r="D112" s="342"/>
      <c r="E112" s="343"/>
      <c r="F112" s="345"/>
      <c r="G112" s="345">
        <v>55.66</v>
      </c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/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25">
      <c r="A113" s="338">
        <v>46090</v>
      </c>
      <c r="B113" s="347">
        <f t="shared" si="3"/>
        <v>-380</v>
      </c>
      <c r="C113" s="348" t="s">
        <v>519</v>
      </c>
      <c r="D113" s="342"/>
      <c r="E113" s="343"/>
      <c r="F113" s="345"/>
      <c r="G113" s="345"/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>
        <v>380</v>
      </c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25">
      <c r="A114" s="338">
        <v>46083</v>
      </c>
      <c r="B114" s="347">
        <f t="shared" si="3"/>
        <v>-185.64</v>
      </c>
      <c r="C114" s="348" t="s">
        <v>422</v>
      </c>
      <c r="D114" s="342"/>
      <c r="E114" s="343"/>
      <c r="F114" s="345"/>
      <c r="G114" s="345"/>
      <c r="H114" s="343"/>
      <c r="I114" s="343"/>
      <c r="J114" s="345"/>
      <c r="K114" s="345"/>
      <c r="L114" s="343"/>
      <c r="M114" s="343"/>
      <c r="N114" s="345"/>
      <c r="O114" s="345"/>
      <c r="P114" s="343">
        <v>92.82</v>
      </c>
      <c r="Q114" s="343"/>
      <c r="R114" s="345"/>
      <c r="S114" s="345"/>
      <c r="T114" s="343"/>
      <c r="U114" s="343"/>
      <c r="V114" s="345"/>
      <c r="W114" s="345"/>
      <c r="X114" s="343"/>
      <c r="Y114" s="343"/>
      <c r="Z114" s="345"/>
      <c r="AA114" s="345"/>
      <c r="AB114" s="343">
        <v>92.82</v>
      </c>
      <c r="AC114" s="343"/>
    </row>
    <row r="115" spans="1:29" ht="14.25" customHeight="1" x14ac:dyDescent="0.25">
      <c r="A115" s="338">
        <v>46081</v>
      </c>
      <c r="B115" s="347">
        <f t="shared" si="3"/>
        <v>3764.91</v>
      </c>
      <c r="C115" s="348" t="s">
        <v>424</v>
      </c>
      <c r="D115" s="342"/>
      <c r="E115" s="343">
        <v>3764.91</v>
      </c>
      <c r="F115" s="345"/>
      <c r="G115" s="345"/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25">
      <c r="A116" s="338">
        <v>46081</v>
      </c>
      <c r="B116" s="347">
        <f t="shared" si="3"/>
        <v>2000</v>
      </c>
      <c r="C116" s="348" t="s">
        <v>520</v>
      </c>
      <c r="D116" s="342"/>
      <c r="E116" s="343"/>
      <c r="F116" s="345"/>
      <c r="G116" s="345"/>
      <c r="H116" s="343"/>
      <c r="I116" s="343">
        <v>350</v>
      </c>
      <c r="J116" s="345"/>
      <c r="K116" s="345">
        <v>320</v>
      </c>
      <c r="L116" s="343"/>
      <c r="M116" s="343">
        <v>25</v>
      </c>
      <c r="N116" s="345"/>
      <c r="O116" s="345">
        <v>25</v>
      </c>
      <c r="P116" s="343"/>
      <c r="Q116" s="343">
        <v>45</v>
      </c>
      <c r="R116" s="345"/>
      <c r="S116" s="345">
        <v>400</v>
      </c>
      <c r="T116" s="343"/>
      <c r="U116" s="343">
        <v>375</v>
      </c>
      <c r="V116" s="345"/>
      <c r="W116" s="345">
        <v>100</v>
      </c>
      <c r="X116" s="343"/>
      <c r="Y116" s="343">
        <v>85</v>
      </c>
      <c r="Z116" s="345"/>
      <c r="AA116" s="345">
        <v>230</v>
      </c>
      <c r="AB116" s="343"/>
      <c r="AC116" s="343">
        <v>45</v>
      </c>
    </row>
    <row r="117" spans="1:29" ht="14.25" customHeight="1" x14ac:dyDescent="0.25">
      <c r="A117" s="338">
        <v>46081</v>
      </c>
      <c r="B117" s="347">
        <f t="shared" si="3"/>
        <v>0.23</v>
      </c>
      <c r="C117" s="348" t="s">
        <v>503</v>
      </c>
      <c r="D117" s="342"/>
      <c r="E117" s="343"/>
      <c r="F117" s="345"/>
      <c r="G117" s="345">
        <v>0.23</v>
      </c>
      <c r="H117" s="343"/>
      <c r="I117" s="343"/>
      <c r="J117" s="345"/>
      <c r="K117" s="345"/>
      <c r="L117" s="343"/>
      <c r="M117" s="343"/>
      <c r="N117" s="345"/>
      <c r="O117" s="345"/>
      <c r="P117" s="343"/>
      <c r="Q117" s="343"/>
      <c r="R117" s="345"/>
      <c r="S117" s="345"/>
      <c r="T117" s="343"/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25">
      <c r="A118" s="338">
        <v>46070</v>
      </c>
      <c r="B118" s="347">
        <f t="shared" si="3"/>
        <v>-1920</v>
      </c>
      <c r="C118" s="348" t="s">
        <v>521</v>
      </c>
      <c r="D118" s="342"/>
      <c r="E118" s="343"/>
      <c r="F118" s="345"/>
      <c r="G118" s="345"/>
      <c r="H118" s="343"/>
      <c r="I118" s="343"/>
      <c r="J118" s="345"/>
      <c r="K118" s="345"/>
      <c r="L118" s="343"/>
      <c r="M118" s="343"/>
      <c r="N118" s="345"/>
      <c r="O118" s="345"/>
      <c r="P118" s="343"/>
      <c r="Q118" s="343"/>
      <c r="R118" s="345"/>
      <c r="S118" s="345"/>
      <c r="T118" s="343">
        <v>1920</v>
      </c>
      <c r="U118" s="343"/>
      <c r="V118" s="345"/>
      <c r="W118" s="345"/>
      <c r="X118" s="343"/>
      <c r="Y118" s="343"/>
      <c r="Z118" s="345"/>
      <c r="AA118" s="345"/>
      <c r="AB118" s="343"/>
      <c r="AC118" s="343"/>
    </row>
    <row r="119" spans="1:29" ht="14.25" customHeight="1" x14ac:dyDescent="0.25">
      <c r="A119" s="338">
        <v>46069</v>
      </c>
      <c r="B119" s="347">
        <f t="shared" si="3"/>
        <v>-243.8</v>
      </c>
      <c r="C119" s="348" t="s">
        <v>521</v>
      </c>
      <c r="D119" s="342"/>
      <c r="E119" s="343"/>
      <c r="F119" s="345"/>
      <c r="G119" s="345"/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/>
      <c r="S119" s="345"/>
      <c r="T119" s="343">
        <v>243.8</v>
      </c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25">
      <c r="A120" s="338">
        <v>46068</v>
      </c>
      <c r="B120" s="347">
        <f t="shared" si="3"/>
        <v>63.46</v>
      </c>
      <c r="C120" s="348" t="s">
        <v>507</v>
      </c>
      <c r="D120" s="342"/>
      <c r="E120" s="343"/>
      <c r="F120" s="345"/>
      <c r="G120" s="345">
        <v>63.46</v>
      </c>
      <c r="H120" s="343"/>
      <c r="I120" s="343"/>
      <c r="J120" s="345"/>
      <c r="K120" s="345"/>
      <c r="L120" s="343"/>
      <c r="M120" s="343"/>
      <c r="N120" s="345"/>
      <c r="O120" s="345"/>
      <c r="P120" s="343"/>
      <c r="Q120" s="343"/>
      <c r="R120" s="345"/>
      <c r="S120" s="345"/>
      <c r="T120" s="343"/>
      <c r="U120" s="343"/>
      <c r="V120" s="345"/>
      <c r="W120" s="345"/>
      <c r="X120" s="343"/>
      <c r="Y120" s="343"/>
      <c r="Z120" s="345"/>
      <c r="AA120" s="345"/>
      <c r="AB120" s="343"/>
      <c r="AC120" s="343"/>
    </row>
    <row r="121" spans="1:29" ht="14.25" customHeight="1" x14ac:dyDescent="0.25">
      <c r="A121" s="338">
        <v>46067</v>
      </c>
      <c r="B121" s="347">
        <f t="shared" si="3"/>
        <v>-1007.99</v>
      </c>
      <c r="C121" s="348" t="s">
        <v>522</v>
      </c>
      <c r="D121" s="342">
        <v>1007.99</v>
      </c>
      <c r="E121" s="343"/>
      <c r="F121" s="345"/>
      <c r="G121" s="345"/>
      <c r="H121" s="343"/>
      <c r="I121" s="343"/>
      <c r="J121" s="345"/>
      <c r="K121" s="345"/>
      <c r="L121" s="343"/>
      <c r="M121" s="343"/>
      <c r="N121" s="345"/>
      <c r="O121" s="345"/>
      <c r="P121" s="343"/>
      <c r="Q121" s="343"/>
      <c r="R121" s="345"/>
      <c r="S121" s="345"/>
      <c r="T121" s="343"/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25">
      <c r="A122" s="338">
        <v>46063</v>
      </c>
      <c r="B122" s="347">
        <f t="shared" si="3"/>
        <v>-1276.4000000000001</v>
      </c>
      <c r="C122" s="348" t="s">
        <v>523</v>
      </c>
      <c r="D122" s="342"/>
      <c r="E122" s="343"/>
      <c r="F122" s="345"/>
      <c r="G122" s="345"/>
      <c r="H122" s="343"/>
      <c r="I122" s="343"/>
      <c r="J122" s="345"/>
      <c r="K122" s="345"/>
      <c r="L122" s="343"/>
      <c r="M122" s="343"/>
      <c r="N122" s="345"/>
      <c r="O122" s="345"/>
      <c r="P122" s="343"/>
      <c r="Q122" s="343"/>
      <c r="R122" s="345"/>
      <c r="S122" s="345"/>
      <c r="T122" s="343"/>
      <c r="U122" s="343"/>
      <c r="V122" s="345"/>
      <c r="W122" s="345"/>
      <c r="X122" s="343"/>
      <c r="Y122" s="343"/>
      <c r="Z122" s="345">
        <v>1276.4000000000001</v>
      </c>
      <c r="AA122" s="345"/>
      <c r="AB122" s="343"/>
      <c r="AC122" s="343"/>
    </row>
    <row r="123" spans="1:29" ht="14.25" customHeight="1" x14ac:dyDescent="0.25">
      <c r="A123" s="338">
        <v>46063</v>
      </c>
      <c r="B123" s="347">
        <f t="shared" si="3"/>
        <v>-955</v>
      </c>
      <c r="C123" s="348" t="s">
        <v>524</v>
      </c>
      <c r="D123" s="342"/>
      <c r="E123" s="343"/>
      <c r="F123" s="345"/>
      <c r="G123" s="345"/>
      <c r="H123" s="343"/>
      <c r="I123" s="343"/>
      <c r="J123" s="345"/>
      <c r="K123" s="345"/>
      <c r="L123" s="343"/>
      <c r="M123" s="343"/>
      <c r="N123" s="345"/>
      <c r="O123" s="345"/>
      <c r="P123" s="343"/>
      <c r="Q123" s="343"/>
      <c r="R123" s="345">
        <v>955</v>
      </c>
      <c r="S123" s="345"/>
      <c r="T123" s="343"/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25">
      <c r="A124" s="338">
        <v>46063</v>
      </c>
      <c r="B124" s="347">
        <f t="shared" si="3"/>
        <v>59.19</v>
      </c>
      <c r="C124" s="348" t="s">
        <v>502</v>
      </c>
      <c r="D124" s="342"/>
      <c r="E124" s="343"/>
      <c r="F124" s="345"/>
      <c r="G124" s="345">
        <v>59.19</v>
      </c>
      <c r="H124" s="343"/>
      <c r="I124" s="343"/>
      <c r="J124" s="345"/>
      <c r="K124" s="345"/>
      <c r="L124" s="343"/>
      <c r="M124" s="343"/>
      <c r="N124" s="345"/>
      <c r="O124" s="345"/>
      <c r="P124" s="343"/>
      <c r="Q124" s="343"/>
      <c r="R124" s="345"/>
      <c r="S124" s="345"/>
      <c r="T124" s="343"/>
      <c r="U124" s="343"/>
      <c r="V124" s="345"/>
      <c r="W124" s="345"/>
      <c r="X124" s="343"/>
      <c r="Y124" s="343"/>
      <c r="Z124" s="345"/>
      <c r="AA124" s="345"/>
      <c r="AB124" s="343"/>
      <c r="AC124" s="343"/>
    </row>
    <row r="125" spans="1:29" ht="14.25" customHeight="1" x14ac:dyDescent="0.25">
      <c r="A125" s="338">
        <v>46061</v>
      </c>
      <c r="B125" s="347">
        <f t="shared" si="3"/>
        <v>-2203.44</v>
      </c>
      <c r="C125" s="348" t="s">
        <v>521</v>
      </c>
      <c r="D125" s="342"/>
      <c r="E125" s="343"/>
      <c r="F125" s="345"/>
      <c r="G125" s="345"/>
      <c r="H125" s="343"/>
      <c r="I125" s="343"/>
      <c r="J125" s="345"/>
      <c r="K125" s="345"/>
      <c r="L125" s="343"/>
      <c r="M125" s="343"/>
      <c r="N125" s="345"/>
      <c r="O125" s="345"/>
      <c r="P125" s="343"/>
      <c r="Q125" s="343"/>
      <c r="R125" s="345"/>
      <c r="S125" s="345"/>
      <c r="T125" s="343">
        <v>2203.44</v>
      </c>
      <c r="U125" s="343"/>
      <c r="V125" s="345"/>
      <c r="W125" s="345"/>
      <c r="X125" s="343"/>
      <c r="Y125" s="343"/>
      <c r="Z125" s="345"/>
      <c r="AA125" s="345"/>
      <c r="AB125" s="343"/>
      <c r="AC125" s="343"/>
    </row>
    <row r="126" spans="1:29" ht="14.25" customHeight="1" x14ac:dyDescent="0.25">
      <c r="A126" s="338">
        <v>46061</v>
      </c>
      <c r="B126" s="347">
        <f t="shared" si="3"/>
        <v>-831.92</v>
      </c>
      <c r="C126" s="348" t="s">
        <v>525</v>
      </c>
      <c r="D126" s="342"/>
      <c r="E126" s="343"/>
      <c r="F126" s="345"/>
      <c r="G126" s="345"/>
      <c r="H126" s="343"/>
      <c r="I126" s="343"/>
      <c r="J126" s="345"/>
      <c r="K126" s="345"/>
      <c r="L126" s="343"/>
      <c r="M126" s="343"/>
      <c r="N126" s="345"/>
      <c r="O126" s="345"/>
      <c r="P126" s="343"/>
      <c r="Q126" s="343"/>
      <c r="R126" s="345">
        <v>831.92</v>
      </c>
      <c r="S126" s="345"/>
      <c r="T126" s="343"/>
      <c r="U126" s="343"/>
      <c r="V126" s="345"/>
      <c r="W126" s="345"/>
      <c r="X126" s="343"/>
      <c r="Y126" s="343"/>
      <c r="Z126" s="345"/>
      <c r="AA126" s="345"/>
      <c r="AB126" s="343"/>
      <c r="AC126" s="343"/>
    </row>
    <row r="127" spans="1:29" ht="14.25" customHeight="1" x14ac:dyDescent="0.25">
      <c r="A127" s="338">
        <v>46055</v>
      </c>
      <c r="B127" s="347">
        <f t="shared" si="3"/>
        <v>-900</v>
      </c>
      <c r="C127" s="348" t="s">
        <v>510</v>
      </c>
      <c r="D127" s="342"/>
      <c r="E127" s="343"/>
      <c r="F127" s="345"/>
      <c r="G127" s="345"/>
      <c r="H127" s="343"/>
      <c r="I127" s="343"/>
      <c r="J127" s="345"/>
      <c r="K127" s="345"/>
      <c r="L127" s="343"/>
      <c r="M127" s="343"/>
      <c r="N127" s="345"/>
      <c r="O127" s="345"/>
      <c r="P127" s="343"/>
      <c r="Q127" s="343"/>
      <c r="R127" s="345"/>
      <c r="S127" s="345"/>
      <c r="T127" s="343">
        <v>900</v>
      </c>
      <c r="U127" s="343"/>
      <c r="V127" s="345"/>
      <c r="W127" s="345"/>
      <c r="X127" s="343"/>
      <c r="Y127" s="343"/>
      <c r="Z127" s="345"/>
      <c r="AA127" s="345"/>
      <c r="AB127" s="343"/>
      <c r="AC127" s="343"/>
    </row>
    <row r="128" spans="1:29" ht="14.25" customHeight="1" x14ac:dyDescent="0.25">
      <c r="A128" s="338">
        <v>46053</v>
      </c>
      <c r="B128" s="347">
        <f t="shared" si="3"/>
        <v>3194.64</v>
      </c>
      <c r="C128" s="348" t="s">
        <v>457</v>
      </c>
      <c r="D128" s="342"/>
      <c r="E128" s="343">
        <v>3194.64</v>
      </c>
      <c r="F128" s="345"/>
      <c r="G128" s="345"/>
      <c r="H128" s="343"/>
      <c r="I128" s="343"/>
      <c r="J128" s="345"/>
      <c r="K128" s="345"/>
      <c r="L128" s="343"/>
      <c r="M128" s="343"/>
      <c r="N128" s="345"/>
      <c r="O128" s="345"/>
      <c r="P128" s="343"/>
      <c r="Q128" s="343"/>
      <c r="R128" s="345"/>
      <c r="S128" s="345"/>
      <c r="T128" s="343"/>
      <c r="U128" s="343"/>
      <c r="V128" s="345"/>
      <c r="W128" s="345"/>
      <c r="X128" s="343"/>
      <c r="Y128" s="343"/>
      <c r="Z128" s="345"/>
      <c r="AA128" s="345"/>
      <c r="AB128" s="343"/>
      <c r="AC128" s="343"/>
    </row>
    <row r="129" spans="1:29" ht="14.25" customHeight="1" x14ac:dyDescent="0.25">
      <c r="A129" s="338">
        <v>46053</v>
      </c>
      <c r="B129" s="347">
        <f t="shared" si="3"/>
        <v>2000</v>
      </c>
      <c r="C129" s="348" t="s">
        <v>526</v>
      </c>
      <c r="D129" s="342"/>
      <c r="E129" s="343"/>
      <c r="F129" s="345"/>
      <c r="G129" s="345"/>
      <c r="H129" s="343"/>
      <c r="I129" s="343">
        <v>350</v>
      </c>
      <c r="J129" s="345"/>
      <c r="K129" s="345">
        <v>320</v>
      </c>
      <c r="L129" s="343"/>
      <c r="M129" s="343">
        <v>25</v>
      </c>
      <c r="N129" s="345"/>
      <c r="O129" s="345">
        <v>25</v>
      </c>
      <c r="P129" s="343"/>
      <c r="Q129" s="343">
        <v>45</v>
      </c>
      <c r="R129" s="345"/>
      <c r="S129" s="345">
        <v>400</v>
      </c>
      <c r="T129" s="343"/>
      <c r="U129" s="343">
        <v>375</v>
      </c>
      <c r="V129" s="345"/>
      <c r="W129" s="345">
        <v>100</v>
      </c>
      <c r="X129" s="343"/>
      <c r="Y129" s="343">
        <v>85</v>
      </c>
      <c r="Z129" s="345"/>
      <c r="AA129" s="345">
        <v>230</v>
      </c>
      <c r="AB129" s="343"/>
      <c r="AC129" s="343">
        <v>45</v>
      </c>
    </row>
    <row r="130" spans="1:29" ht="14.25" customHeight="1" x14ac:dyDescent="0.25">
      <c r="A130" s="338">
        <v>46053</v>
      </c>
      <c r="B130" s="347">
        <f t="shared" si="3"/>
        <v>0.38</v>
      </c>
      <c r="C130" s="348" t="s">
        <v>503</v>
      </c>
      <c r="D130" s="342"/>
      <c r="E130" s="343"/>
      <c r="F130" s="345"/>
      <c r="G130" s="345">
        <v>0.38</v>
      </c>
      <c r="H130" s="343"/>
      <c r="I130" s="343"/>
      <c r="J130" s="345"/>
      <c r="K130" s="345"/>
      <c r="L130" s="343"/>
      <c r="M130" s="343"/>
      <c r="N130" s="345"/>
      <c r="O130" s="345"/>
      <c r="P130" s="343"/>
      <c r="Q130" s="343"/>
      <c r="R130" s="345"/>
      <c r="S130" s="345"/>
      <c r="T130" s="343"/>
      <c r="U130" s="343"/>
      <c r="V130" s="345"/>
      <c r="W130" s="345"/>
      <c r="X130" s="343"/>
      <c r="Y130" s="343"/>
      <c r="Z130" s="345"/>
      <c r="AA130" s="345"/>
      <c r="AB130" s="343"/>
      <c r="AC130" s="343"/>
    </row>
    <row r="131" spans="1:29" ht="14.25" customHeight="1" x14ac:dyDescent="0.25">
      <c r="A131" s="338">
        <v>46053</v>
      </c>
      <c r="B131" s="347">
        <f t="shared" si="3"/>
        <v>54.55</v>
      </c>
      <c r="C131" s="348" t="s">
        <v>507</v>
      </c>
      <c r="D131" s="342"/>
      <c r="E131" s="343"/>
      <c r="F131" s="345"/>
      <c r="G131" s="345">
        <v>54.55</v>
      </c>
      <c r="H131" s="343"/>
      <c r="I131" s="343"/>
      <c r="J131" s="345"/>
      <c r="K131" s="345"/>
      <c r="L131" s="343"/>
      <c r="M131" s="343"/>
      <c r="N131" s="345"/>
      <c r="O131" s="345"/>
      <c r="P131" s="343"/>
      <c r="Q131" s="343"/>
      <c r="R131" s="345"/>
      <c r="S131" s="345"/>
      <c r="T131" s="343"/>
      <c r="U131" s="343"/>
      <c r="V131" s="345"/>
      <c r="W131" s="345"/>
      <c r="X131" s="343"/>
      <c r="Y131" s="343"/>
      <c r="Z131" s="345"/>
      <c r="AA131" s="345"/>
      <c r="AB131" s="343"/>
      <c r="AC131" s="343"/>
    </row>
    <row r="132" spans="1:29" ht="14.25" customHeight="1" x14ac:dyDescent="0.25">
      <c r="A132" s="338">
        <v>46048</v>
      </c>
      <c r="B132" s="347">
        <f t="shared" si="3"/>
        <v>-583</v>
      </c>
      <c r="C132" s="348" t="s">
        <v>527</v>
      </c>
      <c r="D132" s="342">
        <v>583</v>
      </c>
      <c r="E132" s="343"/>
      <c r="F132" s="345"/>
      <c r="G132" s="345"/>
      <c r="H132" s="343"/>
      <c r="I132" s="343"/>
      <c r="J132" s="345"/>
      <c r="K132" s="345"/>
      <c r="L132" s="343"/>
      <c r="M132" s="343"/>
      <c r="N132" s="345"/>
      <c r="O132" s="345"/>
      <c r="P132" s="343"/>
      <c r="Q132" s="343"/>
      <c r="R132" s="345"/>
      <c r="S132" s="345"/>
      <c r="T132" s="343"/>
      <c r="U132" s="343"/>
      <c r="V132" s="345"/>
      <c r="W132" s="345"/>
      <c r="X132" s="343"/>
      <c r="Y132" s="343"/>
      <c r="Z132" s="345"/>
      <c r="AA132" s="345"/>
      <c r="AB132" s="343"/>
      <c r="AC132" s="343"/>
    </row>
    <row r="133" spans="1:29" ht="14.25" customHeight="1" x14ac:dyDescent="0.25">
      <c r="A133" s="338">
        <v>46044</v>
      </c>
      <c r="B133" s="347">
        <f t="shared" si="3"/>
        <v>-126.24</v>
      </c>
      <c r="C133" s="348" t="s">
        <v>315</v>
      </c>
      <c r="D133" s="342"/>
      <c r="E133" s="343"/>
      <c r="F133" s="345"/>
      <c r="G133" s="345"/>
      <c r="H133" s="343"/>
      <c r="I133" s="343"/>
      <c r="J133" s="345"/>
      <c r="K133" s="345"/>
      <c r="L133" s="343">
        <v>63.12</v>
      </c>
      <c r="M133" s="343"/>
      <c r="N133" s="345">
        <v>63.12</v>
      </c>
      <c r="O133" s="345"/>
      <c r="P133" s="343"/>
      <c r="Q133" s="343"/>
      <c r="R133" s="345"/>
      <c r="S133" s="345"/>
      <c r="T133" s="343"/>
      <c r="U133" s="343"/>
      <c r="V133" s="345"/>
      <c r="W133" s="345"/>
      <c r="X133" s="343"/>
      <c r="Y133" s="343"/>
      <c r="Z133" s="345"/>
      <c r="AA133" s="345"/>
      <c r="AB133" s="343"/>
      <c r="AC133" s="343"/>
    </row>
    <row r="134" spans="1:29" ht="14.25" customHeight="1" x14ac:dyDescent="0.25">
      <c r="A134" s="338">
        <v>46043</v>
      </c>
      <c r="B134" s="347">
        <f t="shared" si="3"/>
        <v>-100</v>
      </c>
      <c r="C134" s="348" t="s">
        <v>528</v>
      </c>
      <c r="D134" s="342"/>
      <c r="E134" s="343"/>
      <c r="F134" s="345"/>
      <c r="G134" s="345"/>
      <c r="H134" s="343">
        <v>100</v>
      </c>
      <c r="I134" s="343"/>
      <c r="J134" s="345"/>
      <c r="K134" s="345"/>
      <c r="L134" s="343"/>
      <c r="M134" s="343"/>
      <c r="N134" s="345"/>
      <c r="O134" s="345"/>
      <c r="P134" s="343"/>
      <c r="Q134" s="343"/>
      <c r="R134" s="345"/>
      <c r="S134" s="345"/>
      <c r="T134" s="343"/>
      <c r="U134" s="343"/>
      <c r="V134" s="345"/>
      <c r="W134" s="345"/>
      <c r="X134" s="343"/>
      <c r="Y134" s="343"/>
      <c r="Z134" s="345"/>
      <c r="AA134" s="345"/>
      <c r="AB134" s="343"/>
      <c r="AC134" s="343"/>
    </row>
    <row r="135" spans="1:29" ht="14.25" customHeight="1" x14ac:dyDescent="0.25">
      <c r="A135" s="338">
        <v>46043</v>
      </c>
      <c r="B135" s="347">
        <f t="shared" si="3"/>
        <v>-2724</v>
      </c>
      <c r="C135" s="348" t="s">
        <v>529</v>
      </c>
      <c r="D135" s="342"/>
      <c r="E135" s="343"/>
      <c r="F135" s="345"/>
      <c r="G135" s="345"/>
      <c r="H135" s="343"/>
      <c r="I135" s="343"/>
      <c r="J135" s="345"/>
      <c r="K135" s="345"/>
      <c r="L135" s="343"/>
      <c r="M135" s="343"/>
      <c r="N135" s="345"/>
      <c r="O135" s="345"/>
      <c r="P135" s="343"/>
      <c r="Q135" s="343"/>
      <c r="R135" s="345">
        <v>2724</v>
      </c>
      <c r="S135" s="345"/>
      <c r="T135" s="343"/>
      <c r="U135" s="343"/>
      <c r="V135" s="345"/>
      <c r="W135" s="345"/>
      <c r="X135" s="343"/>
      <c r="Y135" s="343"/>
      <c r="Z135" s="345"/>
      <c r="AA135" s="345"/>
      <c r="AB135" s="343"/>
      <c r="AC135" s="343"/>
    </row>
    <row r="136" spans="1:29" ht="14.25" customHeight="1" x14ac:dyDescent="0.25">
      <c r="A136" s="338">
        <v>46038</v>
      </c>
      <c r="B136" s="347">
        <f t="shared" si="3"/>
        <v>55.69</v>
      </c>
      <c r="C136" s="348" t="s">
        <v>507</v>
      </c>
      <c r="D136" s="342"/>
      <c r="E136" s="343"/>
      <c r="F136" s="345"/>
      <c r="G136" s="345">
        <v>55.69</v>
      </c>
      <c r="H136" s="343"/>
      <c r="I136" s="343"/>
      <c r="J136" s="345"/>
      <c r="K136" s="345"/>
      <c r="L136" s="343"/>
      <c r="M136" s="343"/>
      <c r="N136" s="345"/>
      <c r="O136" s="345"/>
      <c r="P136" s="343"/>
      <c r="Q136" s="343"/>
      <c r="R136" s="345"/>
      <c r="S136" s="345"/>
      <c r="T136" s="343"/>
      <c r="U136" s="343"/>
      <c r="V136" s="345"/>
      <c r="W136" s="345"/>
      <c r="X136" s="343"/>
      <c r="Y136" s="343"/>
      <c r="Z136" s="345"/>
      <c r="AA136" s="345"/>
      <c r="AB136" s="343"/>
      <c r="AC136" s="343"/>
    </row>
    <row r="137" spans="1:29" ht="14.25" customHeight="1" x14ac:dyDescent="0.25">
      <c r="A137" s="338">
        <v>46030</v>
      </c>
      <c r="B137" s="347">
        <f t="shared" si="3"/>
        <v>1049.3699999999999</v>
      </c>
      <c r="C137" s="340" t="s">
        <v>530</v>
      </c>
      <c r="D137" s="342"/>
      <c r="E137" s="343">
        <v>1049.3699999999999</v>
      </c>
      <c r="F137" s="345"/>
      <c r="G137" s="345"/>
      <c r="H137" s="343"/>
      <c r="I137" s="343"/>
      <c r="J137" s="345"/>
      <c r="K137" s="345"/>
      <c r="L137" s="343"/>
      <c r="M137" s="343"/>
      <c r="N137" s="345"/>
      <c r="O137" s="345"/>
      <c r="P137" s="343"/>
      <c r="Q137" s="343"/>
      <c r="R137" s="345"/>
      <c r="S137" s="345"/>
      <c r="T137" s="343"/>
      <c r="U137" s="343"/>
      <c r="V137" s="345"/>
      <c r="W137" s="345"/>
      <c r="X137" s="343"/>
      <c r="Y137" s="343"/>
      <c r="Z137" s="345"/>
      <c r="AA137" s="345"/>
      <c r="AB137" s="343"/>
      <c r="AC137" s="343"/>
    </row>
    <row r="138" spans="1:29" ht="14.25" customHeight="1" x14ac:dyDescent="0.25">
      <c r="A138" s="338">
        <v>46027</v>
      </c>
      <c r="B138" s="347">
        <f t="shared" si="3"/>
        <v>-113.94</v>
      </c>
      <c r="C138" s="348" t="s">
        <v>531</v>
      </c>
      <c r="D138" s="342"/>
      <c r="E138" s="343"/>
      <c r="F138" s="345"/>
      <c r="G138" s="345"/>
      <c r="H138" s="343">
        <v>113.94</v>
      </c>
      <c r="I138" s="343"/>
      <c r="J138" s="345"/>
      <c r="K138" s="345"/>
      <c r="L138" s="343"/>
      <c r="M138" s="343"/>
      <c r="N138" s="345"/>
      <c r="O138" s="345"/>
      <c r="P138" s="343"/>
      <c r="Q138" s="343"/>
      <c r="R138" s="345"/>
      <c r="S138" s="345"/>
      <c r="T138" s="343"/>
      <c r="U138" s="343"/>
      <c r="V138" s="345"/>
      <c r="W138" s="345"/>
      <c r="X138" s="343"/>
      <c r="Y138" s="343"/>
      <c r="Z138" s="345"/>
      <c r="AA138" s="345"/>
      <c r="AB138" s="343"/>
      <c r="AC138" s="343"/>
    </row>
    <row r="139" spans="1:29" ht="14.25" customHeight="1" x14ac:dyDescent="0.25">
      <c r="A139" s="338">
        <v>46027</v>
      </c>
      <c r="B139" s="347">
        <f t="shared" si="3"/>
        <v>-622.1</v>
      </c>
      <c r="C139" s="348" t="s">
        <v>521</v>
      </c>
      <c r="D139" s="342"/>
      <c r="E139" s="343"/>
      <c r="F139" s="345"/>
      <c r="G139" s="345"/>
      <c r="H139" s="343"/>
      <c r="I139" s="343"/>
      <c r="J139" s="345"/>
      <c r="K139" s="345"/>
      <c r="L139" s="343"/>
      <c r="M139" s="343"/>
      <c r="N139" s="345"/>
      <c r="O139" s="345"/>
      <c r="P139" s="343"/>
      <c r="Q139" s="343"/>
      <c r="R139" s="345"/>
      <c r="S139" s="345"/>
      <c r="T139" s="343">
        <v>622.1</v>
      </c>
      <c r="U139" s="343"/>
      <c r="V139" s="345"/>
      <c r="W139" s="345"/>
      <c r="X139" s="343"/>
      <c r="Y139" s="343"/>
      <c r="Z139" s="345"/>
      <c r="AA139" s="345"/>
      <c r="AB139" s="343"/>
      <c r="AC139" s="343"/>
    </row>
    <row r="140" spans="1:29" ht="14.25" customHeight="1" x14ac:dyDescent="0.25">
      <c r="A140" s="338">
        <v>44562</v>
      </c>
      <c r="B140" s="347">
        <f t="shared" si="3"/>
        <v>12240.49</v>
      </c>
      <c r="C140" s="348" t="s">
        <v>532</v>
      </c>
      <c r="D140" s="342"/>
      <c r="E140" s="343">
        <v>1710.49</v>
      </c>
      <c r="F140" s="345"/>
      <c r="G140" s="345">
        <v>500</v>
      </c>
      <c r="H140" s="343"/>
      <c r="I140" s="343">
        <v>2000</v>
      </c>
      <c r="J140" s="345"/>
      <c r="K140" s="345">
        <v>1000</v>
      </c>
      <c r="L140" s="343"/>
      <c r="M140" s="343">
        <v>65</v>
      </c>
      <c r="N140" s="345"/>
      <c r="O140" s="345">
        <v>65</v>
      </c>
      <c r="P140" s="343"/>
      <c r="Q140" s="343">
        <v>100</v>
      </c>
      <c r="R140" s="345"/>
      <c r="S140" s="345">
        <v>2000</v>
      </c>
      <c r="T140" s="343"/>
      <c r="U140" s="343">
        <v>2500</v>
      </c>
      <c r="V140" s="345"/>
      <c r="W140" s="345">
        <v>500</v>
      </c>
      <c r="X140" s="343"/>
      <c r="Y140" s="343">
        <v>200</v>
      </c>
      <c r="Z140" s="345"/>
      <c r="AA140" s="345">
        <v>1500</v>
      </c>
      <c r="AB140" s="343"/>
      <c r="AC140" s="343">
        <v>100</v>
      </c>
    </row>
    <row r="141" spans="1:29" ht="14.25" customHeight="1" x14ac:dyDescent="0.25"/>
    <row r="142" spans="1:29" ht="14.25" customHeight="1" x14ac:dyDescent="0.25"/>
    <row r="143" spans="1:29" ht="14.25" customHeight="1" x14ac:dyDescent="0.25"/>
    <row r="144" spans="1:29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2578125" defaultRowHeight="15" customHeight="1" x14ac:dyDescent="0.25"/>
  <cols>
    <col min="1" max="1" width="13.85546875" customWidth="1"/>
    <col min="2" max="5" width="11.28515625" customWidth="1"/>
    <col min="6" max="26" width="8.7109375" customWidth="1"/>
  </cols>
  <sheetData>
    <row r="1" spans="1:17" ht="14.25" customHeight="1" x14ac:dyDescent="0.25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25">
      <c r="B2" s="23"/>
      <c r="D2" s="25" t="s">
        <v>533</v>
      </c>
      <c r="E2" s="25" t="s">
        <v>534</v>
      </c>
      <c r="M2" s="12"/>
      <c r="N2" s="118"/>
      <c r="O2" s="118"/>
      <c r="P2" s="118"/>
      <c r="Q2" s="118"/>
    </row>
    <row r="3" spans="1:17" ht="14.25" customHeight="1" x14ac:dyDescent="0.25">
      <c r="A3" s="92" t="s">
        <v>523</v>
      </c>
      <c r="B3" s="23">
        <v>2700</v>
      </c>
      <c r="C3" s="92" t="s">
        <v>535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25">
      <c r="A4" s="92" t="s">
        <v>536</v>
      </c>
      <c r="B4" s="23">
        <v>780</v>
      </c>
      <c r="C4" s="92" t="s">
        <v>535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25">
      <c r="A5" s="92" t="s">
        <v>207</v>
      </c>
      <c r="B5" s="23">
        <v>75</v>
      </c>
      <c r="C5" s="92" t="s">
        <v>537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25">
      <c r="A6" s="92" t="s">
        <v>422</v>
      </c>
      <c r="B6" s="23">
        <v>90</v>
      </c>
      <c r="C6" s="92" t="s">
        <v>538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25">
      <c r="A7" s="92" t="s">
        <v>539</v>
      </c>
      <c r="B7" s="23">
        <v>60</v>
      </c>
      <c r="C7" s="92" t="s">
        <v>540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25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25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25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25">
      <c r="A11" s="92" t="s">
        <v>541</v>
      </c>
      <c r="B11" s="23">
        <v>100</v>
      </c>
      <c r="C11" s="92" t="s">
        <v>540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25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25">
      <c r="A13" s="92" t="s">
        <v>542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25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25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25">
      <c r="A16" s="92" t="s">
        <v>543</v>
      </c>
      <c r="B16" s="23">
        <v>800</v>
      </c>
      <c r="C16" s="92" t="s">
        <v>540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25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25">
      <c r="A18" s="92" t="s">
        <v>544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25">
      <c r="A19" s="92" t="s">
        <v>545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25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25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25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25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25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25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25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25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25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25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25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25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25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25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25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25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25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25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25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25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25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25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25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25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25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25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25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25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25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25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25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25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25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25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25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25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25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25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25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25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25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25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25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25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25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25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25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25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25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25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25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25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25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25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25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25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25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25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25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25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25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25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25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25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25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25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25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25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25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25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25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25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25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25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25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25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25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25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25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25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25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25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25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25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25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25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25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25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25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25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25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25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25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25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25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25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25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25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25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25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25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25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25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25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25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25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25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25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25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25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25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25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25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25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25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25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25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25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25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25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25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25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25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25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25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25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25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25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25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25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25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25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25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25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25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25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25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25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25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25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25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25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25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25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25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25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25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25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25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25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25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25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25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25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25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25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25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25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25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25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25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25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25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25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25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25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25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25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25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25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25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25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25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25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25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25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25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25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25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25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25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25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25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25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25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25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25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25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25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25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25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25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25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25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25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25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25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25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25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25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25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25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25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25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25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25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25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25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25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25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25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25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25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25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25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25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25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25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25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25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25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25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25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25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25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25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25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25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25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25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25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25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25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25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25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25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25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25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25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25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25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25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25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25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25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25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25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25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25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25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25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25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25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25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25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25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25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25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25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25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25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25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25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25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25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25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25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25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25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25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25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25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25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25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25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25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25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25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25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25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25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25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25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25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25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25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25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25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25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25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25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25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25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25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25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25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25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25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25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25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25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25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25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25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25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25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25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25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25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25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25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25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25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25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25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25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25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25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25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25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25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25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25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25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25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25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25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25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25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25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25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25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25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25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25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25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25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25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25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25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25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25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25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25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25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25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25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25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25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25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25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25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25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25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25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25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25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25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25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25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25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25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25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25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25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25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25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25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25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25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25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25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25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25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25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25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25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25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25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25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25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25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25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25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25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25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25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25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25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25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25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25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25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25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25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25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25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25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25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25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25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25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25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25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25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25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25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25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25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25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25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25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25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25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25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25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25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25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25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25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25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25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25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25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25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25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25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25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25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25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25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25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25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25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25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25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25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25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25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25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25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25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25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25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25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25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25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25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25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25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25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25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25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25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25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25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25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25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25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25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25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25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25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25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25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25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25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25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25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25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25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25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25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25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25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25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25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25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25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25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25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25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25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25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25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25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25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25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25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25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25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25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25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25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25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25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25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25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25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25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25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25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25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25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25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25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25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25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25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25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25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25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25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25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25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25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25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25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25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25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25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25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25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25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25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25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25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25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25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25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25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25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25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25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25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25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25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25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25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25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25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25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25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25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25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25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25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25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25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25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25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25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25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25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25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25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25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25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25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25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25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25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25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25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25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25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25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25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25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25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25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25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25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25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25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25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25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25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25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25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25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25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25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25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25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25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25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25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25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25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25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25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25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25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25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25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25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25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25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25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25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25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25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25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25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25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25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25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25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25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25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25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25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25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25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25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25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25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25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25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25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25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25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25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25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25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25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25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25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25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25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25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25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25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25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25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25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25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25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25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25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25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25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25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25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25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25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25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25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25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25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25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25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25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25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25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25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25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25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25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25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25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25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25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25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25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25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25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25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25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25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25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25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25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25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25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25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25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25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25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25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25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25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25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25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25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25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25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25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25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25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25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25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25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25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25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25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25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25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25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25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25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25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25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25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25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25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25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25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25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25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25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25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25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25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25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25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25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25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25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25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25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25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25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25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25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25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25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25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25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25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25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25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25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25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25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25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25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25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25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25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25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25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25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25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25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25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25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25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25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25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25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25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25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25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25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25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25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25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25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25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25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25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25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25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25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25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25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25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25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25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25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25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25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25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25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25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25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25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25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25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25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25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25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25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25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25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25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25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25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25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25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25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25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25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25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25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25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25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25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25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25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25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25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25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25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25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25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25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25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25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25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25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25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25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25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25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25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25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25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25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25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25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25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25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25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25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25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25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25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25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25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25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25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25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25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25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25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25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25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25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25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25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25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25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25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25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25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25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25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25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25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25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25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25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25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25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25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25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25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25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25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25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25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25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25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25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25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25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25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25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25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25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25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25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25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25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25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25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25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25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25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25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25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25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25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25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25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25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25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25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25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25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25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25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25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25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25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25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25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25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25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25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25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25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25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25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25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25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25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25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25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25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25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25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25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25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25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25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25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25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25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25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25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25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25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25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25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25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25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25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25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25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25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25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25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25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25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25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25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25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25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25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25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25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25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25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25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25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25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25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25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25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25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25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25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25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25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25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25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25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25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25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25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25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25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25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25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25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25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25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25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25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25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25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25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25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25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25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25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25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2578125" defaultRowHeight="15" customHeight="1" x14ac:dyDescent="0.25"/>
  <cols>
    <col min="1" max="1" width="22.85546875" customWidth="1"/>
    <col min="2" max="2" width="16.28515625" customWidth="1"/>
    <col min="3" max="3" width="15.28515625" customWidth="1"/>
    <col min="4" max="4" width="12" customWidth="1"/>
    <col min="5" max="5" width="17.7109375" customWidth="1"/>
    <col min="6" max="6" width="13.85546875" customWidth="1"/>
    <col min="7" max="7" width="13.42578125" customWidth="1"/>
    <col min="8" max="8" width="14.85546875" customWidth="1"/>
    <col min="9" max="9" width="13.85546875" customWidth="1"/>
    <col min="10" max="10" width="21.7109375" customWidth="1"/>
    <col min="11" max="11" width="23.85546875" customWidth="1"/>
    <col min="12" max="12" width="9.85546875" customWidth="1"/>
    <col min="13" max="13" width="15.28515625" customWidth="1"/>
    <col min="14" max="14" width="21.5703125" customWidth="1"/>
    <col min="15" max="15" width="20.7109375" customWidth="1"/>
    <col min="16" max="16" width="23.42578125" customWidth="1"/>
    <col min="17" max="17" width="15.5703125" customWidth="1"/>
    <col min="18" max="18" width="16.5703125" customWidth="1"/>
    <col min="19" max="19" width="17.85546875" customWidth="1"/>
  </cols>
  <sheetData>
    <row r="1" spans="1:19" x14ac:dyDescent="0.25">
      <c r="A1" s="349" t="s">
        <v>546</v>
      </c>
      <c r="B1" s="350">
        <f>SUM(D1:D3)</f>
        <v>297749.59999999998</v>
      </c>
      <c r="C1" s="351" t="s">
        <v>547</v>
      </c>
      <c r="D1" s="352">
        <v>175500</v>
      </c>
      <c r="E1" s="353" t="s">
        <v>548</v>
      </c>
      <c r="F1" s="354" t="s">
        <v>549</v>
      </c>
      <c r="G1" s="354" t="s">
        <v>550</v>
      </c>
      <c r="H1" s="354" t="s">
        <v>551</v>
      </c>
      <c r="I1" s="350" t="s">
        <v>552</v>
      </c>
      <c r="J1" s="353" t="s">
        <v>553</v>
      </c>
      <c r="K1" s="354" t="s">
        <v>554</v>
      </c>
      <c r="L1" s="350" t="s">
        <v>254</v>
      </c>
      <c r="M1" s="566" t="s">
        <v>555</v>
      </c>
      <c r="N1" s="553"/>
      <c r="Q1" s="25"/>
      <c r="R1" s="25"/>
      <c r="S1" s="25"/>
    </row>
    <row r="2" spans="1:19" x14ac:dyDescent="0.25">
      <c r="A2" s="355" t="s">
        <v>556</v>
      </c>
      <c r="B2" s="356">
        <v>0.65</v>
      </c>
      <c r="C2" s="357" t="s">
        <v>557</v>
      </c>
      <c r="D2" s="358">
        <v>104249.60000000001</v>
      </c>
      <c r="E2" s="359" t="s">
        <v>558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559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560</v>
      </c>
      <c r="N2" s="364">
        <f>'Combined Retirement'!N1</f>
        <v>0.22415375262239876</v>
      </c>
      <c r="Q2" s="25"/>
      <c r="R2" s="25"/>
      <c r="S2" s="25"/>
    </row>
    <row r="3" spans="1:19" x14ac:dyDescent="0.25">
      <c r="A3" s="365" t="s">
        <v>561</v>
      </c>
      <c r="B3" s="366">
        <f>B1*(1+B2)</f>
        <v>491286.83999999991</v>
      </c>
      <c r="C3" s="367" t="s">
        <v>562</v>
      </c>
      <c r="D3" s="368">
        <v>18000</v>
      </c>
      <c r="E3" s="369" t="s">
        <v>563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564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565</v>
      </c>
      <c r="N3" s="373">
        <f>'Combined Retirement'!R1</f>
        <v>110123.78879999998</v>
      </c>
      <c r="Q3" s="25"/>
      <c r="R3" s="25"/>
      <c r="S3" s="25"/>
    </row>
    <row r="4" spans="1:19" x14ac:dyDescent="0.25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x14ac:dyDescent="0.25">
      <c r="A5" s="349"/>
      <c r="B5" s="375" t="s">
        <v>566</v>
      </c>
      <c r="C5" s="375" t="s">
        <v>567</v>
      </c>
      <c r="D5" s="375" t="s">
        <v>568</v>
      </c>
      <c r="E5" s="350" t="s">
        <v>569</v>
      </c>
      <c r="F5" s="376" t="s">
        <v>570</v>
      </c>
      <c r="G5" s="377" t="s">
        <v>571</v>
      </c>
      <c r="H5" s="23"/>
      <c r="I5" s="23"/>
      <c r="J5" s="23"/>
      <c r="K5" s="23"/>
      <c r="L5" s="23"/>
      <c r="M5" s="378" t="s">
        <v>572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x14ac:dyDescent="0.25">
      <c r="A6" s="355" t="s">
        <v>573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29.166666666666668</v>
      </c>
      <c r="F6" s="384">
        <f ca="1">'Isaac 401k'!D4</f>
        <v>61910</v>
      </c>
      <c r="G6" s="385">
        <f ca="1">(F6-B9)/365.25</f>
        <v>87.622176591375776</v>
      </c>
      <c r="H6" s="23"/>
      <c r="I6" s="23"/>
      <c r="J6" s="566" t="s">
        <v>574</v>
      </c>
      <c r="K6" s="553"/>
      <c r="L6" s="23"/>
      <c r="M6" s="386" t="s">
        <v>575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x14ac:dyDescent="0.25">
      <c r="A7" s="365" t="s">
        <v>576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36.5</v>
      </c>
      <c r="F7" s="392">
        <f ca="1">'Lorri 401b'!D4</f>
        <v>64590</v>
      </c>
      <c r="G7" s="393">
        <f ca="1">(F7-C9)/365.25</f>
        <v>90.349075975359341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577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x14ac:dyDescent="0.25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x14ac:dyDescent="0.25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x14ac:dyDescent="0.25">
      <c r="A10" s="37" t="s">
        <v>268</v>
      </c>
      <c r="B10" s="11" t="s">
        <v>578</v>
      </c>
      <c r="C10" s="11" t="s">
        <v>579</v>
      </c>
      <c r="E10" s="25" t="s">
        <v>547</v>
      </c>
      <c r="F10" s="25" t="s">
        <v>559</v>
      </c>
      <c r="G10" s="25" t="s">
        <v>564</v>
      </c>
      <c r="H10" s="25" t="s">
        <v>580</v>
      </c>
      <c r="I10" s="25" t="s">
        <v>581</v>
      </c>
      <c r="J10" s="25" t="s">
        <v>582</v>
      </c>
      <c r="K10" s="25" t="s">
        <v>583</v>
      </c>
      <c r="L10" s="25"/>
      <c r="N10" s="25" t="s">
        <v>584</v>
      </c>
      <c r="O10" s="25" t="s">
        <v>585</v>
      </c>
      <c r="P10" s="25" t="s">
        <v>586</v>
      </c>
      <c r="Q10" s="25" t="s">
        <v>587</v>
      </c>
      <c r="R10" s="25" t="s">
        <v>588</v>
      </c>
      <c r="S10" s="25" t="s">
        <v>589</v>
      </c>
    </row>
    <row r="11" spans="1:19" x14ac:dyDescent="0.25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2984645.9682118469</v>
      </c>
      <c r="R11" s="25">
        <f t="array" aca="1" ref="R11" ca="1">INDEX('Lorri 401b'!L:L,MATCH('Retirement Calculator'!A11,'Lorri 401b'!N:N,0),0)</f>
        <v>3155115.0275104027</v>
      </c>
      <c r="S11" s="25">
        <f t="shared" ref="S11:S265" ca="1" si="7">SUM(Q11:R11)</f>
        <v>6139760.9957222492</v>
      </c>
    </row>
    <row r="12" spans="1:19" x14ac:dyDescent="0.25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2963696.5309464792</v>
      </c>
      <c r="R12" s="25">
        <f t="array" aca="1" ref="R12" ca="1">INDEX('Lorri 401b'!L:L,MATCH('Retirement Calculator'!A12,'Lorri 401b'!N:N,0),0)</f>
        <v>3168261.3401250294</v>
      </c>
      <c r="S12" s="25">
        <f t="shared" ca="1" si="7"/>
        <v>6131957.8710715082</v>
      </c>
    </row>
    <row r="13" spans="1:19" x14ac:dyDescent="0.25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2942659.8043591725</v>
      </c>
      <c r="R13" s="25">
        <f t="array" aca="1" ref="R13" ca="1">INDEX('Lorri 401b'!L:L,MATCH('Retirement Calculator'!A13,'Lorri 401b'!N:N,0),0)</f>
        <v>3181462.4290422169</v>
      </c>
      <c r="S13" s="25">
        <f t="shared" ca="1" si="7"/>
        <v>6124122.2334013898</v>
      </c>
    </row>
    <row r="14" spans="1:19" x14ac:dyDescent="0.25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2921535.4247444184</v>
      </c>
      <c r="R14" s="25">
        <f t="array" aca="1" ref="R14" ca="1">INDEX('Lorri 401b'!L:L,MATCH('Retirement Calculator'!A14,'Lorri 401b'!N:N,0),0)</f>
        <v>3194718.5224965597</v>
      </c>
      <c r="S14" s="25">
        <f t="shared" ca="1" si="7"/>
        <v>6116253.9472409785</v>
      </c>
    </row>
    <row r="15" spans="1:19" x14ac:dyDescent="0.25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2900323.0268812696</v>
      </c>
      <c r="R15" s="25">
        <f t="array" aca="1" ref="R15" ca="1">INDEX('Lorri 401b'!L:L,MATCH('Retirement Calculator'!A15,'Lorri 401b'!N:N,0),0)</f>
        <v>3208029.8496736288</v>
      </c>
      <c r="S15" s="25">
        <f t="shared" ca="1" si="7"/>
        <v>6108352.8765548989</v>
      </c>
    </row>
    <row r="16" spans="1:19" x14ac:dyDescent="0.25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2879022.2440270246</v>
      </c>
      <c r="R16" s="25">
        <f t="array" aca="1" ref="R16" ca="1">INDEX('Lorri 401b'!L:L,MATCH('Retirement Calculator'!A16,'Lorri 401b'!N:N,0),0)</f>
        <v>3221396.6407139357</v>
      </c>
      <c r="S16" s="25">
        <f t="shared" ca="1" si="7"/>
        <v>6100418.8847409599</v>
      </c>
    </row>
    <row r="17" spans="1:19" x14ac:dyDescent="0.25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2857632.707910887</v>
      </c>
      <c r="R17" s="25">
        <f t="array" aca="1" ref="R17" ca="1">INDEX('Lorri 401b'!L:L,MATCH('Retirement Calculator'!A17,'Lorri 401b'!N:N,0),0)</f>
        <v>3234819.1267169104</v>
      </c>
      <c r="S17" s="25">
        <f t="shared" ca="1" si="7"/>
        <v>6092451.8346277978</v>
      </c>
    </row>
    <row r="18" spans="1:19" x14ac:dyDescent="0.25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2836154.0487275985</v>
      </c>
      <c r="R18" s="25">
        <f t="array" aca="1" ref="R18" ca="1">INDEX('Lorri 401b'!L:L,MATCH('Retirement Calculator'!A18,'Lorri 401b'!N:N,0),0)</f>
        <v>3248297.5397448977</v>
      </c>
      <c r="S18" s="25">
        <f t="shared" ca="1" si="7"/>
        <v>6084451.5884724967</v>
      </c>
    </row>
    <row r="19" spans="1:19" x14ac:dyDescent="0.25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2814585.8951310464</v>
      </c>
      <c r="R19" s="25">
        <f t="array" aca="1" ref="R19" ca="1">INDEX('Lorri 401b'!L:L,MATCH('Retirement Calculator'!A19,'Lorri 401b'!N:N,0),0)</f>
        <v>3261832.1128271683</v>
      </c>
      <c r="S19" s="25">
        <f t="shared" ca="1" si="7"/>
        <v>6076418.0079582147</v>
      </c>
    </row>
    <row r="20" spans="1:19" x14ac:dyDescent="0.25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2792927.8742278419</v>
      </c>
      <c r="R20" s="25">
        <f t="array" aca="1" ref="R20" ca="1">INDEX('Lorri 401b'!L:L,MATCH('Retirement Calculator'!A20,'Lorri 401b'!N:N,0),0)</f>
        <v>3275423.0799639481</v>
      </c>
      <c r="S20" s="25">
        <f t="shared" ca="1" si="7"/>
        <v>6068350.95419179</v>
      </c>
    </row>
    <row r="21" spans="1:19" ht="15.75" customHeight="1" x14ac:dyDescent="0.25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2771179.6115708742</v>
      </c>
      <c r="R21" s="25">
        <f t="array" aca="1" ref="R21" ca="1">INDEX('Lorri 401b'!L:L,MATCH('Retirement Calculator'!A21,'Lorri 401b'!N:N,0),0)</f>
        <v>3289070.6761304648</v>
      </c>
      <c r="S21" s="25">
        <f t="shared" ca="1" si="7"/>
        <v>6060250.2877013385</v>
      </c>
    </row>
    <row r="22" spans="1:19" ht="15.75" customHeight="1" x14ac:dyDescent="0.25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2749340.7311528358</v>
      </c>
      <c r="R22" s="25">
        <f t="array" aca="1" ref="R22" ca="1">INDEX('Lorri 401b'!L:L,MATCH('Retirement Calculator'!A22,'Lorri 401b'!N:N,0),0)</f>
        <v>3302775.1372810085</v>
      </c>
      <c r="S22" s="25">
        <f t="shared" ca="1" si="7"/>
        <v>6052115.8684338443</v>
      </c>
    </row>
    <row r="23" spans="1:19" ht="15.75" customHeight="1" x14ac:dyDescent="0.25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2727410.8553997222</v>
      </c>
      <c r="R23" s="25">
        <f t="array" aca="1" ref="R23" ca="1">INDEX('Lorri 401b'!L:L,MATCH('Retirement Calculator'!A23,'Lorri 401b'!N:N,0),0)</f>
        <v>3316536.7003530129</v>
      </c>
      <c r="S23" s="25">
        <f t="shared" ca="1" si="7"/>
        <v>6043947.5557527356</v>
      </c>
    </row>
    <row r="24" spans="1:19" ht="15.75" customHeight="1" x14ac:dyDescent="0.25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2705389.6051643039</v>
      </c>
      <c r="R24" s="25">
        <f t="array" aca="1" ref="R24" ca="1">INDEX('Lorri 401b'!L:L,MATCH('Retirement Calculator'!A24,'Lorri 401b'!N:N,0),0)</f>
        <v>3330355.6032711505</v>
      </c>
      <c r="S24" s="25">
        <f t="shared" ca="1" si="7"/>
        <v>6035745.2084354544</v>
      </c>
    </row>
    <row r="25" spans="1:19" ht="15.75" customHeight="1" x14ac:dyDescent="0.25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2683276.5997195714</v>
      </c>
      <c r="R25" s="25">
        <f t="array" aca="1" ref="R25" ca="1">INDEX('Lorri 401b'!L:L,MATCH('Retirement Calculator'!A25,'Lorri 401b'!N:N,0),0)</f>
        <v>3344232.0849514469</v>
      </c>
      <c r="S25" s="25">
        <f t="shared" ca="1" si="7"/>
        <v>6027508.6846710183</v>
      </c>
    </row>
    <row r="26" spans="1:19" ht="15.75" customHeight="1" x14ac:dyDescent="0.25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2661071.4567521526</v>
      </c>
      <c r="R26" s="25">
        <f t="array" aca="1" ref="R26" ca="1">INDEX('Lorri 401b'!L:L,MATCH('Retirement Calculator'!A26,'Lorri 401b'!N:N,0),0)</f>
        <v>3358166.3853054112</v>
      </c>
      <c r="S26" s="25">
        <f t="shared" ca="1" si="7"/>
        <v>6019237.8420575634</v>
      </c>
    </row>
    <row r="27" spans="1:19" ht="15.75" customHeight="1" x14ac:dyDescent="0.25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2638773.7923557027</v>
      </c>
      <c r="R27" s="25">
        <f t="array" aca="1" ref="R27" ca="1">INDEX('Lorri 401b'!L:L,MATCH('Retirement Calculator'!A27,'Lorri 401b'!N:N,0),0)</f>
        <v>3372158.7452441836</v>
      </c>
      <c r="S27" s="25">
        <f t="shared" ca="1" si="7"/>
        <v>6010932.5375998858</v>
      </c>
    </row>
    <row r="28" spans="1:19" ht="15.75" customHeight="1" x14ac:dyDescent="0.25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2616383.2210242678</v>
      </c>
      <c r="R28" s="25">
        <f t="array" aca="1" ref="R28" ca="1">INDEX('Lorri 401b'!L:L,MATCH('Retirement Calculator'!A28,'Lorri 401b'!N:N,0),0)</f>
        <v>3386209.4066827009</v>
      </c>
      <c r="S28" s="25">
        <f t="shared" ca="1" si="7"/>
        <v>6002592.6277069692</v>
      </c>
    </row>
    <row r="29" spans="1:19" ht="15.75" customHeight="1" x14ac:dyDescent="0.25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2593899.3556456184</v>
      </c>
      <c r="R29" s="25">
        <f t="array" aca="1" ref="R29" ca="1">INDEX('Lorri 401b'!L:L,MATCH('Retirement Calculator'!A29,'Lorri 401b'!N:N,0),0)</f>
        <v>3400318.6125438786</v>
      </c>
      <c r="S29" s="25">
        <f t="shared" ca="1" si="7"/>
        <v>5994217.9681894965</v>
      </c>
    </row>
    <row r="30" spans="1:19" ht="15.75" customHeight="1" x14ac:dyDescent="0.25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2571321.8074945579</v>
      </c>
      <c r="R30" s="25">
        <f t="array" aca="1" ref="R30" ca="1">INDEX('Lorri 401b'!L:L,MATCH('Retirement Calculator'!A30,'Lorri 401b'!N:N,0),0)</f>
        <v>3414486.6067628115</v>
      </c>
      <c r="S30" s="25">
        <f t="shared" ca="1" si="7"/>
        <v>5985808.4142573699</v>
      </c>
    </row>
    <row r="31" spans="1:19" ht="15.75" customHeight="1" x14ac:dyDescent="0.25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2548650.1862262012</v>
      </c>
      <c r="R31" s="25">
        <f t="array" aca="1" ref="R31" ca="1">INDEX('Lorri 401b'!L:L,MATCH('Retirement Calculator'!A31,'Lorri 401b'!N:N,0),0)</f>
        <v>3428713.63429099</v>
      </c>
      <c r="S31" s="25">
        <f t="shared" ca="1" si="7"/>
        <v>5977363.8205171917</v>
      </c>
    </row>
    <row r="32" spans="1:19" ht="15.75" customHeight="1" x14ac:dyDescent="0.25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2525884.0998692266</v>
      </c>
      <c r="R32" s="25">
        <f t="array" aca="1" ref="R32" ca="1">INDEX('Lorri 401b'!L:L,MATCH('Retirement Calculator'!A32,'Lorri 401b'!N:N,0),0)</f>
        <v>3442999.9411005359</v>
      </c>
      <c r="S32" s="25">
        <f t="shared" ca="1" si="7"/>
        <v>5968884.040969763</v>
      </c>
    </row>
    <row r="33" spans="1:19" ht="15.75" customHeight="1" x14ac:dyDescent="0.25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2503023.1548190978</v>
      </c>
      <c r="R33" s="25">
        <f t="array" aca="1" ref="R33" ca="1">INDEX('Lorri 401b'!L:L,MATCH('Retirement Calculator'!A33,'Lorri 401b'!N:N,0),0)</f>
        <v>3457345.7741884547</v>
      </c>
      <c r="S33" s="25">
        <f t="shared" ca="1" si="7"/>
        <v>5960368.9290075526</v>
      </c>
    </row>
    <row r="34" spans="1:19" ht="15.75" customHeight="1" x14ac:dyDescent="0.25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2480066.9558312604</v>
      </c>
      <c r="R34" s="25">
        <f t="array" aca="1" ref="R34" ca="1">INDEX('Lorri 401b'!L:L,MATCH('Retirement Calculator'!A34,'Lorri 401b'!N:N,0),0)</f>
        <v>3471751.3815809065</v>
      </c>
      <c r="S34" s="25">
        <f t="shared" ca="1" si="7"/>
        <v>5951818.3374121673</v>
      </c>
    </row>
    <row r="35" spans="1:19" ht="15.75" customHeight="1" x14ac:dyDescent="0.25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2457015.1060143067</v>
      </c>
      <c r="R35" s="25">
        <f t="array" aca="1" ref="R35" ca="1">INDEX('Lorri 401b'!L:L,MATCH('Retirement Calculator'!A35,'Lorri 401b'!N:N,0),0)</f>
        <v>3486217.0123374937</v>
      </c>
      <c r="S35" s="25">
        <f t="shared" ca="1" si="7"/>
        <v>5943232.1183518004</v>
      </c>
    </row>
    <row r="36" spans="1:19" ht="15.75" customHeight="1" x14ac:dyDescent="0.25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2433867.2068231157</v>
      </c>
      <c r="R36" s="25">
        <f t="array" aca="1" ref="R36" ca="1">INDEX('Lorri 401b'!L:L,MATCH('Retirement Calculator'!A36,'Lorri 401b'!N:N,0),0)</f>
        <v>3500742.9165555667</v>
      </c>
      <c r="S36" s="25">
        <f t="shared" ca="1" si="7"/>
        <v>5934610.1233786829</v>
      </c>
    </row>
    <row r="37" spans="1:19" ht="15.75" customHeight="1" x14ac:dyDescent="0.25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2410622.8580519618</v>
      </c>
      <c r="R37" s="25">
        <f t="array" aca="1" ref="R37" ca="1">INDEX('Lorri 401b'!L:L,MATCH('Retirement Calculator'!A37,'Lorri 401b'!N:N,0),0)</f>
        <v>3515329.3453745483</v>
      </c>
      <c r="S37" s="25">
        <f t="shared" ca="1" si="7"/>
        <v>5925952.2034265101</v>
      </c>
    </row>
    <row r="38" spans="1:19" ht="15.75" customHeight="1" x14ac:dyDescent="0.25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2387281.6578275943</v>
      </c>
      <c r="R38" s="25">
        <f t="array" aca="1" ref="R38" ca="1">INDEX('Lorri 401b'!L:L,MATCH('Retirement Calculator'!A38,'Lorri 401b'!N:N,0),0)</f>
        <v>3529976.5509802755</v>
      </c>
      <c r="S38" s="25">
        <f t="shared" ca="1" si="7"/>
        <v>5917258.2088078698</v>
      </c>
    </row>
    <row r="39" spans="1:19" ht="15.75" customHeight="1" x14ac:dyDescent="0.25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2363843.2026022919</v>
      </c>
      <c r="R39" s="25">
        <f t="array" aca="1" ref="R39" ca="1">INDEX('Lorri 401b'!L:L,MATCH('Retirement Calculator'!A39,'Lorri 401b'!N:N,0),0)</f>
        <v>3544684.78660936</v>
      </c>
      <c r="S39" s="25">
        <f t="shared" ca="1" si="7"/>
        <v>5908527.9892116524</v>
      </c>
    </row>
    <row r="40" spans="1:19" ht="15.75" customHeight="1" x14ac:dyDescent="0.25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2340307.0871468843</v>
      </c>
      <c r="R40" s="25">
        <f t="array" aca="1" ref="R40" ca="1">INDEX('Lorri 401b'!L:L,MATCH('Retirement Calculator'!A40,'Lorri 401b'!N:N,0),0)</f>
        <v>3559454.3065535659</v>
      </c>
      <c r="S40" s="25">
        <f t="shared" ca="1" si="7"/>
        <v>5899761.3937004507</v>
      </c>
    </row>
    <row r="41" spans="1:19" ht="15.75" customHeight="1" x14ac:dyDescent="0.25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2316672.9045437458</v>
      </c>
      <c r="R41" s="25">
        <f t="array" aca="1" ref="R41" ca="1">INDEX('Lorri 401b'!L:L,MATCH('Retirement Calculator'!A41,'Lorri 401b'!N:N,0),0)</f>
        <v>3574285.3661642056</v>
      </c>
      <c r="S41" s="25">
        <f t="shared" ca="1" si="7"/>
        <v>5890958.2707079519</v>
      </c>
    </row>
    <row r="42" spans="1:19" ht="15.75" customHeight="1" x14ac:dyDescent="0.25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2292940.2461797609</v>
      </c>
      <c r="R42" s="25">
        <f t="array" aca="1" ref="R42" ca="1">INDEX('Lorri 401b'!L:L,MATCH('Retirement Calculator'!A42,'Lorri 401b'!N:N,0),0)</f>
        <v>3589178.2218565564</v>
      </c>
      <c r="S42" s="25">
        <f t="shared" ca="1" si="7"/>
        <v>5882118.4680363173</v>
      </c>
    </row>
    <row r="43" spans="1:19" ht="15.75" customHeight="1" x14ac:dyDescent="0.25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2269108.7017392595</v>
      </c>
      <c r="R43" s="25">
        <f t="array" aca="1" ref="R43" ca="1">INDEX('Lorri 401b'!L:L,MATCH('Retirement Calculator'!A43,'Lorri 401b'!N:N,0),0)</f>
        <v>3604133.131114292</v>
      </c>
      <c r="S43" s="25">
        <f t="shared" ca="1" si="7"/>
        <v>5873241.832853552</v>
      </c>
    </row>
    <row r="44" spans="1:19" ht="15.75" customHeight="1" x14ac:dyDescent="0.25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2245177.8591969227</v>
      </c>
      <c r="R44" s="25">
        <f t="array" aca="1" ref="R44" ca="1">INDEX('Lorri 401b'!L:L,MATCH('Retirement Calculator'!A44,'Lorri 401b'!N:N,0),0)</f>
        <v>3619150.3524939348</v>
      </c>
      <c r="S44" s="25">
        <f t="shared" ca="1" si="7"/>
        <v>5864328.211690858</v>
      </c>
    </row>
    <row r="45" spans="1:19" ht="15.75" customHeight="1" x14ac:dyDescent="0.25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2221147.3048106595</v>
      </c>
      <c r="R45" s="25">
        <f t="array" aca="1" ref="R45" ca="1">INDEX('Lorri 401b'!L:L,MATCH('Retirement Calculator'!A45,'Lorri 401b'!N:N,0),0)</f>
        <v>3634230.1456293263</v>
      </c>
      <c r="S45" s="25">
        <f t="shared" ca="1" si="7"/>
        <v>5855377.4504399858</v>
      </c>
    </row>
    <row r="46" spans="1:19" ht="15.75" customHeight="1" x14ac:dyDescent="0.25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2197016.6231144536</v>
      </c>
      <c r="R46" s="25">
        <f t="array" aca="1" ref="R46" ca="1">INDEX('Lorri 401b'!L:L,MATCH('Retirement Calculator'!A46,'Lorri 401b'!N:N,0),0)</f>
        <v>3649372.7712361151</v>
      </c>
      <c r="S46" s="25">
        <f t="shared" ca="1" si="7"/>
        <v>5846389.3943505688</v>
      </c>
    </row>
    <row r="47" spans="1:19" ht="15.75" customHeight="1" x14ac:dyDescent="0.25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2172785.3969111801</v>
      </c>
      <c r="R47" s="25">
        <f t="array" aca="1" ref="R47" ca="1">INDEX('Lorri 401b'!L:L,MATCH('Retirement Calculator'!A47,'Lorri 401b'!N:N,0),0)</f>
        <v>3664578.4911162658</v>
      </c>
      <c r="S47" s="25">
        <f t="shared" ca="1" si="7"/>
        <v>5837363.8880274463</v>
      </c>
    </row>
    <row r="48" spans="1:19" ht="15.75" customHeight="1" x14ac:dyDescent="0.25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2148453.2072653929</v>
      </c>
      <c r="R48" s="25">
        <f t="array" aca="1" ref="R48" ca="1">INDEX('Lorri 401b'!L:L,MATCH('Retirement Calculator'!A48,'Lorri 401b'!N:N,0),0)</f>
        <v>3679847.5681625837</v>
      </c>
      <c r="S48" s="25">
        <f t="shared" ca="1" si="7"/>
        <v>5828300.7754279766</v>
      </c>
    </row>
    <row r="49" spans="1:19" ht="15.75" customHeight="1" x14ac:dyDescent="0.25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2124019.6334960815</v>
      </c>
      <c r="R49" s="25">
        <f t="array" aca="1" ref="R49" ca="1">INDEX('Lorri 401b'!L:L,MATCH('Retirement Calculator'!A49,'Lorri 401b'!N:N,0),0)</f>
        <v>3695180.2663632613</v>
      </c>
      <c r="S49" s="25">
        <f t="shared" ca="1" si="7"/>
        <v>5819199.8998593427</v>
      </c>
    </row>
    <row r="50" spans="1:19" ht="15.75" customHeight="1" x14ac:dyDescent="0.25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2099484.2531693978</v>
      </c>
      <c r="R50" s="25">
        <f t="array" aca="1" ref="R50" ca="1">INDEX('Lorri 401b'!L:L,MATCH('Retirement Calculator'!A50,'Lorri 401b'!N:N,0),0)</f>
        <v>3710576.8508064416</v>
      </c>
      <c r="S50" s="25">
        <f t="shared" ca="1" si="7"/>
        <v>5810061.1039758399</v>
      </c>
    </row>
    <row r="51" spans="1:19" ht="15.75" customHeight="1" x14ac:dyDescent="0.25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2074846.642091353</v>
      </c>
      <c r="R51" s="25">
        <f t="array" aca="1" ref="R51" ca="1">INDEX('Lorri 401b'!L:L,MATCH('Retirement Calculator'!A51,'Lorri 401b'!N:N,0),0)</f>
        <v>3726037.5876848018</v>
      </c>
      <c r="S51" s="25">
        <f t="shared" ca="1" si="7"/>
        <v>5800884.2297761552</v>
      </c>
    </row>
    <row r="52" spans="1:19" ht="15.75" customHeight="1" x14ac:dyDescent="0.25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2050106.3743004829</v>
      </c>
      <c r="R52" s="25">
        <f t="array" aca="1" ref="R52" ca="1">INDEX('Lorri 401b'!L:L,MATCH('Retirement Calculator'!A52,'Lorri 401b'!N:N,0),0)</f>
        <v>3741562.744300155</v>
      </c>
      <c r="S52" s="25">
        <f t="shared" ca="1" si="7"/>
        <v>5791669.1186006377</v>
      </c>
    </row>
    <row r="53" spans="1:19" ht="15.75" customHeight="1" x14ac:dyDescent="0.25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2026042.2553938176</v>
      </c>
      <c r="R53" s="25">
        <f t="array" aca="1" ref="R53" ca="1">INDEX('Lorri 401b'!L:L,MATCH('Retirement Calculator'!A53,'Lorri 401b'!N:N,0),0)</f>
        <v>3757152.5890680724</v>
      </c>
      <c r="S53" s="25">
        <f t="shared" ca="1" si="7"/>
        <v>5783194.8444618899</v>
      </c>
    </row>
    <row r="54" spans="1:19" ht="15.75" customHeight="1" x14ac:dyDescent="0.25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2001877.8693250411</v>
      </c>
      <c r="R54" s="25">
        <f t="array" aca="1" ref="R54" ca="1">INDEX('Lorri 401b'!L:L,MATCH('Retirement Calculator'!A54,'Lorri 401b'!N:N,0),0)</f>
        <v>3772807.3915225226</v>
      </c>
      <c r="S54" s="25">
        <f t="shared" ca="1" si="7"/>
        <v>5774685.2608475639</v>
      </c>
    </row>
    <row r="55" spans="1:19" ht="15.75" customHeight="1" x14ac:dyDescent="0.25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1977612.7983143113</v>
      </c>
      <c r="R55" s="25">
        <f t="array" aca="1" ref="R55" ca="1">INDEX('Lorri 401b'!L:L,MATCH('Retirement Calculator'!A55,'Lorri 401b'!N:N,0),0)</f>
        <v>3788527.4223205331</v>
      </c>
      <c r="S55" s="25">
        <f t="shared" ca="1" si="7"/>
        <v>5766140.2206348442</v>
      </c>
    </row>
    <row r="56" spans="1:19" ht="15.75" customHeight="1" x14ac:dyDescent="0.25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1953246.6228410369</v>
      </c>
      <c r="R56" s="25">
        <f t="array" aca="1" ref="R56" ca="1">INDEX('Lorri 401b'!L:L,MATCH('Retirement Calculator'!A56,'Lorri 401b'!N:N,0),0)</f>
        <v>3804312.9532468687</v>
      </c>
      <c r="S56" s="25">
        <f t="shared" ca="1" si="7"/>
        <v>5757559.5760879051</v>
      </c>
    </row>
    <row r="57" spans="1:19" ht="15.75" customHeight="1" x14ac:dyDescent="0.25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1928778.9216366238</v>
      </c>
      <c r="R57" s="25">
        <f t="array" aca="1" ref="R57" ca="1">INDEX('Lorri 401b'!L:L,MATCH('Retirement Calculator'!A57,'Lorri 401b'!N:N,0),0)</f>
        <v>3820164.2572187306</v>
      </c>
      <c r="S57" s="25">
        <f t="shared" ca="1" si="7"/>
        <v>5748943.178855354</v>
      </c>
    </row>
    <row r="58" spans="1:19" ht="15.75" customHeight="1" x14ac:dyDescent="0.25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1904209.2716771923</v>
      </c>
      <c r="R58" s="25">
        <f t="array" aca="1" ref="R58" ca="1">INDEX('Lorri 401b'!L:L,MATCH('Retirement Calculator'!A58,'Lorri 401b'!N:N,0),0)</f>
        <v>3836081.6082904753</v>
      </c>
      <c r="S58" s="25">
        <f t="shared" ca="1" si="7"/>
        <v>5740290.8799676672</v>
      </c>
    </row>
    <row r="59" spans="1:19" ht="15.75" customHeight="1" x14ac:dyDescent="0.25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1879537.2481762632</v>
      </c>
      <c r="R59" s="25">
        <f t="array" aca="1" ref="R59" ca="1">INDEX('Lorri 401b'!L:L,MATCH('Retirement Calculator'!A59,'Lorri 401b'!N:N,0),0)</f>
        <v>3852065.2816583524</v>
      </c>
      <c r="S59" s="25">
        <f t="shared" ca="1" si="7"/>
        <v>5731602.5298346151</v>
      </c>
    </row>
    <row r="60" spans="1:19" ht="15.75" customHeight="1" x14ac:dyDescent="0.25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1854762.4245774136</v>
      </c>
      <c r="R60" s="25">
        <f t="array" aca="1" ref="R60" ca="1">INDEX('Lorri 401b'!L:L,MATCH('Retirement Calculator'!A60,'Lorri 401b'!N:N,0),0)</f>
        <v>3868115.5536652622</v>
      </c>
      <c r="S60" s="25">
        <f t="shared" ca="1" si="7"/>
        <v>5722877.9782426758</v>
      </c>
    </row>
    <row r="61" spans="1:19" ht="15.75" customHeight="1" x14ac:dyDescent="0.25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1829884.3725469022</v>
      </c>
      <c r="R61" s="25">
        <f t="array" aca="1" ref="R61" ca="1">INDEX('Lorri 401b'!L:L,MATCH('Retirement Calculator'!A61,'Lorri 401b'!N:N,0),0)</f>
        <v>3884232.7018055343</v>
      </c>
      <c r="S61" s="25">
        <f t="shared" ca="1" si="7"/>
        <v>5714117.0743524367</v>
      </c>
    </row>
    <row r="62" spans="1:19" ht="15.75" customHeight="1" x14ac:dyDescent="0.25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1804902.6619662635</v>
      </c>
      <c r="R62" s="25">
        <f t="array" aca="1" ref="R62" ca="1">INDEX('Lorri 401b'!L:L,MATCH('Retirement Calculator'!A62,'Lorri 401b'!N:N,0),0)</f>
        <v>3900417.004729724</v>
      </c>
      <c r="S62" s="25">
        <f t="shared" ca="1" si="7"/>
        <v>5705319.6666959878</v>
      </c>
    </row>
    <row r="63" spans="1:19" ht="15.75" customHeight="1" x14ac:dyDescent="0.25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1779816.8609248723</v>
      </c>
      <c r="R63" s="25">
        <f t="array" aca="1" ref="R63" ca="1">INDEX('Lorri 401b'!L:L,MATCH('Retirement Calculator'!A63,'Lorri 401b'!N:N,0),0)</f>
        <v>3916668.7422494311</v>
      </c>
      <c r="S63" s="25">
        <f t="shared" ca="1" si="7"/>
        <v>5696485.6031743037</v>
      </c>
    </row>
    <row r="64" spans="1:19" ht="15.75" customHeight="1" x14ac:dyDescent="0.25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1754626.5357124752</v>
      </c>
      <c r="R64" s="25">
        <f t="array" aca="1" ref="R64" ca="1">INDEX('Lorri 401b'!L:L,MATCH('Retirement Calculator'!A64,'Lorri 401b'!N:N,0),0)</f>
        <v>3932988.195342137</v>
      </c>
      <c r="S64" s="25">
        <f t="shared" ca="1" si="7"/>
        <v>5687614.7310546124</v>
      </c>
    </row>
    <row r="65" spans="1:19" ht="15.75" customHeight="1" x14ac:dyDescent="0.25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1729331.2508116933</v>
      </c>
      <c r="R65" s="25">
        <f t="array" aca="1" ref="R65" ca="1">INDEX('Lorri 401b'!L:L,MATCH('Retirement Calculator'!A65,'Lorri 401b'!N:N,0),0)</f>
        <v>3949375.6461560624</v>
      </c>
      <c r="S65" s="25">
        <f t="shared" ca="1" si="7"/>
        <v>5678706.8969677556</v>
      </c>
    </row>
    <row r="66" spans="1:19" ht="15.75" customHeight="1" x14ac:dyDescent="0.25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1703930.5688904913</v>
      </c>
      <c r="R66" s="25">
        <f t="array" aca="1" ref="R66" ca="1">INDEX('Lorri 401b'!L:L,MATCH('Retirement Calculator'!A66,'Lorri 401b'!N:N,0),0)</f>
        <v>3965831.378015046</v>
      </c>
      <c r="S66" s="25">
        <f t="shared" ca="1" si="7"/>
        <v>5669761.9469055375</v>
      </c>
    </row>
    <row r="67" spans="1:19" ht="15.75" customHeight="1" x14ac:dyDescent="0.25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1678424.0507946177</v>
      </c>
      <c r="R67" s="25">
        <f t="array" aca="1" ref="R67" ca="1">INDEX('Lorri 401b'!L:L,MATCH('Retirement Calculator'!A67,'Lorri 401b'!N:N,0),0)</f>
        <v>3982355.6754234419</v>
      </c>
      <c r="S67" s="25">
        <f t="shared" ca="1" si="7"/>
        <v>5660779.7262180597</v>
      </c>
    </row>
    <row r="68" spans="1:19" ht="15.75" customHeight="1" x14ac:dyDescent="0.25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1652811.2555400112</v>
      </c>
      <c r="R68" s="25">
        <f t="array" aca="1" ref="R68" ca="1">INDEX('Lorri 401b'!L:L,MATCH('Retirement Calculator'!A68,'Lorri 401b'!N:N,0),0)</f>
        <v>3998948.8240710394</v>
      </c>
      <c r="S68" s="25">
        <f t="shared" ca="1" si="7"/>
        <v>5651760.0796110509</v>
      </c>
    </row>
    <row r="69" spans="1:19" ht="15.75" customHeight="1" x14ac:dyDescent="0.25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1627091.7403051772</v>
      </c>
      <c r="R69" s="25">
        <f t="array" aca="1" ref="R69" ca="1">INDEX('Lorri 401b'!L:L,MATCH('Retirement Calculator'!A69,'Lorri 401b'!N:N,0),0)</f>
        <v>4015611.1108380021</v>
      </c>
      <c r="S69" s="25">
        <f t="shared" ca="1" si="7"/>
        <v>5642702.8511431795</v>
      </c>
    </row>
    <row r="70" spans="1:19" ht="15.75" customHeight="1" x14ac:dyDescent="0.25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1601265.0604235313</v>
      </c>
      <c r="R70" s="25">
        <f t="array" aca="1" ref="R70" ca="1">INDEX('Lorri 401b'!L:L,MATCH('Retirement Calculator'!A70,'Lorri 401b'!N:N,0),0)</f>
        <v>4032342.8237998271</v>
      </c>
      <c r="S70" s="25">
        <f t="shared" ca="1" si="7"/>
        <v>5633607.8842233587</v>
      </c>
    </row>
    <row r="71" spans="1:19" ht="15.75" customHeight="1" x14ac:dyDescent="0.25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1575330.7693757119</v>
      </c>
      <c r="R71" s="25">
        <f t="array" aca="1" ref="R71" ca="1">INDEX('Lorri 401b'!L:L,MATCH('Retirement Calculator'!A71,'Lorri 401b'!N:N,0),0)</f>
        <v>4049144.2522323262</v>
      </c>
      <c r="S71" s="25">
        <f t="shared" ca="1" si="7"/>
        <v>5624475.0216080379</v>
      </c>
    </row>
    <row r="72" spans="1:19" ht="15.75" customHeight="1" x14ac:dyDescent="0.25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1549288.41878186</v>
      </c>
      <c r="R72" s="25">
        <f t="array" aca="1" ref="R72" ca="1">INDEX('Lorri 401b'!L:L,MATCH('Retirement Calculator'!A72,'Lorri 401b'!N:N,0),0)</f>
        <v>4066015.6866166275</v>
      </c>
      <c r="S72" s="25">
        <f t="shared" ca="1" si="7"/>
        <v>5615304.1053984873</v>
      </c>
    </row>
    <row r="73" spans="1:19" ht="15.75" customHeight="1" x14ac:dyDescent="0.25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1523137.558393867</v>
      </c>
      <c r="R73" s="25">
        <f t="array" aca="1" ref="R73" ca="1">INDEX('Lorri 401b'!L:L,MATCH('Retirement Calculator'!A73,'Lorri 401b'!N:N,0),0)</f>
        <v>4082957.4186441968</v>
      </c>
      <c r="S73" s="25">
        <f t="shared" ca="1" si="7"/>
        <v>5606094.977038064</v>
      </c>
    </row>
    <row r="74" spans="1:19" ht="15.75" customHeight="1" x14ac:dyDescent="0.25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1496877.7360875907</v>
      </c>
      <c r="R74" s="25">
        <f t="array" aca="1" ref="R74" ca="1">INDEX('Lorri 401b'!L:L,MATCH('Retirement Calculator'!A74,'Lorri 401b'!N:N,0),0)</f>
        <v>4099969.741221881</v>
      </c>
      <c r="S74" s="25">
        <f t="shared" ca="1" si="7"/>
        <v>5596847.4773094719</v>
      </c>
    </row>
    <row r="75" spans="1:19" ht="15.75" customHeight="1" x14ac:dyDescent="0.25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1470508.4978550384</v>
      </c>
      <c r="R75" s="25">
        <f t="array" aca="1" ref="R75" ca="1">INDEX('Lorri 401b'!L:L,MATCH('Retirement Calculator'!A75,'Lorri 401b'!N:N,0),0)</f>
        <v>4117052.9484769721</v>
      </c>
      <c r="S75" s="25">
        <f t="shared" ca="1" si="7"/>
        <v>5587561.4463320104</v>
      </c>
    </row>
    <row r="76" spans="1:19" ht="15.75" customHeight="1" x14ac:dyDescent="0.25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1444029.387796517</v>
      </c>
      <c r="R76" s="25">
        <f t="array" aca="1" ref="R76" ca="1">INDEX('Lorri 401b'!L:L,MATCH('Retirement Calculator'!A76,'Lorri 401b'!N:N,0),0)</f>
        <v>4134207.3357622926</v>
      </c>
      <c r="S76" s="25">
        <f t="shared" ca="1" si="7"/>
        <v>5578236.7235588096</v>
      </c>
    </row>
    <row r="77" spans="1:19" ht="15.75" customHeight="1" x14ac:dyDescent="0.25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1417439.9481127518</v>
      </c>
      <c r="R77" s="25">
        <f t="array" aca="1" ref="R77" ca="1">INDEX('Lorri 401b'!L:L,MATCH('Retirement Calculator'!A77,'Lorri 401b'!N:N,0),0)</f>
        <v>4151433.1996613024</v>
      </c>
      <c r="S77" s="25">
        <f t="shared" ca="1" si="7"/>
        <v>5568873.1477740537</v>
      </c>
    </row>
    <row r="78" spans="1:19" ht="15.75" customHeight="1" x14ac:dyDescent="0.25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1414236.4196945271</v>
      </c>
      <c r="R78" s="25">
        <f t="array" aca="1" ref="R78" ca="1">INDEX('Lorri 401b'!L:L,MATCH('Retirement Calculator'!A78,'Lorri 401b'!N:N,0),0)</f>
        <v>4145234.1373956678</v>
      </c>
      <c r="S78" s="25">
        <f t="shared" ca="1" si="7"/>
        <v>5559470.5570901949</v>
      </c>
    </row>
    <row r="79" spans="1:19" ht="15.75" customHeight="1" x14ac:dyDescent="0.25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1411019.5432412263</v>
      </c>
      <c r="R79" s="25">
        <f t="array" aca="1" ref="R79" ca="1">INDEX('Lorri 401b'!L:L,MATCH('Retirement Calculator'!A79,'Lorri 401b'!N:N,0),0)</f>
        <v>4139009.2457039268</v>
      </c>
      <c r="S79" s="25">
        <f t="shared" ca="1" si="7"/>
        <v>5550028.7889451534</v>
      </c>
    </row>
    <row r="80" spans="1:19" ht="15.75" customHeight="1" x14ac:dyDescent="0.25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1407789.2631360369</v>
      </c>
      <c r="R80" s="25">
        <f t="array" aca="1" ref="R80" ca="1">INDEX('Lorri 401b'!L:L,MATCH('Retirement Calculator'!A80,'Lorri 401b'!N:N,0),0)</f>
        <v>4132758.4169634702</v>
      </c>
      <c r="S80" s="25">
        <f t="shared" ca="1" si="7"/>
        <v>5540547.6800995069</v>
      </c>
    </row>
    <row r="81" spans="1:19" ht="15.75" customHeight="1" x14ac:dyDescent="0.25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1404545.5235304092</v>
      </c>
      <c r="R81" s="25">
        <f t="array" aca="1" ref="R81" ca="1">INDEX('Lorri 401b'!L:L,MATCH('Retirement Calculator'!A81,'Lorri 401b'!N:N,0),0)</f>
        <v>4126481.5431032614</v>
      </c>
      <c r="S81" s="25">
        <f t="shared" ca="1" si="7"/>
        <v>5531027.0666336706</v>
      </c>
    </row>
    <row r="82" spans="1:19" ht="15.75" customHeight="1" x14ac:dyDescent="0.25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1401288.2683430915</v>
      </c>
      <c r="R82" s="25">
        <f t="array" aca="1" ref="R82" ca="1">INDEX('Lorri 401b'!L:L,MATCH('Retirement Calculator'!A82,'Lorri 401b'!N:N,0),0)</f>
        <v>4120178.5156019684</v>
      </c>
      <c r="S82" s="25">
        <f t="shared" ca="1" si="7"/>
        <v>5521466.7839450594</v>
      </c>
    </row>
    <row r="83" spans="1:19" ht="15.75" customHeight="1" x14ac:dyDescent="0.25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1398017.4412591599</v>
      </c>
      <c r="R83" s="25">
        <f t="array" aca="1" ref="R83" ca="1">INDEX('Lorri 401b'!L:L,MATCH('Retirement Calculator'!A83,'Lorri 401b'!N:N,0),0)</f>
        <v>4113849.2254860867</v>
      </c>
      <c r="S83" s="25">
        <f t="shared" ca="1" si="7"/>
        <v>5511866.6667452464</v>
      </c>
    </row>
    <row r="84" spans="1:19" ht="15.75" customHeight="1" x14ac:dyDescent="0.25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1394732.9857290452</v>
      </c>
      <c r="R84" s="25">
        <f t="array" aca="1" ref="R84" ca="1">INDEX('Lorri 401b'!L:L,MATCH('Retirement Calculator'!A84,'Lorri 401b'!N:N,0),0)</f>
        <v>4107493.5633280557</v>
      </c>
      <c r="S84" s="25">
        <f t="shared" ca="1" si="7"/>
        <v>5502226.5490571009</v>
      </c>
    </row>
    <row r="85" spans="1:19" ht="15.75" customHeight="1" x14ac:dyDescent="0.25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1391434.844967555</v>
      </c>
      <c r="R85" s="25">
        <f t="array" aca="1" ref="R85" ca="1">INDEX('Lorri 401b'!L:L,MATCH('Retirement Calculator'!A85,'Lorri 401b'!N:N,0),0)</f>
        <v>4101111.4192443662</v>
      </c>
      <c r="S85" s="25">
        <f t="shared" ca="1" si="7"/>
        <v>5492546.264211921</v>
      </c>
    </row>
    <row r="86" spans="1:19" ht="15.75" customHeight="1" x14ac:dyDescent="0.25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1388122.9619528919</v>
      </c>
      <c r="R86" s="25">
        <f t="array" aca="1" ref="R86" ca="1">INDEX('Lorri 401b'!L:L,MATCH('Retirement Calculator'!A86,'Lorri 401b'!N:N,0),0)</f>
        <v>4094702.6828936613</v>
      </c>
      <c r="S86" s="25">
        <f t="shared" ca="1" si="7"/>
        <v>5482825.644846553</v>
      </c>
    </row>
    <row r="87" spans="1:19" ht="15.75" customHeight="1" x14ac:dyDescent="0.25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1384797.2794256678</v>
      </c>
      <c r="R87" s="25">
        <f t="array" aca="1" ref="R87" ca="1">INDEX('Lorri 401b'!L:L,MATCH('Retirement Calculator'!A87,'Lorri 401b'!N:N,0),0)</f>
        <v>4088267.2434748285</v>
      </c>
      <c r="S87" s="25">
        <f t="shared" ca="1" si="7"/>
        <v>5473064.5229004966</v>
      </c>
    </row>
    <row r="88" spans="1:19" ht="15.75" customHeight="1" x14ac:dyDescent="0.25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1381457.7398879137</v>
      </c>
      <c r="R88" s="25">
        <f t="array" aca="1" ref="R88" ca="1">INDEX('Lorri 401b'!L:L,MATCH('Retirement Calculator'!A88,'Lorri 401b'!N:N,0),0)</f>
        <v>4081804.989725084</v>
      </c>
      <c r="S88" s="25">
        <f t="shared" ca="1" si="7"/>
        <v>5463262.7296129977</v>
      </c>
    </row>
    <row r="89" spans="1:19" ht="15.75" customHeight="1" x14ac:dyDescent="0.25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1378104.2856020855</v>
      </c>
      <c r="R89" s="25">
        <f t="array" aca="1" ref="R89" ca="1">INDEX('Lorri 401b'!L:L,MATCH('Retirement Calculator'!A89,'Lorri 401b'!N:N,0),0)</f>
        <v>4075315.8099180488</v>
      </c>
      <c r="S89" s="25">
        <f t="shared" ca="1" si="7"/>
        <v>5453420.0955201341</v>
      </c>
    </row>
    <row r="90" spans="1:19" ht="15.75" customHeight="1" x14ac:dyDescent="0.25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1374736.8585900664</v>
      </c>
      <c r="R90" s="25">
        <f t="array" aca="1" ref="R90" ca="1">INDEX('Lorri 401b'!L:L,MATCH('Retirement Calculator'!A90,'Lorri 401b'!N:N,0),0)</f>
        <v>4068799.5918618175</v>
      </c>
      <c r="S90" s="25">
        <f t="shared" ca="1" si="7"/>
        <v>5443536.4504518844</v>
      </c>
    </row>
    <row r="91" spans="1:19" ht="15.75" customHeight="1" x14ac:dyDescent="0.25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1371355.400632164</v>
      </c>
      <c r="R91" s="25">
        <f t="array" aca="1" ref="R91" ca="1">INDEX('Lorri 401b'!L:L,MATCH('Retirement Calculator'!A91,'Lorri 401b'!N:N,0),0)</f>
        <v>4062256.2228970188</v>
      </c>
      <c r="S91" s="25">
        <f t="shared" ca="1" si="7"/>
        <v>5433611.6235291827</v>
      </c>
    </row>
    <row r="92" spans="1:19" ht="15.75" customHeight="1" x14ac:dyDescent="0.25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1367959.8532661034</v>
      </c>
      <c r="R92" s="25">
        <f t="array" aca="1" ref="R92" ca="1">INDEX('Lorri 401b'!L:L,MATCH('Retirement Calculator'!A92,'Lorri 401b'!N:N,0),0)</f>
        <v>4055685.5898948666</v>
      </c>
      <c r="S92" s="25">
        <f t="shared" ca="1" si="7"/>
        <v>5423645.4431609698</v>
      </c>
    </row>
    <row r="93" spans="1:19" ht="15.75" customHeight="1" x14ac:dyDescent="0.25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1364550.1577860177</v>
      </c>
      <c r="R93" s="25">
        <f t="array" aca="1" ref="R93" ca="1">INDEX('Lorri 401b'!L:L,MATCH('Retirement Calculator'!A93,'Lorri 401b'!N:N,0),0)</f>
        <v>4049087.5792552056</v>
      </c>
      <c r="S93" s="25">
        <f t="shared" ca="1" si="7"/>
        <v>5413637.7370412238</v>
      </c>
    </row>
    <row r="94" spans="1:19" ht="15.75" customHeight="1" x14ac:dyDescent="0.25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1361126.2552414318</v>
      </c>
      <c r="R94" s="25">
        <f t="array" aca="1" ref="R94" ca="1">INDEX('Lorri 401b'!L:L,MATCH('Retirement Calculator'!A94,'Lorri 401b'!N:N,0),0)</f>
        <v>4042462.076904546</v>
      </c>
      <c r="S94" s="25">
        <f t="shared" ca="1" si="7"/>
        <v>5403588.3321459778</v>
      </c>
    </row>
    <row r="95" spans="1:19" ht="15.75" customHeight="1" x14ac:dyDescent="0.25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1357688.0864362433</v>
      </c>
      <c r="R95" s="25">
        <f t="array" aca="1" ref="R95" ca="1">INDEX('Lorri 401b'!L:L,MATCH('Retirement Calculator'!A95,'Lorri 401b'!N:N,0),0)</f>
        <v>4035808.968294092</v>
      </c>
      <c r="S95" s="25">
        <f t="shared" ca="1" si="7"/>
        <v>5393497.0547303353</v>
      </c>
    </row>
    <row r="96" spans="1:19" ht="15.75" customHeight="1" x14ac:dyDescent="0.25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1354235.5919276997</v>
      </c>
      <c r="R96" s="25">
        <f t="array" aca="1" ref="R96" ca="1">INDEX('Lorri 401b'!L:L,MATCH('Retirement Calculator'!A96,'Lorri 401b'!N:N,0),0)</f>
        <v>4029128.1383977612</v>
      </c>
      <c r="S96" s="25">
        <f t="shared" ca="1" si="7"/>
        <v>5383363.7303254604</v>
      </c>
    </row>
    <row r="97" spans="1:19" ht="15.75" customHeight="1" x14ac:dyDescent="0.25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1350768.7120253707</v>
      </c>
      <c r="R97" s="25">
        <f t="array" aca="1" ref="R97" ca="1">INDEX('Lorri 401b'!L:L,MATCH('Retirement Calculator'!A97,'Lorri 401b'!N:N,0),0)</f>
        <v>4022419.4717101953</v>
      </c>
      <c r="S97" s="25">
        <f t="shared" ca="1" si="7"/>
        <v>5373188.1837355662</v>
      </c>
    </row>
    <row r="98" spans="1:19" ht="15.75" customHeight="1" x14ac:dyDescent="0.25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1347287.3867901152</v>
      </c>
      <c r="R98" s="25">
        <f t="array" aca="1" ref="R98" ca="1">INDEX('Lorri 401b'!L:L,MATCH('Retirement Calculator'!A98,'Lorri 401b'!N:N,0),0)</f>
        <v>4015682.8522447646</v>
      </c>
      <c r="S98" s="25">
        <f t="shared" ca="1" si="7"/>
        <v>5362970.23903488</v>
      </c>
    </row>
    <row r="99" spans="1:19" ht="15.75" customHeight="1" x14ac:dyDescent="0.25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1343791.5560330462</v>
      </c>
      <c r="R99" s="25">
        <f t="array" aca="1" ref="R99" ca="1">INDEX('Lorri 401b'!L:L,MATCH('Retirement Calculator'!A99,'Lorri 401b'!N:N,0),0)</f>
        <v>4008918.1635315614</v>
      </c>
      <c r="S99" s="25">
        <f t="shared" ca="1" si="7"/>
        <v>5352709.7195646074</v>
      </c>
    </row>
    <row r="100" spans="1:19" ht="15.75" customHeight="1" x14ac:dyDescent="0.25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1340281.1593144895</v>
      </c>
      <c r="R100" s="25">
        <f t="array" aca="1" ref="R100" ca="1">INDEX('Lorri 401b'!L:L,MATCH('Retirement Calculator'!A100,'Lorri 401b'!N:N,0),0)</f>
        <v>4002125.2886153865</v>
      </c>
      <c r="S100" s="25">
        <f t="shared" ca="1" si="7"/>
        <v>5342406.4479298759</v>
      </c>
    </row>
    <row r="101" spans="1:19" ht="15.75" customHeight="1" x14ac:dyDescent="0.25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1336756.1359429387</v>
      </c>
      <c r="R101" s="25">
        <f t="array" aca="1" ref="R101" ca="1">INDEX('Lorri 401b'!L:L,MATCH('Retirement Calculator'!A101,'Lorri 401b'!N:N,0),0)</f>
        <v>3995304.1100537274</v>
      </c>
      <c r="S101" s="25">
        <f t="shared" ca="1" si="7"/>
        <v>5332060.2459966661</v>
      </c>
    </row>
    <row r="102" spans="1:19" ht="15.75" customHeight="1" x14ac:dyDescent="0.25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1333216.4249740064</v>
      </c>
      <c r="R102" s="25">
        <f t="array" aca="1" ref="R102" ca="1">INDEX('Lorri 401b'!L:L,MATCH('Retirement Calculator'!A102,'Lorri 401b'!N:N,0),0)</f>
        <v>3988454.5099147283</v>
      </c>
      <c r="S102" s="25">
        <f t="shared" ca="1" si="7"/>
        <v>5321670.9348887345</v>
      </c>
    </row>
    <row r="103" spans="1:19" ht="15.75" customHeight="1" x14ac:dyDescent="0.25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1329661.9652093702</v>
      </c>
      <c r="R103" s="25">
        <f t="array" aca="1" ref="R103" ca="1">INDEX('Lorri 401b'!L:L,MATCH('Retirement Calculator'!A103,'Lorri 401b'!N:N,0),0)</f>
        <v>3981576.36977515</v>
      </c>
      <c r="S103" s="25">
        <f t="shared" ca="1" si="7"/>
        <v>5311238.3349845205</v>
      </c>
    </row>
    <row r="104" spans="1:19" ht="15.75" customHeight="1" x14ac:dyDescent="0.25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1326092.6951957147</v>
      </c>
      <c r="R104" s="25">
        <f t="array" aca="1" ref="R104" ca="1">INDEX('Lorri 401b'!L:L,MATCH('Retirement Calculator'!A104,'Lorri 401b'!N:N,0),0)</f>
        <v>3974669.5707183233</v>
      </c>
      <c r="S104" s="25">
        <f t="shared" ca="1" si="7"/>
        <v>5300762.2659140378</v>
      </c>
    </row>
    <row r="105" spans="1:19" ht="15.75" customHeight="1" x14ac:dyDescent="0.25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1322508.5532236691</v>
      </c>
      <c r="R105" s="25">
        <f t="array" aca="1" ref="R105" ca="1">INDEX('Lorri 401b'!L:L,MATCH('Retirement Calculator'!A105,'Lorri 401b'!N:N,0),0)</f>
        <v>3967733.9933320931</v>
      </c>
      <c r="S105" s="25">
        <f t="shared" ca="1" si="7"/>
        <v>5290242.5465557622</v>
      </c>
    </row>
    <row r="106" spans="1:19" ht="15.75" customHeight="1" x14ac:dyDescent="0.25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1318909.4773267398</v>
      </c>
      <c r="R106" s="25">
        <f t="array" aca="1" ref="R106" ca="1">INDEX('Lorri 401b'!L:L,MATCH('Retirement Calculator'!A106,'Lorri 401b'!N:N,0),0)</f>
        <v>3960769.5177067537</v>
      </c>
      <c r="S106" s="25">
        <f t="shared" ca="1" si="7"/>
        <v>5279678.9950334933</v>
      </c>
    </row>
    <row r="107" spans="1:19" ht="15.75" customHeight="1" x14ac:dyDescent="0.25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1315295.4052802401</v>
      </c>
      <c r="R107" s="25">
        <f t="array" aca="1" ref="R107" ca="1">INDEX('Lorri 401b'!L:L,MATCH('Retirement Calculator'!A107,'Lorri 401b'!N:N,0),0)</f>
        <v>3953776.0234329756</v>
      </c>
      <c r="S107" s="25">
        <f t="shared" ca="1" si="7"/>
        <v>5269071.4287132155</v>
      </c>
    </row>
    <row r="108" spans="1:19" ht="15.75" customHeight="1" x14ac:dyDescent="0.25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1312345.19128188</v>
      </c>
      <c r="R108" s="25">
        <f t="array" aca="1" ref="R108" ca="1">INDEX('Lorri 401b'!L:L,MATCH('Retirement Calculator'!A108,'Lorri 401b'!N:N,0),0)</f>
        <v>3948504.5562513899</v>
      </c>
      <c r="S108" s="25">
        <f t="shared" ca="1" si="7"/>
        <v>5260849.7475332702</v>
      </c>
    </row>
    <row r="109" spans="1:19" ht="15.75" customHeight="1" x14ac:dyDescent="0.25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1309382.6847251933</v>
      </c>
      <c r="R109" s="25">
        <f t="array" aca="1" ref="R109" ca="1">INDEX('Lorri 401b'!L:L,MATCH('Retirement Calculator'!A109,'Lorri 401b'!N:N,0),0)</f>
        <v>3943211.1246232144</v>
      </c>
      <c r="S109" s="25">
        <f t="shared" ca="1" si="7"/>
        <v>5252593.8093484081</v>
      </c>
    </row>
    <row r="110" spans="1:19" ht="15.75" customHeight="1" x14ac:dyDescent="0.25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1306407.8343911872</v>
      </c>
      <c r="R110" s="25">
        <f t="array" aca="1" ref="R110" ca="1">INDEX('Lorri 401b'!L:L,MATCH('Retirement Calculator'!A110,'Lorri 401b'!N:N,0),0)</f>
        <v>3937895.6370299216</v>
      </c>
      <c r="S110" s="25">
        <f t="shared" ca="1" si="7"/>
        <v>5244303.4714211086</v>
      </c>
    </row>
    <row r="111" spans="1:19" ht="15.75" customHeight="1" x14ac:dyDescent="0.25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1303420.588847456</v>
      </c>
      <c r="R111" s="25">
        <f t="array" aca="1" ref="R111" ca="1">INDEX('Lorri 401b'!L:L,MATCH('Retirement Calculator'!A111,'Lorri 401b'!N:N,0),0)</f>
        <v>3932558.0015716567</v>
      </c>
      <c r="S111" s="25">
        <f t="shared" ca="1" si="7"/>
        <v>5235978.5904191127</v>
      </c>
    </row>
    <row r="112" spans="1:19" ht="15.75" customHeight="1" x14ac:dyDescent="0.25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1300420.8964472928</v>
      </c>
      <c r="R112" s="25">
        <f t="array" aca="1" ref="R112" ca="1">INDEX('Lorri 401b'!L:L,MATCH('Retirement Calculator'!A112,'Lorri 401b'!N:N,0),0)</f>
        <v>3927198.1259656488</v>
      </c>
      <c r="S112" s="25">
        <f t="shared" ca="1" si="7"/>
        <v>5227619.0224129418</v>
      </c>
    </row>
    <row r="113" spans="1:19" ht="15.75" customHeight="1" x14ac:dyDescent="0.25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1297408.7053287954</v>
      </c>
      <c r="R113" s="25">
        <f t="array" aca="1" ref="R113" ca="1">INDEX('Lorri 401b'!L:L,MATCH('Retirement Calculator'!A113,'Lorri 401b'!N:N,0),0)</f>
        <v>3921815.9175446159</v>
      </c>
      <c r="S113" s="25">
        <f t="shared" ca="1" si="7"/>
        <v>5219224.6228734115</v>
      </c>
    </row>
    <row r="114" spans="1:19" ht="15.75" customHeight="1" x14ac:dyDescent="0.25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1294383.963413971</v>
      </c>
      <c r="R114" s="25">
        <f t="array" aca="1" ref="R114" ca="1">INDEX('Lorri 401b'!L:L,MATCH('Retirement Calculator'!A114,'Lorri 401b'!N:N,0),0)</f>
        <v>3916411.2832551622</v>
      </c>
      <c r="S114" s="25">
        <f t="shared" ca="1" si="7"/>
        <v>5210795.2466691332</v>
      </c>
    </row>
    <row r="115" spans="1:19" ht="15.75" customHeight="1" x14ac:dyDescent="0.25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1291346.6184078348</v>
      </c>
      <c r="R115" s="25">
        <f t="array" aca="1" ref="R115" ca="1">INDEX('Lorri 401b'!L:L,MATCH('Retirement Calculator'!A115,'Lorri 401b'!N:N,0),0)</f>
        <v>3910984.1296561691</v>
      </c>
      <c r="S115" s="25">
        <f t="shared" ca="1" si="7"/>
        <v>5202330.7480640039</v>
      </c>
    </row>
    <row r="116" spans="1:19" ht="15.75" customHeight="1" x14ac:dyDescent="0.25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1288296.6177975063</v>
      </c>
      <c r="R116" s="25">
        <f t="array" aca="1" ref="R116" ca="1">INDEX('Lorri 401b'!L:L,MATCH('Retirement Calculator'!A116,'Lorri 401b'!N:N,0),0)</f>
        <v>3905534.3629171802</v>
      </c>
      <c r="S116" s="25">
        <f t="shared" ca="1" si="7"/>
        <v>5193830.9807146862</v>
      </c>
    </row>
    <row r="117" spans="1:19" ht="15.75" customHeight="1" x14ac:dyDescent="0.25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1285233.9088513015</v>
      </c>
      <c r="R117" s="25">
        <f t="array" aca="1" ref="R117" ca="1">INDEX('Lorri 401b'!L:L,MATCH('Retirement Calculator'!A117,'Lorri 401b'!N:N,0),0)</f>
        <v>3900061.888816779</v>
      </c>
      <c r="S117" s="25">
        <f t="shared" ca="1" si="7"/>
        <v>5185295.7976680808</v>
      </c>
    </row>
    <row r="118" spans="1:19" ht="15.75" customHeight="1" x14ac:dyDescent="0.25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1282158.4386178209</v>
      </c>
      <c r="R118" s="25">
        <f t="array" aca="1" ref="R118" ca="1">INDEX('Lorri 401b'!L:L,MATCH('Retirement Calculator'!A118,'Lorri 401b'!N:N,0),0)</f>
        <v>3894566.6127409595</v>
      </c>
      <c r="S118" s="25">
        <f t="shared" ca="1" si="7"/>
        <v>5176725.0513587799</v>
      </c>
    </row>
    <row r="119" spans="1:19" ht="15.75" customHeight="1" x14ac:dyDescent="0.25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1279070.153925034</v>
      </c>
      <c r="R119" s="25">
        <f t="array" aca="1" ref="R119" ca="1">INDEX('Lorri 401b'!L:L,MATCH('Retirement Calculator'!A119,'Lorri 401b'!N:N,0),0)</f>
        <v>3889048.4396814904</v>
      </c>
      <c r="S119" s="25">
        <f t="shared" ca="1" si="7"/>
        <v>5168118.5936065242</v>
      </c>
    </row>
    <row r="120" spans="1:19" ht="15.75" customHeight="1" x14ac:dyDescent="0.25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1275969.0013793604</v>
      </c>
      <c r="R120" s="25">
        <f t="array" aca="1" ref="R120" ca="1">INDEX('Lorri 401b'!L:L,MATCH('Retirement Calculator'!A120,'Lorri 401b'!N:N,0),0)</f>
        <v>3883507.2742342735</v>
      </c>
      <c r="S120" s="25">
        <f t="shared" ca="1" si="7"/>
        <v>5159476.2756136339</v>
      </c>
    </row>
    <row r="121" spans="1:19" ht="15.75" customHeight="1" x14ac:dyDescent="0.25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1272854.9273647466</v>
      </c>
      <c r="R121" s="25">
        <f t="array" aca="1" ref="R121" ca="1">INDEX('Lorri 401b'!L:L,MATCH('Retirement Calculator'!A121,'Lorri 401b'!N:N,0),0)</f>
        <v>3877943.0205976935</v>
      </c>
      <c r="S121" s="25">
        <f t="shared" ca="1" si="7"/>
        <v>5150797.9479624406</v>
      </c>
    </row>
    <row r="122" spans="1:19" ht="15.75" customHeight="1" x14ac:dyDescent="0.25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1269727.8780417386</v>
      </c>
      <c r="R122" s="25">
        <f t="array" aca="1" ref="R122" ca="1">INDEX('Lorri 401b'!L:L,MATCH('Retirement Calculator'!A122,'Lorri 401b'!N:N,0),0)</f>
        <v>3872355.5825709607</v>
      </c>
      <c r="S122" s="25">
        <f t="shared" ca="1" si="7"/>
        <v>5142083.4606126994</v>
      </c>
    </row>
    <row r="123" spans="1:19" ht="15.75" customHeight="1" x14ac:dyDescent="0.25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1266587.7993465515</v>
      </c>
      <c r="R123" s="25">
        <f t="array" aca="1" ref="R123" ca="1">INDEX('Lorri 401b'!L:L,MATCH('Retirement Calculator'!A123,'Lorri 401b'!N:N,0),0)</f>
        <v>3866744.8635524502</v>
      </c>
      <c r="S123" s="25">
        <f t="shared" ca="1" si="7"/>
        <v>5133332.6628990015</v>
      </c>
    </row>
    <row r="124" spans="1:19" ht="15.75" customHeight="1" x14ac:dyDescent="0.25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1263434.6369901344</v>
      </c>
      <c r="R124" s="25">
        <f t="array" aca="1" ref="R124" ca="1">INDEX('Lorri 401b'!L:L,MATCH('Retirement Calculator'!A124,'Lorri 401b'!N:N,0),0)</f>
        <v>3861110.7665380291</v>
      </c>
      <c r="S124" s="25">
        <f t="shared" ca="1" si="7"/>
        <v>5124545.4035281632</v>
      </c>
    </row>
    <row r="125" spans="1:19" ht="15.75" customHeight="1" x14ac:dyDescent="0.25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1260268.3364572322</v>
      </c>
      <c r="R125" s="25">
        <f t="array" aca="1" ref="R125" ca="1">INDEX('Lorri 401b'!L:L,MATCH('Retirement Calculator'!A125,'Lorri 401b'!N:N,0),0)</f>
        <v>3855453.1941193813</v>
      </c>
      <c r="S125" s="25">
        <f t="shared" ca="1" si="7"/>
        <v>5115721.5305766137</v>
      </c>
    </row>
    <row r="126" spans="1:19" ht="15.75" customHeight="1" x14ac:dyDescent="0.25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1257088.843005443</v>
      </c>
      <c r="R126" s="25">
        <f t="array" aca="1" ref="R126" ca="1">INDEX('Lorri 401b'!L:L,MATCH('Retirement Calculator'!A126,'Lorri 401b'!N:N,0),0)</f>
        <v>3849772.0484823226</v>
      </c>
      <c r="S126" s="25">
        <f t="shared" ca="1" si="7"/>
        <v>5106860.8914877661</v>
      </c>
    </row>
    <row r="127" spans="1:19" ht="15.75" customHeight="1" x14ac:dyDescent="0.25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1253896.1016642712</v>
      </c>
      <c r="R127" s="25">
        <f t="array" aca="1" ref="R127" ca="1">INDEX('Lorri 401b'!L:L,MATCH('Retirement Calculator'!A127,'Lorri 401b'!N:N,0),0)</f>
        <v>3844067.2314051092</v>
      </c>
      <c r="S127" s="25">
        <f t="shared" ca="1" si="7"/>
        <v>5097963.3330693804</v>
      </c>
    </row>
    <row r="128" spans="1:19" ht="15.75" customHeight="1" x14ac:dyDescent="0.25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1250690.0572341778</v>
      </c>
      <c r="R128" s="25">
        <f t="array" aca="1" ref="R128" ca="1">INDEX('Lorri 401b'!L:L,MATCH('Retirement Calculator'!A128,'Lorri 401b'!N:N,0),0)</f>
        <v>3838338.6442567408</v>
      </c>
      <c r="S128" s="25">
        <f t="shared" ca="1" si="7"/>
        <v>5089028.7014909182</v>
      </c>
    </row>
    <row r="129" spans="1:19" ht="15.75" customHeight="1" x14ac:dyDescent="0.25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1247470.6542856258</v>
      </c>
      <c r="R129" s="25">
        <f t="array" aca="1" ref="R129" ca="1">INDEX('Lorri 401b'!L:L,MATCH('Retirement Calculator'!A129,'Lorri 401b'!N:N,0),0)</f>
        <v>3832586.1879952545</v>
      </c>
      <c r="S129" s="25">
        <f t="shared" ca="1" si="7"/>
        <v>5080056.8422808805</v>
      </c>
    </row>
    <row r="130" spans="1:19" ht="15.75" customHeight="1" x14ac:dyDescent="0.25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1244237.8371581214</v>
      </c>
      <c r="R130" s="25">
        <f t="array" aca="1" ref="R130" ca="1">INDEX('Lorri 401b'!L:L,MATCH('Retirement Calculator'!A130,'Lorri 401b'!N:N,0),0)</f>
        <v>3826809.7631660118</v>
      </c>
      <c r="S130" s="25">
        <f t="shared" ca="1" si="7"/>
        <v>5071047.6003241334</v>
      </c>
    </row>
    <row r="131" spans="1:19" ht="15.75" customHeight="1" x14ac:dyDescent="0.25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1240991.5499592526</v>
      </c>
      <c r="R131" s="25">
        <f t="array" aca="1" ref="R131" ca="1">INDEX('Lorri 401b'!L:L,MATCH('Retirement Calculator'!A131,'Lorri 401b'!N:N,0),0)</f>
        <v>3821009.2698999806</v>
      </c>
      <c r="S131" s="25">
        <f t="shared" ca="1" si="7"/>
        <v>5062000.8198592328</v>
      </c>
    </row>
    <row r="132" spans="1:19" ht="15.75" customHeight="1" x14ac:dyDescent="0.25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1237731.7365637217</v>
      </c>
      <c r="R132" s="25">
        <f t="array" aca="1" ref="R132" ca="1">INDEX('Lorri 401b'!L:L,MATCH('Retirement Calculator'!A132,'Lorri 401b'!N:N,0),0)</f>
        <v>3815184.6079120077</v>
      </c>
      <c r="S132" s="25">
        <f t="shared" ca="1" si="7"/>
        <v>5052916.3444757294</v>
      </c>
    </row>
    <row r="133" spans="1:19" ht="15.75" customHeight="1" x14ac:dyDescent="0.25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1234458.3406123761</v>
      </c>
      <c r="R133" s="25">
        <f t="array" aca="1" ref="R133" ca="1">INDEX('Lorri 401b'!L:L,MATCH('Retirement Calculator'!A133,'Lorri 401b'!N:N,0),0)</f>
        <v>3809335.676499085</v>
      </c>
      <c r="S133" s="25">
        <f t="shared" ca="1" si="7"/>
        <v>5043794.0171114616</v>
      </c>
    </row>
    <row r="134" spans="1:19" ht="15.75" customHeight="1" x14ac:dyDescent="0.25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1231171.3055112332</v>
      </c>
      <c r="R134" s="25">
        <f t="array" aca="1" ref="R134" ca="1">INDEX('Lorri 401b'!L:L,MATCH('Retirement Calculator'!A134,'Lorri 401b'!N:N,0),0)</f>
        <v>3803462.3745386084</v>
      </c>
      <c r="S134" s="25">
        <f t="shared" ca="1" si="7"/>
        <v>5034633.6800498413</v>
      </c>
    </row>
    <row r="135" spans="1:19" ht="15.75" customHeight="1" x14ac:dyDescent="0.25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1227870.5744305023</v>
      </c>
      <c r="R135" s="25">
        <f t="array" aca="1" ref="R135" ca="1">INDEX('Lorri 401b'!L:L,MATCH('Retirement Calculator'!A135,'Lorri 401b'!N:N,0),0)</f>
        <v>3797564.6004866296</v>
      </c>
      <c r="S135" s="25">
        <f t="shared" ca="1" si="7"/>
        <v>5025435.1749171317</v>
      </c>
    </row>
    <row r="136" spans="1:19" ht="15.75" customHeight="1" x14ac:dyDescent="0.25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1224556.0903036015</v>
      </c>
      <c r="R136" s="25">
        <f t="array" aca="1" ref="R136" ca="1">INDEX('Lorri 401b'!L:L,MATCH('Retirement Calculator'!A136,'Lorri 401b'!N:N,0),0)</f>
        <v>3791642.252376101</v>
      </c>
      <c r="S136" s="25">
        <f t="shared" ca="1" si="7"/>
        <v>5016198.3426797027</v>
      </c>
    </row>
    <row r="137" spans="1:19" ht="15.75" customHeight="1" x14ac:dyDescent="0.25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1221227.795826172</v>
      </c>
      <c r="R137" s="25">
        <f t="array" aca="1" ref="R137" ca="1">INDEX('Lorri 401b'!L:L,MATCH('Retirement Calculator'!A137,'Lorri 401b'!N:N,0),0)</f>
        <v>3785695.2278151116</v>
      </c>
      <c r="S137" s="25">
        <f t="shared" ca="1" si="7"/>
        <v>5006923.0236412836</v>
      </c>
    </row>
    <row r="138" spans="1:19" ht="15.75" customHeight="1" x14ac:dyDescent="0.25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1217885.6334550865</v>
      </c>
      <c r="R138" s="25">
        <f t="array" aca="1" ref="R138" ca="1">INDEX('Lorri 401b'!L:L,MATCH('Retirement Calculator'!A138,'Lorri 401b'!N:N,0),0)</f>
        <v>3779723.4239851185</v>
      </c>
      <c r="S138" s="25">
        <f t="shared" ca="1" si="7"/>
        <v>4997609.0574402045</v>
      </c>
    </row>
    <row r="139" spans="1:19" ht="15.75" customHeight="1" x14ac:dyDescent="0.25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1214529.5454074549</v>
      </c>
      <c r="R139" s="25">
        <f t="array" aca="1" ref="R139" ca="1">INDEX('Lorri 401b'!L:L,MATCH('Retirement Calculator'!A139,'Lorri 401b'!N:N,0),0)</f>
        <v>3773726.7376391669</v>
      </c>
      <c r="S139" s="25">
        <f t="shared" ca="1" si="7"/>
        <v>4988256.2830466218</v>
      </c>
    </row>
    <row r="140" spans="1:19" ht="15.75" customHeight="1" x14ac:dyDescent="0.25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1211159.4736596248</v>
      </c>
      <c r="R140" s="25">
        <f t="array" aca="1" ref="R140" ca="1">INDEX('Lorri 401b'!L:L,MATCH('Retirement Calculator'!A140,'Lorri 401b'!N:N,0),0)</f>
        <v>3767705.0651001073</v>
      </c>
      <c r="S140" s="25">
        <f t="shared" ca="1" si="7"/>
        <v>4978864.5387597326</v>
      </c>
    </row>
    <row r="141" spans="1:19" ht="15.75" customHeight="1" x14ac:dyDescent="0.25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1207775.3599461787</v>
      </c>
      <c r="R141" s="25">
        <f t="array" aca="1" ref="R141" ca="1">INDEX('Lorri 401b'!L:L,MATCH('Retirement Calculator'!A141,'Lorri 401b'!N:N,0),0)</f>
        <v>3761658.3022588016</v>
      </c>
      <c r="S141" s="25">
        <f t="shared" ca="1" si="7"/>
        <v>4969433.6622049809</v>
      </c>
    </row>
    <row r="142" spans="1:19" ht="15.75" customHeight="1" x14ac:dyDescent="0.25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1204377.1457589266</v>
      </c>
      <c r="R142" s="25">
        <f t="array" aca="1" ref="R142" ca="1">INDEX('Lorri 401b'!L:L,MATCH('Retirement Calculator'!A142,'Lorri 401b'!N:N,0),0)</f>
        <v>3755586.3445723238</v>
      </c>
      <c r="S142" s="25">
        <f t="shared" ca="1" si="7"/>
        <v>4959963.4903312502</v>
      </c>
    </row>
    <row r="143" spans="1:19" ht="15.75" customHeight="1" x14ac:dyDescent="0.25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1200964.7723458945</v>
      </c>
      <c r="R143" s="25">
        <f t="array" aca="1" ref="R143" ca="1">INDEX('Lorri 401b'!L:L,MATCH('Retirement Calculator'!A143,'Lorri 401b'!N:N,0),0)</f>
        <v>3749489.0870621521</v>
      </c>
      <c r="S143" s="25">
        <f t="shared" ca="1" si="7"/>
        <v>4950453.8594080471</v>
      </c>
    </row>
    <row r="144" spans="1:19" ht="15.75" customHeight="1" x14ac:dyDescent="0.25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1197538.180710308</v>
      </c>
      <c r="R144" s="25">
        <f t="array" aca="1" ref="R144" ca="1">INDEX('Lorri 401b'!L:L,MATCH('Retirement Calculator'!A144,'Lorri 401b'!N:N,0),0)</f>
        <v>3743366.424312355</v>
      </c>
      <c r="S144" s="25">
        <f t="shared" ca="1" si="7"/>
        <v>4940904.6050226633</v>
      </c>
    </row>
    <row r="145" spans="1:19" ht="15.75" customHeight="1" x14ac:dyDescent="0.25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1194097.3116095732</v>
      </c>
      <c r="R145" s="25">
        <f t="array" aca="1" ref="R145" ca="1">INDEX('Lorri 401b'!L:L,MATCH('Retirement Calculator'!A145,'Lorri 401b'!N:N,0),0)</f>
        <v>3737218.250467767</v>
      </c>
      <c r="S145" s="25">
        <f t="shared" ca="1" si="7"/>
        <v>4931315.5620773397</v>
      </c>
    </row>
    <row r="146" spans="1:19" ht="15.75" customHeight="1" x14ac:dyDescent="0.25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1190642.1055542519</v>
      </c>
      <c r="R146" s="25">
        <f t="array" aca="1" ref="R146" ca="1">INDEX('Lorri 401b'!L:L,MATCH('Retirement Calculator'!A146,'Lorri 401b'!N:N,0),0)</f>
        <v>3731044.4592321599</v>
      </c>
      <c r="S146" s="25">
        <f t="shared" ca="1" si="7"/>
        <v>4921686.5647864118</v>
      </c>
    </row>
    <row r="147" spans="1:19" ht="15.75" customHeight="1" x14ac:dyDescent="0.25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1187172.5028070335</v>
      </c>
      <c r="R147" s="25">
        <f t="array" aca="1" ref="R147" ca="1">INDEX('Lorri 401b'!L:L,MATCH('Retirement Calculator'!A147,'Lorri 401b'!N:N,0),0)</f>
        <v>3724844.9438664042</v>
      </c>
      <c r="S147" s="25">
        <f t="shared" ca="1" si="7"/>
        <v>4912017.446673438</v>
      </c>
    </row>
    <row r="148" spans="1:19" ht="15.75" customHeight="1" x14ac:dyDescent="0.25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1183688.4433817016</v>
      </c>
      <c r="R148" s="25">
        <f t="array" aca="1" ref="R148" ca="1">INDEX('Lorri 401b'!L:L,MATCH('Retirement Calculator'!A148,'Lorri 401b'!N:N,0),0)</f>
        <v>3718619.5971866245</v>
      </c>
      <c r="S148" s="25">
        <f t="shared" ca="1" si="7"/>
        <v>4902308.0405683257</v>
      </c>
    </row>
    <row r="149" spans="1:19" ht="15.75" customHeight="1" x14ac:dyDescent="0.25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1180189.8670420975</v>
      </c>
      <c r="R149" s="25">
        <f t="array" aca="1" ref="R149" ca="1">INDEX('Lorri 401b'!L:L,MATCH('Retirement Calculator'!A149,'Lorri 401b'!N:N,0),0)</f>
        <v>3712368.3115623458</v>
      </c>
      <c r="S149" s="25">
        <f t="shared" ca="1" si="7"/>
        <v>4892558.1786044436</v>
      </c>
    </row>
    <row r="150" spans="1:19" ht="15.75" customHeight="1" x14ac:dyDescent="0.25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1176676.7133010784</v>
      </c>
      <c r="R150" s="25">
        <f t="array" aca="1" ref="R150" ca="1">INDEX('Lorri 401b'!L:L,MATCH('Retirement Calculator'!A150,'Lorri 401b'!N:N,0),0)</f>
        <v>3706090.9789146325</v>
      </c>
      <c r="S150" s="25">
        <f t="shared" ca="1" si="7"/>
        <v>4882767.6922157109</v>
      </c>
    </row>
    <row r="151" spans="1:19" ht="15.75" customHeight="1" x14ac:dyDescent="0.25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1173148.9214194717</v>
      </c>
      <c r="R151" s="25">
        <f t="array" aca="1" ref="R151" ca="1">INDEX('Lorri 401b'!L:L,MATCH('Retirement Calculator'!A151,'Lorri 401b'!N:N,0),0)</f>
        <v>3699787.4907142203</v>
      </c>
      <c r="S151" s="25">
        <f t="shared" ca="1" si="7"/>
        <v>4872936.4121336918</v>
      </c>
    </row>
    <row r="152" spans="1:19" ht="15.75" customHeight="1" x14ac:dyDescent="0.25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1169606.4304050251</v>
      </c>
      <c r="R152" s="25">
        <f t="array" aca="1" ref="R152" ca="1">INDEX('Lorri 401b'!L:L,MATCH('Retirement Calculator'!A152,'Lorri 401b'!N:N,0),0)</f>
        <v>3693457.7379796398</v>
      </c>
      <c r="S152" s="25">
        <f t="shared" ca="1" si="7"/>
        <v>4863064.1683846647</v>
      </c>
    </row>
    <row r="153" spans="1:19" ht="15.75" customHeight="1" x14ac:dyDescent="0.25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1166049.1790113517</v>
      </c>
      <c r="R153" s="25">
        <f t="array" aca="1" ref="R153" ca="1">INDEX('Lorri 401b'!L:L,MATCH('Retirement Calculator'!A153,'Lorri 401b'!N:N,0),0)</f>
        <v>3687101.611275332</v>
      </c>
      <c r="S153" s="25">
        <f t="shared" ca="1" si="7"/>
        <v>4853150.7902866835</v>
      </c>
    </row>
    <row r="154" spans="1:19" ht="15.75" customHeight="1" x14ac:dyDescent="0.25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1162477.1057368712</v>
      </c>
      <c r="R154" s="25">
        <f t="array" aca="1" ref="R154" ca="1">INDEX('Lorri 401b'!L:L,MATCH('Retirement Calculator'!A154,'Lorri 401b'!N:N,0),0)</f>
        <v>3680719.0007097563</v>
      </c>
      <c r="S154" s="25">
        <f t="shared" ca="1" si="7"/>
        <v>4843196.1064466275</v>
      </c>
    </row>
    <row r="155" spans="1:19" ht="15.75" customHeight="1" x14ac:dyDescent="0.25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1158890.1488237472</v>
      </c>
      <c r="R155" s="25">
        <f t="array" aca="1" ref="R155" ca="1">INDEX('Lorri 401b'!L:L,MATCH('Retirement Calculator'!A155,'Lorri 401b'!N:N,0),0)</f>
        <v>3674309.7959334906</v>
      </c>
      <c r="S155" s="25">
        <f t="shared" ca="1" si="7"/>
        <v>4833199.944757238</v>
      </c>
    </row>
    <row r="156" spans="1:19" ht="15.75" customHeight="1" x14ac:dyDescent="0.25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1155288.2462568183</v>
      </c>
      <c r="R156" s="25">
        <f t="array" aca="1" ref="R156" ca="1">INDEX('Lorri 401b'!L:L,MATCH('Retirement Calculator'!A156,'Lorri 401b'!N:N,0),0)</f>
        <v>3667873.8861373239</v>
      </c>
      <c r="S156" s="25">
        <f t="shared" ca="1" si="7"/>
        <v>4823162.1323941424</v>
      </c>
    </row>
    <row r="157" spans="1:19" ht="15.75" customHeight="1" x14ac:dyDescent="0.25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1151671.3357625273</v>
      </c>
      <c r="R157" s="25">
        <f t="array" aca="1" ref="R157" ca="1">INDEX('Lorri 401b'!L:L,MATCH('Retirement Calculator'!A157,'Lorri 401b'!N:N,0),0)</f>
        <v>3661411.16005034</v>
      </c>
      <c r="S157" s="25">
        <f t="shared" ca="1" si="7"/>
        <v>4813082.4958128668</v>
      </c>
    </row>
    <row r="158" spans="1:19" ht="15.75" customHeight="1" x14ac:dyDescent="0.25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1148039.3548078435</v>
      </c>
      <c r="R158" s="25">
        <f t="array" aca="1" ref="R158" ca="1">INDEX('Lorri 401b'!L:L,MATCH('Retirement Calculator'!A158,'Lorri 401b'!N:N,0),0)</f>
        <v>3654921.5059379935</v>
      </c>
      <c r="S158" s="25">
        <f t="shared" ca="1" si="7"/>
        <v>4802960.860745837</v>
      </c>
    </row>
    <row r="159" spans="1:19" ht="15.75" customHeight="1" x14ac:dyDescent="0.25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1144392.2405991817</v>
      </c>
      <c r="R159" s="25">
        <f t="array" aca="1" ref="R159" ca="1">INDEX('Lorri 401b'!L:L,MATCH('Retirement Calculator'!A159,'Lorri 401b'!N:N,0),0)</f>
        <v>3648404.8116001789</v>
      </c>
      <c r="S159" s="25">
        <f t="shared" ca="1" si="7"/>
        <v>4792797.0521993609</v>
      </c>
    </row>
    <row r="160" spans="1:19" ht="15.75" customHeight="1" x14ac:dyDescent="0.25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1140729.9300813172</v>
      </c>
      <c r="R160" s="25">
        <f t="array" aca="1" ref="R160" ca="1">INDEX('Lorri 401b'!L:L,MATCH('Retirement Calculator'!A160,'Lorri 401b'!N:N,0),0)</f>
        <v>3641860.96436929</v>
      </c>
      <c r="S160" s="25">
        <f t="shared" ca="1" si="7"/>
        <v>4782590.8944506068</v>
      </c>
    </row>
    <row r="161" spans="1:19" ht="15.75" customHeight="1" x14ac:dyDescent="0.25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1137052.3599362948</v>
      </c>
      <c r="R161" s="25">
        <f t="array" aca="1" ref="R161" ca="1">INDEX('Lorri 401b'!L:L,MATCH('Retirement Calculator'!A161,'Lorri 401b'!N:N,0),0)</f>
        <v>3635289.8511082726</v>
      </c>
      <c r="S161" s="25">
        <f t="shared" ca="1" si="7"/>
        <v>4772342.2110445676</v>
      </c>
    </row>
    <row r="162" spans="1:19" ht="15.75" customHeight="1" x14ac:dyDescent="0.25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1133359.4665823351</v>
      </c>
      <c r="R162" s="25">
        <f t="array" aca="1" ref="R162" ca="1">INDEX('Lorri 401b'!L:L,MATCH('Retirement Calculator'!A162,'Lorri 401b'!N:N,0),0)</f>
        <v>3628691.3582086675</v>
      </c>
      <c r="S162" s="25">
        <f t="shared" ca="1" si="7"/>
        <v>4762050.824791003</v>
      </c>
    </row>
    <row r="163" spans="1:19" ht="15.75" customHeight="1" x14ac:dyDescent="0.25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1129651.1861727338</v>
      </c>
      <c r="R163" s="25">
        <f t="array" aca="1" ref="R163" ca="1">INDEX('Lorri 401b'!L:L,MATCH('Retirement Calculator'!A163,'Lorri 401b'!N:N,0),0)</f>
        <v>3622065.3715886474</v>
      </c>
      <c r="S163" s="25">
        <f t="shared" ca="1" si="7"/>
        <v>4751716.5577613814</v>
      </c>
    </row>
    <row r="164" spans="1:19" ht="15.75" customHeight="1" x14ac:dyDescent="0.25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1125927.454594759</v>
      </c>
      <c r="R164" s="25">
        <f t="array" aca="1" ref="R164" ca="1">INDEX('Lorri 401b'!L:L,MATCH('Retirement Calculator'!A164,'Lorri 401b'!N:N,0),0)</f>
        <v>3615411.7766910437</v>
      </c>
      <c r="S164" s="25">
        <f t="shared" ca="1" si="7"/>
        <v>4741339.231285803</v>
      </c>
    </row>
    <row r="165" spans="1:19" ht="15.75" customHeight="1" x14ac:dyDescent="0.25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1122188.2074685427</v>
      </c>
      <c r="R165" s="25">
        <f t="array" aca="1" ref="R165" ca="1">INDEX('Lorri 401b'!L:L,MATCH('Retirement Calculator'!A165,'Lorri 401b'!N:N,0),0)</f>
        <v>3608730.4584813667</v>
      </c>
      <c r="S165" s="25">
        <f t="shared" ca="1" si="7"/>
        <v>4730918.665949909</v>
      </c>
    </row>
    <row r="166" spans="1:19" ht="15.75" customHeight="1" x14ac:dyDescent="0.25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1118433.3801459672</v>
      </c>
      <c r="R166" s="25">
        <f t="array" aca="1" ref="R166" ca="1">INDEX('Lorri 401b'!L:L,MATCH('Retirement Calculator'!A166,'Lorri 401b'!N:N,0),0)</f>
        <v>3602021.3014458162</v>
      </c>
      <c r="S166" s="25">
        <f t="shared" ca="1" si="7"/>
        <v>4720454.6815917837</v>
      </c>
    </row>
    <row r="167" spans="1:19" ht="15.75" customHeight="1" x14ac:dyDescent="0.25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1114662.9077095478</v>
      </c>
      <c r="R167" s="25">
        <f t="array" aca="1" ref="R167" ca="1">INDEX('Lorri 401b'!L:L,MATCH('Retirement Calculator'!A167,'Lorri 401b'!N:N,0),0)</f>
        <v>3595284.1895892844</v>
      </c>
      <c r="S167" s="25">
        <f t="shared" ca="1" si="7"/>
        <v>4709947.0972988326</v>
      </c>
    </row>
    <row r="168" spans="1:19" ht="15.75" customHeight="1" x14ac:dyDescent="0.25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1110876.7249713098</v>
      </c>
      <c r="R168" s="25">
        <f t="array" aca="1" ref="R168" ca="1">INDEX('Lorri 401b'!L:L,MATCH('Retirement Calculator'!A168,'Lorri 401b'!N:N,0),0)</f>
        <v>3588519.00643335</v>
      </c>
      <c r="S168" s="25">
        <f t="shared" ca="1" si="7"/>
        <v>4699395.7314046603</v>
      </c>
    </row>
    <row r="169" spans="1:19" ht="15.75" customHeight="1" x14ac:dyDescent="0.25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1107074.7664716626</v>
      </c>
      <c r="R169" s="25">
        <f t="array" aca="1" ref="R169" ca="1">INDEX('Lorri 401b'!L:L,MATCH('Retirement Calculator'!A169,'Lorri 401b'!N:N,0),0)</f>
        <v>3581725.6350142662</v>
      </c>
      <c r="S169" s="25">
        <f t="shared" ca="1" si="7"/>
        <v>4688800.4014859293</v>
      </c>
    </row>
    <row r="170" spans="1:19" ht="15.75" customHeight="1" x14ac:dyDescent="0.25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1103256.9664782668</v>
      </c>
      <c r="R170" s="25">
        <f t="array" aca="1" ref="R170" ca="1">INDEX('Lorri 401b'!L:L,MATCH('Retirement Calculator'!A170,'Lorri 401b'!N:N,0),0)</f>
        <v>3574903.9578809361</v>
      </c>
      <c r="S170" s="25">
        <f t="shared" ca="1" si="7"/>
        <v>4678160.9243592024</v>
      </c>
    </row>
    <row r="171" spans="1:19" ht="15.75" customHeight="1" x14ac:dyDescent="0.25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1099423.2589848984</v>
      </c>
      <c r="R171" s="25">
        <f t="array" aca="1" ref="R171" ca="1">INDEX('Lorri 401b'!L:L,MATCH('Retirement Calculator'!A171,'Lorri 401b'!N:N,0),0)</f>
        <v>3568053.8570928839</v>
      </c>
      <c r="S171" s="25">
        <f t="shared" ca="1" si="7"/>
        <v>4667477.1160777826</v>
      </c>
    </row>
    <row r="172" spans="1:19" ht="15.75" customHeight="1" x14ac:dyDescent="0.25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1095573.5777103077</v>
      </c>
      <c r="R172" s="25">
        <f t="array" aca="1" ref="R172" ca="1">INDEX('Lorri 401b'!L:L,MATCH('Retirement Calculator'!A172,'Lorri 401b'!N:N,0),0)</f>
        <v>3561175.2142182146</v>
      </c>
      <c r="S172" s="25">
        <f t="shared" ca="1" si="7"/>
        <v>4656748.7919285223</v>
      </c>
    </row>
    <row r="173" spans="1:19" ht="15.75" customHeight="1" x14ac:dyDescent="0.25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1091707.8560970728</v>
      </c>
      <c r="R173" s="25">
        <f t="array" aca="1" ref="R173" ca="1">INDEX('Lorri 401b'!L:L,MATCH('Retirement Calculator'!A173,'Lorri 401b'!N:N,0),0)</f>
        <v>3554267.9103315677</v>
      </c>
      <c r="S173" s="25">
        <f t="shared" ca="1" si="7"/>
        <v>4645975.7664286401</v>
      </c>
    </row>
    <row r="174" spans="1:19" ht="15.75" customHeight="1" x14ac:dyDescent="0.25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1087826.0273104496</v>
      </c>
      <c r="R174" s="25">
        <f t="array" aca="1" ref="R174" ca="1">INDEX('Lorri 401b'!L:L,MATCH('Retirement Calculator'!A174,'Lorri 401b'!N:N,0),0)</f>
        <v>3547331.8260120596</v>
      </c>
      <c r="S174" s="25">
        <f t="shared" ca="1" si="7"/>
        <v>4635157.8533225097</v>
      </c>
    </row>
    <row r="175" spans="1:19" ht="15.75" customHeight="1" x14ac:dyDescent="0.25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1083928.0242372155</v>
      </c>
      <c r="R175" s="25">
        <f t="array" aca="1" ref="R175" ca="1">INDEX('Lorri 401b'!L:L,MATCH('Retirement Calculator'!A175,'Lorri 401b'!N:N,0),0)</f>
        <v>3540366.8413412203</v>
      </c>
      <c r="S175" s="25">
        <f t="shared" ca="1" si="7"/>
        <v>4624294.8655784354</v>
      </c>
    </row>
    <row r="176" spans="1:19" ht="15.75" customHeight="1" x14ac:dyDescent="0.25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1080013.7794845095</v>
      </c>
      <c r="R176" s="25">
        <f t="array" aca="1" ref="R176" ca="1">INDEX('Lorri 401b'!L:L,MATCH('Retirement Calculator'!A176,'Lorri 401b'!N:N,0),0)</f>
        <v>3533372.835900919</v>
      </c>
      <c r="S176" s="25">
        <f t="shared" ca="1" si="7"/>
        <v>4613386.6153854281</v>
      </c>
    </row>
    <row r="177" spans="1:19" ht="15.75" customHeight="1" x14ac:dyDescent="0.25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1076083.2253786672</v>
      </c>
      <c r="R177" s="25">
        <f t="array" aca="1" ref="R177" ca="1">INDEX('Lorri 401b'!L:L,MATCH('Retirement Calculator'!A177,'Lorri 401b'!N:N,0),0)</f>
        <v>3526349.6887712833</v>
      </c>
      <c r="S177" s="25">
        <f t="shared" ca="1" si="7"/>
        <v>4602432.9141499503</v>
      </c>
    </row>
    <row r="178" spans="1:19" ht="15.75" customHeight="1" x14ac:dyDescent="0.25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1072136.2939640505</v>
      </c>
      <c r="R178" s="25">
        <f t="array" aca="1" ref="R178" ca="1">INDEX('Lorri 401b'!L:L,MATCH('Retirement Calculator'!A178,'Lorri 401b'!N:N,0),0)</f>
        <v>3519297.2785286075</v>
      </c>
      <c r="S178" s="25">
        <f t="shared" ca="1" si="7"/>
        <v>4591433.5724926582</v>
      </c>
    </row>
    <row r="179" spans="1:19" ht="15.75" customHeight="1" x14ac:dyDescent="0.25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1068172.917001873</v>
      </c>
      <c r="R179" s="25">
        <f t="array" aca="1" ref="R179" ca="1">INDEX('Lorri 401b'!L:L,MATCH('Retirement Calculator'!A179,'Lorri 401b'!N:N,0),0)</f>
        <v>3512215.4832432535</v>
      </c>
      <c r="S179" s="25">
        <f t="shared" ca="1" si="7"/>
        <v>4580388.4002451263</v>
      </c>
    </row>
    <row r="180" spans="1:19" ht="15.75" customHeight="1" x14ac:dyDescent="0.25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1064193.0259690196</v>
      </c>
      <c r="R180" s="25">
        <f t="array" aca="1" ref="R180" ca="1">INDEX('Lorri 401b'!L:L,MATCH('Retirement Calculator'!A180,'Lorri 401b'!N:N,0),0)</f>
        <v>3505104.1804775442</v>
      </c>
      <c r="S180" s="25">
        <f t="shared" ca="1" si="7"/>
        <v>4569297.2064465638</v>
      </c>
    </row>
    <row r="181" spans="1:19" ht="15.75" customHeight="1" x14ac:dyDescent="0.25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1060196.5520568627</v>
      </c>
      <c r="R181" s="25">
        <f t="array" aca="1" ref="R181" ca="1">INDEX('Lorri 401b'!L:L,MATCH('Retirement Calculator'!A181,'Lorri 401b'!N:N,0),0)</f>
        <v>3497963.2472836445</v>
      </c>
      <c r="S181" s="25">
        <f t="shared" ca="1" si="7"/>
        <v>4558159.799340507</v>
      </c>
    </row>
    <row r="182" spans="1:19" ht="15.75" customHeight="1" x14ac:dyDescent="0.25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1056183.4261700718</v>
      </c>
      <c r="R182" s="25">
        <f t="array" aca="1" ref="R182" ca="1">INDEX('Lorri 401b'!L:L,MATCH('Retirement Calculator'!A182,'Lorri 401b'!N:N,0),0)</f>
        <v>3490792.5602014367</v>
      </c>
      <c r="S182" s="25">
        <f t="shared" ca="1" si="7"/>
        <v>4546975.9863715088</v>
      </c>
    </row>
    <row r="183" spans="1:19" ht="15.75" customHeight="1" x14ac:dyDescent="0.25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1052153.5789254194</v>
      </c>
      <c r="R183" s="25">
        <f t="array" aca="1" ref="R183" ca="1">INDEX('Lorri 401b'!L:L,MATCH('Retirement Calculator'!A183,'Lorri 401b'!N:N,0),0)</f>
        <v>3483591.9952563867</v>
      </c>
      <c r="S183" s="25">
        <f t="shared" ca="1" si="7"/>
        <v>4535745.5741818063</v>
      </c>
    </row>
    <row r="184" spans="1:19" ht="15.75" customHeight="1" x14ac:dyDescent="0.25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1048106.9406505808</v>
      </c>
      <c r="R184" s="25">
        <f t="array" aca="1" ref="R184" ca="1">INDEX('Lorri 401b'!L:L,MATCH('Retirement Calculator'!A184,'Lorri 401b'!N:N,0),0)</f>
        <v>3476361.4279573988</v>
      </c>
      <c r="S184" s="25">
        <f t="shared" ca="1" si="7"/>
        <v>4524468.3686079793</v>
      </c>
    </row>
    <row r="185" spans="1:19" ht="15.75" customHeight="1" x14ac:dyDescent="0.25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1044043.4413829305</v>
      </c>
      <c r="R185" s="25">
        <f t="array" aca="1" ref="R185" ca="1">INDEX('Lorri 401b'!L:L,MATCH('Retirement Calculator'!A185,'Lorri 401b'!N:N,0),0)</f>
        <v>3469100.7332946649</v>
      </c>
      <c r="S185" s="25">
        <f t="shared" ca="1" si="7"/>
        <v>4513144.1746775955</v>
      </c>
    </row>
    <row r="186" spans="1:19" ht="15.75" customHeight="1" x14ac:dyDescent="0.25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1039963.0108683317</v>
      </c>
      <c r="R186" s="25">
        <f t="array" aca="1" ref="R186" ca="1">INDEX('Lorri 401b'!L:L,MATCH('Retirement Calculator'!A186,'Lorri 401b'!N:N,0),0)</f>
        <v>3461809.7857375029</v>
      </c>
      <c r="S186" s="25">
        <f t="shared" ca="1" si="7"/>
        <v>4501772.7966058347</v>
      </c>
    </row>
    <row r="187" spans="1:19" ht="15.75" customHeight="1" x14ac:dyDescent="0.25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1035865.5785599219</v>
      </c>
      <c r="R187" s="25">
        <f t="array" aca="1" ref="R187" ca="1">INDEX('Lorri 401b'!L:L,MATCH('Retirement Calculator'!A187,'Lorri 401b'!N:N,0),0)</f>
        <v>3454488.459232186</v>
      </c>
      <c r="S187" s="25">
        <f t="shared" ca="1" si="7"/>
        <v>4490354.037792108</v>
      </c>
    </row>
    <row r="188" spans="1:19" ht="15.75" customHeight="1" x14ac:dyDescent="0.25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1031751.0736168938</v>
      </c>
      <c r="R188" s="25">
        <f t="array" aca="1" ref="R188" ca="1">INDEX('Lorri 401b'!L:L,MATCH('Retirement Calculator'!A188,'Lorri 401b'!N:N,0),0)</f>
        <v>3447136.6271997639</v>
      </c>
      <c r="S188" s="25">
        <f t="shared" ca="1" si="7"/>
        <v>4478887.7008166574</v>
      </c>
    </row>
    <row r="189" spans="1:19" ht="15.75" customHeight="1" x14ac:dyDescent="0.25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1027619.4249032699</v>
      </c>
      <c r="R189" s="25">
        <f t="array" aca="1" ref="R189" ca="1">INDEX('Lorri 401b'!L:L,MATCH('Retirement Calculator'!A189,'Lorri 401b'!N:N,0),0)</f>
        <v>3439754.1625338732</v>
      </c>
      <c r="S189" s="25">
        <f t="shared" ca="1" si="7"/>
        <v>4467373.5874371435</v>
      </c>
    </row>
    <row r="190" spans="1:19" ht="15.75" customHeight="1" x14ac:dyDescent="0.25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1023470.5609866724</v>
      </c>
      <c r="R190" s="25">
        <f t="array" aca="1" ref="R190" ca="1">INDEX('Lorri 401b'!L:L,MATCH('Retirement Calculator'!A190,'Lorri 401b'!N:N,0),0)</f>
        <v>3432340.9375985414</v>
      </c>
      <c r="S190" s="25">
        <f t="shared" ca="1" si="7"/>
        <v>4455811.4985852139</v>
      </c>
    </row>
    <row r="191" spans="1:19" ht="15.75" customHeight="1" x14ac:dyDescent="0.25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1019304.4101370891</v>
      </c>
      <c r="R191" s="25">
        <f t="array" aca="1" ref="R191" ca="1">INDEX('Lorri 401b'!L:L,MATCH('Retirement Calculator'!A191,'Lorri 401b'!N:N,0),0)</f>
        <v>3424896.8242259789</v>
      </c>
      <c r="S191" s="25">
        <f t="shared" ca="1" si="7"/>
        <v>4444201.2343630679</v>
      </c>
    </row>
    <row r="192" spans="1:19" ht="15.75" customHeight="1" x14ac:dyDescent="0.25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1015120.9003256325</v>
      </c>
      <c r="R192" s="25">
        <f t="array" aca="1" ref="R192" ca="1">INDEX('Lorri 401b'!L:L,MATCH('Retirement Calculator'!A192,'Lorri 401b'!N:N,0),0)</f>
        <v>3417421.6937143644</v>
      </c>
      <c r="S192" s="25">
        <f t="shared" ca="1" si="7"/>
        <v>4432542.5940399971</v>
      </c>
    </row>
    <row r="193" spans="1:19" ht="15.75" customHeight="1" x14ac:dyDescent="0.25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1010919.9592232949</v>
      </c>
      <c r="R193" s="25">
        <f t="array" aca="1" ref="R193" ca="1">INDEX('Lorri 401b'!L:L,MATCH('Retirement Calculator'!A193,'Lorri 401b'!N:N,0),0)</f>
        <v>3409915.4168256181</v>
      </c>
      <c r="S193" s="25">
        <f t="shared" ca="1" si="7"/>
        <v>4420835.3760489132</v>
      </c>
    </row>
    <row r="194" spans="1:19" ht="15.75" customHeight="1" x14ac:dyDescent="0.25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1006701.5141996975</v>
      </c>
      <c r="R194" s="25">
        <f t="array" aca="1" ref="R194" ca="1">INDEX('Lorri 401b'!L:L,MATCH('Retirement Calculator'!A194,'Lorri 401b'!N:N,0),0)</f>
        <v>3402377.8637831686</v>
      </c>
      <c r="S194" s="25">
        <f t="shared" ca="1" si="7"/>
        <v>4409079.377982866</v>
      </c>
    </row>
    <row r="195" spans="1:19" ht="15.75" customHeight="1" x14ac:dyDescent="0.25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1002465.4923218351</v>
      </c>
      <c r="R195" s="25">
        <f t="array" aca="1" ref="R195" ca="1">INDEX('Lorri 401b'!L:L,MATCH('Retirement Calculator'!A195,'Lorri 401b'!N:N,0),0)</f>
        <v>3394808.9042697088</v>
      </c>
      <c r="S195" s="25">
        <f t="shared" ca="1" si="7"/>
        <v>4397274.3965915442</v>
      </c>
    </row>
    <row r="196" spans="1:19" ht="15.75" customHeight="1" x14ac:dyDescent="0.25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998211.82035281498</v>
      </c>
      <c r="R196" s="25">
        <f t="array" aca="1" ref="R196" ca="1">INDEX('Lorri 401b'!L:L,MATCH('Retirement Calculator'!A196,'Lorri 401b'!N:N,0),0)</f>
        <v>3387208.4074249431</v>
      </c>
      <c r="S196" s="25">
        <f t="shared" ca="1" si="7"/>
        <v>4385420.2277777577</v>
      </c>
    </row>
    <row r="197" spans="1:19" ht="15.75" customHeight="1" x14ac:dyDescent="0.25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993940.42475059058</v>
      </c>
      <c r="R197" s="25">
        <f t="array" aca="1" ref="R197" ca="1">INDEX('Lorri 401b'!L:L,MATCH('Retirement Calculator'!A197,'Lorri 401b'!N:N,0),0)</f>
        <v>3379576.2418433242</v>
      </c>
      <c r="S197" s="25">
        <f t="shared" ca="1" si="7"/>
        <v>4373516.6665939149</v>
      </c>
    </row>
    <row r="198" spans="1:19" ht="15.75" customHeight="1" x14ac:dyDescent="0.25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989651.23166669032</v>
      </c>
      <c r="R198" s="25">
        <f t="array" aca="1" ref="R198" ca="1">INDEX('Lorri 401b'!L:L,MATCH('Retirement Calculator'!A198,'Lorri 401b'!N:N,0),0)</f>
        <v>3371912.2755717817</v>
      </c>
      <c r="S198" s="25">
        <f t="shared" ca="1" si="7"/>
        <v>4361563.5072384719</v>
      </c>
    </row>
    <row r="199" spans="1:19" ht="15.75" customHeight="1" x14ac:dyDescent="0.25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985344.16694494046</v>
      </c>
      <c r="R199" s="25">
        <f t="array" aca="1" ref="R199" ca="1">INDEX('Lorri 401b'!L:L,MATCH('Retirement Calculator'!A199,'Lorri 401b'!N:N,0),0)</f>
        <v>3364216.3761074413</v>
      </c>
      <c r="S199" s="25">
        <f t="shared" ca="1" si="7"/>
        <v>4349560.5430523818</v>
      </c>
    </row>
    <row r="200" spans="1:19" ht="15.75" customHeight="1" x14ac:dyDescent="0.25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981019.1561201833</v>
      </c>
      <c r="R200" s="25">
        <f t="array" aca="1" ref="R200" ca="1">INDEX('Lorri 401b'!L:L,MATCH('Retirement Calculator'!A200,'Lorri 401b'!N:N,0),0)</f>
        <v>3356488.4103953326</v>
      </c>
      <c r="S200" s="25">
        <f t="shared" ca="1" si="7"/>
        <v>4337507.5665155156</v>
      </c>
    </row>
    <row r="201" spans="1:19" ht="15.75" customHeight="1" x14ac:dyDescent="0.25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976676.12441698962</v>
      </c>
      <c r="R201" s="25">
        <f t="array" aca="1" ref="R201" ca="1">INDEX('Lorri 401b'!L:L,MATCH('Retirement Calculator'!A201,'Lorri 401b'!N:N,0),0)</f>
        <v>3348728.2448260901</v>
      </c>
      <c r="S201" s="25">
        <f t="shared" ca="1" si="7"/>
        <v>4325404.3692430798</v>
      </c>
    </row>
    <row r="202" spans="1:19" ht="15.75" customHeight="1" x14ac:dyDescent="0.25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972314.99674836593</v>
      </c>
      <c r="R202" s="25">
        <f t="array" aca="1" ref="R202" ca="1">INDEX('Lorri 401b'!L:L,MATCH('Retirement Calculator'!A202,'Lorri 401b'!N:N,0),0)</f>
        <v>3340935.7452336424</v>
      </c>
      <c r="S202" s="25">
        <f t="shared" ca="1" si="7"/>
        <v>4313250.7419820083</v>
      </c>
    </row>
    <row r="203" spans="1:19" ht="15.75" customHeight="1" x14ac:dyDescent="0.25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967935.69771445636</v>
      </c>
      <c r="R203" s="25">
        <f t="array" aca="1" ref="R203" ca="1">INDEX('Lorri 401b'!L:L,MATCH('Retirement Calculator'!A203,'Lorri 401b'!N:N,0),0)</f>
        <v>3333110.776892893</v>
      </c>
      <c r="S203" s="25">
        <f t="shared" ca="1" si="7"/>
        <v>4301046.4746073494</v>
      </c>
    </row>
    <row r="204" spans="1:19" ht="15.75" customHeight="1" x14ac:dyDescent="0.25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963538.15160123887</v>
      </c>
      <c r="R204" s="25">
        <f t="array" aca="1" ref="R204" ca="1">INDEX('Lorri 401b'!L:L,MATCH('Retirement Calculator'!A204,'Lorri 401b'!N:N,0),0)</f>
        <v>3325253.2045173906</v>
      </c>
      <c r="S204" s="25">
        <f t="shared" ca="1" si="7"/>
        <v>4288791.3561186297</v>
      </c>
    </row>
    <row r="205" spans="1:19" ht="15.75" customHeight="1" x14ac:dyDescent="0.25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959122.28237921628</v>
      </c>
      <c r="R205" s="25">
        <f t="array" aca="1" ref="R205" ca="1">INDEX('Lorri 401b'!L:L,MATCH('Retirement Calculator'!A205,'Lorri 401b'!N:N,0),0)</f>
        <v>3317362.8922569901</v>
      </c>
      <c r="S205" s="25">
        <f t="shared" ca="1" si="7"/>
        <v>4276485.1746362066</v>
      </c>
    </row>
    <row r="206" spans="1:19" ht="15.75" customHeight="1" x14ac:dyDescent="0.25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954688.01370210189</v>
      </c>
      <c r="R206" s="25">
        <f t="array" aca="1" ref="R206" ca="1">INDEX('Lorri 401b'!L:L,MATCH('Retirement Calculator'!A206,'Lorri 401b'!N:N,0),0)</f>
        <v>3309439.7036955045</v>
      </c>
      <c r="S206" s="25">
        <f t="shared" ca="1" si="7"/>
        <v>4264127.717397606</v>
      </c>
    </row>
    <row r="207" spans="1:19" ht="15.75" customHeight="1" x14ac:dyDescent="0.25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950235.2689054996</v>
      </c>
      <c r="R207" s="25">
        <f t="array" aca="1" ref="R207" ca="1">INDEX('Lorri 401b'!L:L,MATCH('Retirement Calculator'!A207,'Lorri 401b'!N:N,0),0)</f>
        <v>3301483.5018483461</v>
      </c>
      <c r="S207" s="25">
        <f t="shared" ca="1" si="7"/>
        <v>4251718.7707538456</v>
      </c>
    </row>
    <row r="208" spans="1:19" ht="15.75" customHeight="1" x14ac:dyDescent="0.25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945763.97100557806</v>
      </c>
      <c r="R208" s="25">
        <f t="array" aca="1" ref="R208" ca="1">INDEX('Lorri 401b'!L:L,MATCH('Retirement Calculator'!A208,'Lorri 401b'!N:N,0),0)</f>
        <v>3293494.1491601579</v>
      </c>
      <c r="S208" s="25">
        <f t="shared" ca="1" si="7"/>
        <v>4239258.1201657355</v>
      </c>
    </row>
    <row r="209" spans="1:19" ht="15.75" customHeight="1" x14ac:dyDescent="0.25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941274.04269774025</v>
      </c>
      <c r="R209" s="25">
        <f t="array" aca="1" ref="R209" ca="1">INDEX('Lorri 401b'!L:L,MATCH('Retirement Calculator'!A209,'Lorri 401b'!N:N,0),0)</f>
        <v>3285471.5075024357</v>
      </c>
      <c r="S209" s="25">
        <f t="shared" ca="1" si="7"/>
        <v>4226745.5502001755</v>
      </c>
    </row>
    <row r="210" spans="1:19" ht="15.75" customHeight="1" x14ac:dyDescent="0.25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936765.40635528637</v>
      </c>
      <c r="R210" s="25">
        <f t="array" aca="1" ref="R210" ca="1">INDEX('Lorri 401b'!L:L,MATCH('Retirement Calculator'!A210,'Lorri 401b'!N:N,0),0)</f>
        <v>3277415.4381711395</v>
      </c>
      <c r="S210" s="25">
        <f t="shared" ca="1" si="7"/>
        <v>4214180.8445264259</v>
      </c>
    </row>
    <row r="211" spans="1:19" ht="15.75" customHeight="1" x14ac:dyDescent="0.25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932237.98402807233</v>
      </c>
      <c r="R211" s="25">
        <f t="array" aca="1" ref="R211" ca="1">INDEX('Lorri 401b'!L:L,MATCH('Retirement Calculator'!A211,'Lorri 401b'!N:N,0),0)</f>
        <v>3269325.8018842964</v>
      </c>
      <c r="S211" s="25">
        <f t="shared" ca="1" si="7"/>
        <v>4201563.7859123684</v>
      </c>
    </row>
    <row r="212" spans="1:19" ht="15.75" customHeight="1" x14ac:dyDescent="0.25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927691.69744116149</v>
      </c>
      <c r="R212" s="25">
        <f t="array" aca="1" ref="R212" ca="1">INDEX('Lorri 401b'!L:L,MATCH('Retirement Calculator'!A212,'Lorri 401b'!N:N,0),0)</f>
        <v>3261202.4587795911</v>
      </c>
      <c r="S212" s="25">
        <f t="shared" ca="1" si="7"/>
        <v>4188894.1562207527</v>
      </c>
    </row>
    <row r="213" spans="1:19" ht="15.75" customHeight="1" x14ac:dyDescent="0.25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923126.46799347189</v>
      </c>
      <c r="R213" s="25">
        <f t="array" aca="1" ref="R213" ca="1">INDEX('Lorri 401b'!L:L,MATCH('Retirement Calculator'!A213,'Lorri 401b'!N:N,0),0)</f>
        <v>3253045.2684119497</v>
      </c>
      <c r="S213" s="25">
        <f t="shared" ca="1" si="7"/>
        <v>4176171.7364054215</v>
      </c>
    </row>
    <row r="214" spans="1:19" ht="15.75" customHeight="1" x14ac:dyDescent="0.25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918542.21675641695</v>
      </c>
      <c r="R214" s="25">
        <f t="array" aca="1" ref="R214" ca="1">INDEX('Lorri 401b'!L:L,MATCH('Retirement Calculator'!A214,'Lorri 401b'!N:N,0),0)</f>
        <v>3244854.0897511099</v>
      </c>
      <c r="S214" s="25">
        <f t="shared" ca="1" si="7"/>
        <v>4163396.3065075269</v>
      </c>
    </row>
    <row r="215" spans="1:19" ht="15.75" customHeight="1" x14ac:dyDescent="0.25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913938.86447254091</v>
      </c>
      <c r="R215" s="25">
        <f t="array" aca="1" ref="R215" ca="1">INDEX('Lorri 401b'!L:L,MATCH('Retirement Calculator'!A215,'Lorri 401b'!N:N,0),0)</f>
        <v>3236628.7811791832</v>
      </c>
      <c r="S215" s="25">
        <f t="shared" ca="1" si="7"/>
        <v>4150567.6456517242</v>
      </c>
    </row>
    <row r="216" spans="1:19" ht="15.75" customHeight="1" x14ac:dyDescent="0.25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909316.3315541487</v>
      </c>
      <c r="R216" s="25">
        <f t="array" aca="1" ref="R216" ca="1">INDEX('Lorri 401b'!L:L,MATCH('Retirement Calculator'!A216,'Lorri 401b'!N:N,0),0)</f>
        <v>3228369.2004882069</v>
      </c>
      <c r="S216" s="25">
        <f t="shared" ca="1" si="7"/>
        <v>4137685.5320423557</v>
      </c>
    </row>
    <row r="217" spans="1:19" ht="15.75" customHeight="1" x14ac:dyDescent="0.25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904674.5380819299</v>
      </c>
      <c r="R217" s="25">
        <f t="array" aca="1" ref="R217" ca="1">INDEX('Lorri 401b'!L:L,MATCH('Retirement Calculator'!A217,'Lorri 401b'!N:N,0),0)</f>
        <v>3220075.2048776848</v>
      </c>
      <c r="S217" s="25">
        <f t="shared" ca="1" si="7"/>
        <v>4124749.7429596148</v>
      </c>
    </row>
    <row r="218" spans="1:19" ht="15.75" customHeight="1" x14ac:dyDescent="0.25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900013.40380357683</v>
      </c>
      <c r="R218" s="25">
        <f t="array" aca="1" ref="R218" ca="1">INDEX('Lorri 401b'!L:L,MATCH('Retirement Calculator'!A218,'Lorri 401b'!N:N,0),0)</f>
        <v>3211746.6509521189</v>
      </c>
      <c r="S218" s="25">
        <f t="shared" ca="1" si="7"/>
        <v>4111760.0547556956</v>
      </c>
    </row>
    <row r="219" spans="1:19" ht="15.75" customHeight="1" x14ac:dyDescent="0.25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895332.84813239728</v>
      </c>
      <c r="R219" s="25">
        <f t="array" aca="1" ref="R219" ca="1">INDEX('Lorri 401b'!L:L,MATCH('Retirement Calculator'!A219,'Lorri 401b'!N:N,0),0)</f>
        <v>3203383.3947185297</v>
      </c>
      <c r="S219" s="25">
        <f t="shared" ca="1" si="7"/>
        <v>4098716.2428509267</v>
      </c>
    </row>
    <row r="220" spans="1:19" ht="15.75" customHeight="1" x14ac:dyDescent="0.25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890632.79014592117</v>
      </c>
      <c r="R220" s="25">
        <f t="array" aca="1" ref="R220" ca="1">INDEX('Lorri 401b'!L:L,MATCH('Retirement Calculator'!A220,'Lorri 401b'!N:N,0),0)</f>
        <v>3194985.2915839674</v>
      </c>
      <c r="S220" s="25">
        <f t="shared" ca="1" si="7"/>
        <v>4085618.0817298885</v>
      </c>
    </row>
    <row r="221" spans="1:19" ht="15.75" customHeight="1" x14ac:dyDescent="0.25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885913.14858450135</v>
      </c>
      <c r="R221" s="25">
        <f t="array" aca="1" ref="R221" ca="1">INDEX('Lorri 401b'!L:L,MATCH('Retirement Calculator'!A221,'Lorri 401b'!N:N,0),0)</f>
        <v>3186552.1963530108</v>
      </c>
      <c r="S221" s="25">
        <f t="shared" ca="1" si="7"/>
        <v>4072465.3449375122</v>
      </c>
    </row>
    <row r="222" spans="1:19" ht="15.75" customHeight="1" x14ac:dyDescent="0.25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881173.84184990905</v>
      </c>
      <c r="R222" s="25">
        <f t="array" aca="1" ref="R222" ca="1">INDEX('Lorri 401b'!L:L,MATCH('Retirement Calculator'!A222,'Lorri 401b'!N:N,0),0)</f>
        <v>3178083.963225259</v>
      </c>
      <c r="S222" s="25">
        <f t="shared" ca="1" si="7"/>
        <v>4059257.8050751681</v>
      </c>
    </row>
    <row r="223" spans="1:19" ht="15.75" customHeight="1" x14ac:dyDescent="0.25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876414.78800392256</v>
      </c>
      <c r="R223" s="25">
        <f t="array" aca="1" ref="R223" ca="1">INDEX('Lorri 401b'!L:L,MATCH('Retirement Calculator'!A223,'Lorri 401b'!N:N,0),0)</f>
        <v>3169580.4457928082</v>
      </c>
      <c r="S223" s="25">
        <f t="shared" ca="1" si="7"/>
        <v>4045995.2337967306</v>
      </c>
    </row>
    <row r="224" spans="1:19" ht="15.75" customHeight="1" x14ac:dyDescent="0.25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871635.90476691118</v>
      </c>
      <c r="R224" s="25">
        <f t="array" aca="1" ref="R224" ca="1">INDEX('Lorri 401b'!L:L,MATCH('Retirement Calculator'!A224,'Lorri 401b'!N:N,0),0)</f>
        <v>3161041.4970377218</v>
      </c>
      <c r="S224" s="25">
        <f t="shared" ca="1" si="7"/>
        <v>4032677.401804633</v>
      </c>
    </row>
    <row r="225" spans="1:19" ht="15.75" customHeight="1" x14ac:dyDescent="0.25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866837.10951641225</v>
      </c>
      <c r="R225" s="25">
        <f t="array" aca="1" ref="R225" ca="1">INDEX('Lorri 401b'!L:L,MATCH('Retirement Calculator'!A225,'Lorri 401b'!N:N,0),0)</f>
        <v>3152466.9693294894</v>
      </c>
      <c r="S225" s="25">
        <f t="shared" ca="1" si="7"/>
        <v>4019304.0788459014</v>
      </c>
    </row>
    <row r="226" spans="1:19" ht="15.75" customHeight="1" x14ac:dyDescent="0.25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862018.31928570289</v>
      </c>
      <c r="R226" s="25">
        <f t="array" aca="1" ref="R226" ca="1">INDEX('Lorri 401b'!L:L,MATCH('Retirement Calculator'!A226,'Lorri 401b'!N:N,0),0)</f>
        <v>3143856.7144224728</v>
      </c>
      <c r="S226" s="25">
        <f t="shared" ca="1" si="7"/>
        <v>4005875.0337081756</v>
      </c>
    </row>
    <row r="227" spans="1:19" ht="15.75" customHeight="1" x14ac:dyDescent="0.25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857179.4507623656</v>
      </c>
      <c r="R227" s="25">
        <f t="array" aca="1" ref="R227" ca="1">INDEX('Lorri 401b'!L:L,MATCH('Retirement Calculator'!A227,'Lorri 401b'!N:N,0),0)</f>
        <v>3135210.5834533432</v>
      </c>
      <c r="S227" s="25">
        <f t="shared" ca="1" si="7"/>
        <v>3992390.0342157087</v>
      </c>
    </row>
    <row r="228" spans="1:19" ht="15.75" customHeight="1" x14ac:dyDescent="0.25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852320.42028684763</v>
      </c>
      <c r="R228" s="25">
        <f t="array" aca="1" ref="R228" ca="1">INDEX('Lorri 401b'!L:L,MATCH('Retirement Calculator'!A228,'Lorri 401b'!N:N,0),0)</f>
        <v>3126528.4269385091</v>
      </c>
      <c r="S228" s="25">
        <f t="shared" ca="1" si="7"/>
        <v>3978848.8472253568</v>
      </c>
    </row>
    <row r="229" spans="1:19" ht="15.75" customHeight="1" x14ac:dyDescent="0.25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847441.14385101502</v>
      </c>
      <c r="R229" s="25">
        <f t="array" aca="1" ref="R229" ca="1">INDEX('Lorri 401b'!L:L,MATCH('Retirement Calculator'!A229,'Lorri 401b'!N:N,0),0)</f>
        <v>3117810.09477153</v>
      </c>
      <c r="S229" s="25">
        <f t="shared" ca="1" si="7"/>
        <v>3965251.2386225453</v>
      </c>
    </row>
    <row r="230" spans="1:19" ht="15.75" customHeight="1" x14ac:dyDescent="0.25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842541.53709669982</v>
      </c>
      <c r="R230" s="25">
        <f t="array" aca="1" ref="R230" ca="1">INDEX('Lorri 401b'!L:L,MATCH('Retirement Calculator'!A230,'Lorri 401b'!N:N,0),0)</f>
        <v>3109055.4362205216</v>
      </c>
      <c r="S230" s="25">
        <f t="shared" ca="1" si="7"/>
        <v>3951596.9733172213</v>
      </c>
    </row>
    <row r="231" spans="1:19" ht="15.75" customHeight="1" x14ac:dyDescent="0.25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837621.51531424164</v>
      </c>
      <c r="R231" s="25">
        <f t="array" aca="1" ref="R231" ca="1">INDEX('Lorri 401b'!L:L,MATCH('Retirement Calculator'!A231,'Lorri 401b'!N:N,0),0)</f>
        <v>3100264.2999255508</v>
      </c>
      <c r="S231" s="25">
        <f t="shared" ca="1" si="7"/>
        <v>3937885.8152397927</v>
      </c>
    </row>
    <row r="232" spans="1:19" ht="15.75" customHeight="1" x14ac:dyDescent="0.25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832680.99344102317</v>
      </c>
      <c r="R232" s="25">
        <f t="array" aca="1" ref="R232" ca="1">INDEX('Lorri 401b'!L:L,MATCH('Retirement Calculator'!A232,'Lorri 401b'!N:N,0),0)</f>
        <v>3091436.5338960178</v>
      </c>
      <c r="S232" s="25">
        <f t="shared" ca="1" si="7"/>
        <v>3924117.5273370408</v>
      </c>
    </row>
    <row r="233" spans="1:19" ht="15.75" customHeight="1" x14ac:dyDescent="0.25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827719.8860599997</v>
      </c>
      <c r="R233" s="25">
        <f t="array" aca="1" ref="R233" ca="1">INDEX('Lorri 401b'!L:L,MATCH('Retirement Calculator'!A233,'Lorri 401b'!N:N,0),0)</f>
        <v>3082571.9855080284</v>
      </c>
      <c r="S233" s="25">
        <f t="shared" ca="1" si="7"/>
        <v>3910291.8715680279</v>
      </c>
    </row>
    <row r="234" spans="1:19" ht="15.75" customHeight="1" x14ac:dyDescent="0.25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822738.10739822197</v>
      </c>
      <c r="R234" s="25">
        <f t="array" aca="1" ref="R234" ca="1">INDEX('Lorri 401b'!L:L,MATCH('Retirement Calculator'!A234,'Lorri 401b'!N:N,0),0)</f>
        <v>3073670.5015017558</v>
      </c>
      <c r="S234" s="25">
        <f t="shared" ca="1" si="7"/>
        <v>3896408.608899978</v>
      </c>
    </row>
    <row r="235" spans="1:19" ht="15.75" customHeight="1" x14ac:dyDescent="0.25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817735.57132535346</v>
      </c>
      <c r="R235" s="25">
        <f t="array" aca="1" ref="R235" ca="1">INDEX('Lorri 401b'!L:L,MATCH('Retirement Calculator'!A235,'Lorri 401b'!N:N,0),0)</f>
        <v>3064731.9279787904</v>
      </c>
      <c r="S235" s="25">
        <f t="shared" ca="1" si="7"/>
        <v>3882467.4993041437</v>
      </c>
    </row>
    <row r="236" spans="1:19" ht="15.75" customHeight="1" x14ac:dyDescent="0.25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812712.19135218137</v>
      </c>
      <c r="R236" s="25">
        <f t="array" aca="1" ref="R236" ca="1">INDEX('Lorri 401b'!L:L,MATCH('Retirement Calculator'!A236,'Lorri 401b'!N:N,0),0)</f>
        <v>3055756.110399479</v>
      </c>
      <c r="S236" s="25">
        <f t="shared" ca="1" si="7"/>
        <v>3868468.3017516602</v>
      </c>
    </row>
    <row r="237" spans="1:19" ht="15.75" customHeight="1" x14ac:dyDescent="0.25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807667.88062912098</v>
      </c>
      <c r="R237" s="25">
        <f t="array" aca="1" ref="R237" ca="1">INDEX('Lorri 401b'!L:L,MATCH('Retirement Calculator'!A237,'Lorri 401b'!N:N,0),0)</f>
        <v>3046742.8935802542</v>
      </c>
      <c r="S237" s="25">
        <f t="shared" ca="1" si="7"/>
        <v>3854410.774209375</v>
      </c>
    </row>
    <row r="238" spans="1:19" ht="15.75" customHeight="1" x14ac:dyDescent="0.25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802602.55194471451</v>
      </c>
      <c r="R238" s="25">
        <f t="array" aca="1" ref="R238" ca="1">INDEX('Lorri 401b'!L:L,MATCH('Retirement Calculator'!A238,'Lorri 401b'!N:N,0),0)</f>
        <v>3037692.121690949</v>
      </c>
      <c r="S238" s="25">
        <f t="shared" ca="1" si="7"/>
        <v>3840294.6736356635</v>
      </c>
    </row>
    <row r="239" spans="1:19" ht="15.75" customHeight="1" x14ac:dyDescent="0.25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797516.11772412306</v>
      </c>
      <c r="R239" s="25">
        <f t="array" aca="1" ref="R239" ca="1">INDEX('Lorri 401b'!L:L,MATCH('Retirement Calculator'!A239,'Lorri 401b'!N:N,0),0)</f>
        <v>3028603.6382521051</v>
      </c>
      <c r="S239" s="25">
        <f t="shared" ca="1" si="7"/>
        <v>3826119.755976228</v>
      </c>
    </row>
    <row r="240" spans="1:19" ht="15.75" customHeight="1" x14ac:dyDescent="0.25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792408.49002761242</v>
      </c>
      <c r="R240" s="25">
        <f t="array" aca="1" ref="R240" ca="1">INDEX('Lorri 401b'!L:L,MATCH('Retirement Calculator'!A240,'Lorri 401b'!N:N,0),0)</f>
        <v>3019477.2861322658</v>
      </c>
      <c r="S240" s="25">
        <f t="shared" ca="1" si="7"/>
        <v>3811885.7761598784</v>
      </c>
    </row>
    <row r="241" spans="1:19" ht="15.75" customHeight="1" x14ac:dyDescent="0.25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787279.58054903301</v>
      </c>
      <c r="R241" s="25">
        <f t="array" aca="1" ref="R241" ca="1">INDEX('Lorri 401b'!L:L,MATCH('Retirement Calculator'!A241,'Lorri 401b'!N:N,0),0)</f>
        <v>3010312.9075452606</v>
      </c>
      <c r="S241" s="25">
        <f t="shared" ca="1" si="7"/>
        <v>3797592.4880942935</v>
      </c>
    </row>
    <row r="242" spans="1:19" ht="15.75" customHeight="1" x14ac:dyDescent="0.25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782129.30061429285</v>
      </c>
      <c r="R242" s="25">
        <f t="array" aca="1" ref="R242" ca="1">INDEX('Lorri 401b'!L:L,MATCH('Retirement Calculator'!A242,'Lorri 401b'!N:N,0),0)</f>
        <v>3001110.3440474761</v>
      </c>
      <c r="S242" s="25">
        <f t="shared" ca="1" si="7"/>
        <v>3783239.6446617688</v>
      </c>
    </row>
    <row r="243" spans="1:19" ht="15.75" customHeight="1" x14ac:dyDescent="0.25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776957.56117982464</v>
      </c>
      <c r="R243" s="25">
        <f t="array" aca="1" ref="R243" ca="1">INDEX('Lorri 401b'!L:L,MATCH('Retirement Calculator'!A243,'Lorri 401b'!N:N,0),0)</f>
        <v>2991869.4365351177</v>
      </c>
      <c r="S243" s="25">
        <f t="shared" ca="1" si="7"/>
        <v>3768826.9977149423</v>
      </c>
    </row>
    <row r="244" spans="1:19" ht="15.75" customHeight="1" x14ac:dyDescent="0.25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771764.27283104614</v>
      </c>
      <c r="R244" s="25">
        <f t="array" aca="1" ref="R244" ca="1">INDEX('Lorri 401b'!L:L,MATCH('Retirement Calculator'!A244,'Lorri 401b'!N:N,0),0)</f>
        <v>2982590.0252414579</v>
      </c>
      <c r="S244" s="25">
        <f t="shared" ca="1" si="7"/>
        <v>3754354.2980725039</v>
      </c>
    </row>
    <row r="245" spans="1:19" ht="15.75" customHeight="1" x14ac:dyDescent="0.25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766549.34578081442</v>
      </c>
      <c r="R245" s="25">
        <f t="array" aca="1" ref="R245" ca="1">INDEX('Lorri 401b'!L:L,MATCH('Retirement Calculator'!A245,'Lorri 401b'!N:N,0),0)</f>
        <v>2973271.9497340745</v>
      </c>
      <c r="S245" s="25">
        <f t="shared" ca="1" si="7"/>
        <v>3739821.2955148891</v>
      </c>
    </row>
    <row r="246" spans="1:19" ht="15.75" customHeight="1" x14ac:dyDescent="0.25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761312.68986787333</v>
      </c>
      <c r="R246" s="25">
        <f t="array" aca="1" ref="R246" ca="1">INDEX('Lorri 401b'!L:L,MATCH('Retirement Calculator'!A246,'Lorri 401b'!N:N,0),0)</f>
        <v>2963915.0489120767</v>
      </c>
      <c r="S246" s="25">
        <f t="shared" ca="1" si="7"/>
        <v>3725227.73877995</v>
      </c>
    </row>
    <row r="247" spans="1:19" ht="15.75" customHeight="1" x14ac:dyDescent="0.25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756054.21455529507</v>
      </c>
      <c r="R247" s="25">
        <f t="array" aca="1" ref="R247" ca="1">INDEX('Lorri 401b'!L:L,MATCH('Retirement Calculator'!A247,'Lorri 401b'!N:N,0),0)</f>
        <v>2954519.1610033209</v>
      </c>
      <c r="S247" s="25">
        <f t="shared" ca="1" si="7"/>
        <v>3710573.3755586161</v>
      </c>
    </row>
    <row r="248" spans="1:19" ht="15.75" customHeight="1" x14ac:dyDescent="0.25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750773.82892891439</v>
      </c>
      <c r="R248" s="25">
        <f t="array" aca="1" ref="R248" ca="1">INDEX('Lorri 401b'!L:L,MATCH('Retirement Calculator'!A248,'Lorri 401b'!N:N,0),0)</f>
        <v>2945084.1235616119</v>
      </c>
      <c r="S248" s="25">
        <f t="shared" ca="1" si="7"/>
        <v>3695857.9524905263</v>
      </c>
    </row>
    <row r="249" spans="1:19" ht="15.75" customHeight="1" x14ac:dyDescent="0.25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745471.44169575709</v>
      </c>
      <c r="R249" s="25">
        <f t="array" aca="1" ref="R249" ca="1">INDEX('Lorri 401b'!L:L,MATCH('Retirement Calculator'!A249,'Lorri 401b'!N:N,0),0)</f>
        <v>2935609.7734638955</v>
      </c>
      <c r="S249" s="25">
        <f t="shared" ca="1" si="7"/>
        <v>3681081.2151596528</v>
      </c>
    </row>
    <row r="250" spans="1:19" ht="15.75" customHeight="1" x14ac:dyDescent="0.25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740146.9611824617</v>
      </c>
      <c r="R250" s="25">
        <f t="array" aca="1" ref="R250" ca="1">INDEX('Lorri 401b'!L:L,MATCH('Retirement Calculator'!A250,'Lorri 401b'!N:N,0),0)</f>
        <v>2926095.9469074388</v>
      </c>
      <c r="S250" s="25">
        <f t="shared" ca="1" si="7"/>
        <v>3666242.9080899004</v>
      </c>
    </row>
    <row r="251" spans="1:19" ht="15.75" customHeight="1" x14ac:dyDescent="0.25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734800.2953336942</v>
      </c>
      <c r="R251" s="25">
        <f t="array" aca="1" ref="R251" ca="1">INDEX('Lorri 401b'!L:L,MATCH('Retirement Calculator'!A251,'Lorri 401b'!N:N,0),0)</f>
        <v>2916542.4794069971</v>
      </c>
      <c r="S251" s="25">
        <f t="shared" ca="1" si="7"/>
        <v>3651342.7747406913</v>
      </c>
    </row>
    <row r="252" spans="1:19" ht="15.75" customHeight="1" x14ac:dyDescent="0.25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729431.35171055677</v>
      </c>
      <c r="R252" s="25">
        <f t="array" aca="1" ref="R252" ca="1">INDEX('Lorri 401b'!L:L,MATCH('Retirement Calculator'!A252,'Lorri 401b'!N:N,0),0)</f>
        <v>2906949.2057919698</v>
      </c>
      <c r="S252" s="25">
        <f t="shared" ca="1" si="7"/>
        <v>3636380.5575025268</v>
      </c>
    </row>
    <row r="253" spans="1:19" ht="15.75" customHeight="1" x14ac:dyDescent="0.25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724040.03748898965</v>
      </c>
      <c r="R253" s="25">
        <f t="array" aca="1" ref="R253" ca="1">INDEX('Lorri 401b'!L:L,MATCH('Retirement Calculator'!A253,'Lorri 401b'!N:N,0),0)</f>
        <v>2897315.9602035466</v>
      </c>
      <c r="S253" s="25">
        <f t="shared" ca="1" si="7"/>
        <v>3621355.9976925361</v>
      </c>
    </row>
    <row r="254" spans="1:19" ht="15.75" customHeight="1" x14ac:dyDescent="0.25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718626.25945816597</v>
      </c>
      <c r="R254" s="25">
        <f t="array" aca="1" ref="R254" ca="1">INDEX('Lorri 401b'!L:L,MATCH('Retirement Calculator'!A254,'Lorri 401b'!N:N,0),0)</f>
        <v>2887642.5760918385</v>
      </c>
      <c r="S254" s="25">
        <f t="shared" ca="1" si="7"/>
        <v>3606268.8355500046</v>
      </c>
    </row>
    <row r="255" spans="1:19" ht="15.75" customHeight="1" x14ac:dyDescent="0.25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713189.92401888059</v>
      </c>
      <c r="R255" s="25">
        <f t="array" aca="1" ref="R255" ca="1">INDEX('Lorri 401b'!L:L,MATCH('Retirement Calculator'!A255,'Lorri 401b'!N:N,0),0)</f>
        <v>2877928.8862129981</v>
      </c>
      <c r="S255" s="25">
        <f t="shared" ca="1" si="7"/>
        <v>3591118.8102318784</v>
      </c>
    </row>
    <row r="256" spans="1:19" ht="15.75" customHeight="1" x14ac:dyDescent="0.25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707730.93718193145</v>
      </c>
      <c r="R256" s="25">
        <f t="array" aca="1" ref="R256" ca="1">INDEX('Lorri 401b'!L:L,MATCH('Retirement Calculator'!A256,'Lorri 401b'!N:N,0),0)</f>
        <v>2868174.7226263294</v>
      </c>
      <c r="S256" s="25">
        <f t="shared" ca="1" si="7"/>
        <v>3575905.6598082609</v>
      </c>
    </row>
    <row r="257" spans="1:19" ht="15.75" customHeight="1" x14ac:dyDescent="0.25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702249.20456649503</v>
      </c>
      <c r="R257" s="25">
        <f t="array" aca="1" ref="R257" ca="1">INDEX('Lorri 401b'!L:L,MATCH('Retirement Calculator'!A257,'Lorri 401b'!N:N,0),0)</f>
        <v>2858379.9166913829</v>
      </c>
      <c r="S257" s="25">
        <f t="shared" ca="1" si="7"/>
        <v>3560629.1212578779</v>
      </c>
    </row>
    <row r="258" spans="1:19" ht="15.75" customHeight="1" x14ac:dyDescent="0.25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696744.63139849436</v>
      </c>
      <c r="R258" s="25">
        <f t="array" aca="1" ref="R258" ca="1">INDEX('Lorri 401b'!L:L,MATCH('Retirement Calculator'!A258,'Lorri 401b'!N:N,0),0)</f>
        <v>2848544.2990650409</v>
      </c>
      <c r="S258" s="25">
        <f t="shared" ca="1" si="7"/>
        <v>3545288.9304635352</v>
      </c>
    </row>
    <row r="259" spans="1:19" ht="15.75" customHeight="1" x14ac:dyDescent="0.25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691217.12250896031</v>
      </c>
      <c r="R259" s="25">
        <f t="array" aca="1" ref="R259" ca="1">INDEX('Lorri 401b'!L:L,MATCH('Retirement Calculator'!A259,'Lorri 401b'!N:N,0),0)</f>
        <v>2838667.6996985888</v>
      </c>
      <c r="S259" s="25">
        <f t="shared" ca="1" si="7"/>
        <v>3529884.8222075491</v>
      </c>
    </row>
    <row r="260" spans="1:19" ht="15.75" customHeight="1" x14ac:dyDescent="0.25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685666.58233238652</v>
      </c>
      <c r="R260" s="25">
        <f t="array" aca="1" ref="R260" ca="1">INDEX('Lorri 401b'!L:L,MATCH('Retirement Calculator'!A260,'Lorri 401b'!N:N,0),0)</f>
        <v>2828749.9478347767</v>
      </c>
      <c r="S260" s="25">
        <f t="shared" ca="1" si="7"/>
        <v>3514416.5301671633</v>
      </c>
    </row>
    <row r="261" spans="1:19" ht="15.75" customHeight="1" x14ac:dyDescent="0.25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680092.91490507708</v>
      </c>
      <c r="R261" s="25">
        <f t="array" aca="1" ref="R261" ca="1">INDEX('Lorri 401b'!L:L,MATCH('Retirement Calculator'!A261,'Lorri 401b'!N:N,0),0)</f>
        <v>2818790.8720048652</v>
      </c>
      <c r="S261" s="25">
        <f t="shared" ca="1" si="7"/>
        <v>3498883.7869099425</v>
      </c>
    </row>
    <row r="262" spans="1:19" ht="15.75" customHeight="1" x14ac:dyDescent="0.25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674496.02386348718</v>
      </c>
      <c r="R262" s="25">
        <f t="array" aca="1" ref="R262" ca="1">INDEX('Lorri 401b'!L:L,MATCH('Retirement Calculator'!A262,'Lorri 401b'!N:N,0),0)</f>
        <v>2808790.3000256624</v>
      </c>
      <c r="S262" s="25">
        <f t="shared" ca="1" si="7"/>
        <v>3483286.3238891494</v>
      </c>
    </row>
    <row r="263" spans="1:19" ht="15.75" customHeight="1" x14ac:dyDescent="0.25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668875.8124425573</v>
      </c>
      <c r="R263" s="25">
        <f t="array" aca="1" ref="R263" ca="1">INDEX('Lorri 401b'!L:L,MATCH('Retirement Calculator'!A263,'Lorri 401b'!N:N,0),0)</f>
        <v>2798748.0589965465</v>
      </c>
      <c r="S263" s="25">
        <f t="shared" ca="1" si="7"/>
        <v>3467623.871439104</v>
      </c>
    </row>
    <row r="264" spans="1:19" ht="15.75" customHeight="1" x14ac:dyDescent="0.25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663232.18347404024</v>
      </c>
      <c r="R264" s="25">
        <f t="array" aca="1" ref="R264" ca="1">INDEX('Lorri 401b'!L:L,MATCH('Retirement Calculator'!A264,'Lorri 401b'!N:N,0),0)</f>
        <v>2788663.9752964759</v>
      </c>
      <c r="S264" s="25">
        <f t="shared" ca="1" si="7"/>
        <v>3451896.158770516</v>
      </c>
    </row>
    <row r="265" spans="1:19" ht="15.75" customHeight="1" x14ac:dyDescent="0.25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657565.03938482096</v>
      </c>
      <c r="R265" s="25">
        <f t="array" aca="1" ref="R265" ca="1">INDEX('Lorri 401b'!L:L,MATCH('Retirement Calculator'!A265,'Lorri 401b'!N:N,0),0)</f>
        <v>2778537.8745809882</v>
      </c>
      <c r="S265" s="25">
        <f t="shared" ca="1" si="7"/>
        <v>3436102.9139658092</v>
      </c>
    </row>
    <row r="266" spans="1:19" ht="15.75" customHeight="1" x14ac:dyDescent="0.25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651874.2821952299</v>
      </c>
      <c r="R266" s="25">
        <f t="array" aca="1" ref="R266" ca="1">INDEX('Lorri 401b'!L:L,MATCH('Retirement Calculator'!A266,'Lorri 401b'!N:N,0),0)</f>
        <v>2768369.5817791861</v>
      </c>
      <c r="S266" s="25">
        <f t="shared" ref="S266:S520" ca="1" si="267">SUM(Q266:R266)</f>
        <v>3420243.8639744162</v>
      </c>
    </row>
    <row r="267" spans="1:19" ht="15.75" customHeight="1" x14ac:dyDescent="0.25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646159.81351734896</v>
      </c>
      <c r="R267" s="25">
        <f t="array" aca="1" ref="R267" ca="1">INDEX('Lorri 401b'!L:L,MATCH('Retirement Calculator'!A267,'Lorri 401b'!N:N,0),0)</f>
        <v>2758158.92109071</v>
      </c>
      <c r="S267" s="25">
        <f t="shared" ca="1" si="267"/>
        <v>3404318.7346080588</v>
      </c>
    </row>
    <row r="268" spans="1:19" ht="15.75" customHeight="1" x14ac:dyDescent="0.25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640421.53455331014</v>
      </c>
      <c r="R268" s="25">
        <f t="array" aca="1" ref="R268" ca="1">INDEX('Lorri 401b'!L:L,MATCH('Retirement Calculator'!A268,'Lorri 401b'!N:N,0),0)</f>
        <v>2747905.7159826984</v>
      </c>
      <c r="S268" s="25">
        <f t="shared" ca="1" si="267"/>
        <v>3388327.2505360087</v>
      </c>
    </row>
    <row r="269" spans="1:19" ht="15.75" customHeight="1" x14ac:dyDescent="0.25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634659.34609358781</v>
      </c>
      <c r="R269" s="25">
        <f t="array" aca="1" ref="R269" ca="1">INDEX('Lorri 401b'!L:L,MATCH('Retirement Calculator'!A269,'Lorri 401b'!N:N,0),0)</f>
        <v>2737609.7891867366</v>
      </c>
      <c r="S269" s="25">
        <f t="shared" ca="1" si="267"/>
        <v>3372269.1352803241</v>
      </c>
    </row>
    <row r="270" spans="1:19" ht="15.75" customHeight="1" x14ac:dyDescent="0.25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628873.14851528336</v>
      </c>
      <c r="R270" s="25">
        <f t="array" aca="1" ref="R270" ca="1">INDEX('Lorri 401b'!L:L,MATCH('Retirement Calculator'!A270,'Lorri 401b'!N:N,0),0)</f>
        <v>2727270.9626957919</v>
      </c>
      <c r="S270" s="25">
        <f t="shared" ca="1" si="267"/>
        <v>3356144.1112110754</v>
      </c>
    </row>
    <row r="271" spans="1:19" ht="15.75" customHeight="1" x14ac:dyDescent="0.25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623062.84178040258</v>
      </c>
      <c r="R271" s="25">
        <f t="array" aca="1" ref="R271" ca="1">INDEX('Lorri 401b'!L:L,MATCH('Retirement Calculator'!A271,'Lorri 401b'!N:N,0),0)</f>
        <v>2716889.0577611346</v>
      </c>
      <c r="S271" s="25">
        <f t="shared" ca="1" si="267"/>
        <v>3339951.8995415373</v>
      </c>
    </row>
    <row r="272" spans="1:19" ht="15.75" customHeight="1" x14ac:dyDescent="0.25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617228.32543412654</v>
      </c>
      <c r="R272" s="25">
        <f t="array" aca="1" ref="R272" ca="1">INDEX('Lorri 401b'!L:L,MATCH('Retirement Calculator'!A272,'Lorri 401b'!N:N,0),0)</f>
        <v>2706463.8948892499</v>
      </c>
      <c r="S272" s="25">
        <f t="shared" ca="1" si="267"/>
        <v>3323692.2203233764</v>
      </c>
    </row>
    <row r="273" spans="1:19" ht="15.75" customHeight="1" x14ac:dyDescent="0.25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611369.49860307435</v>
      </c>
      <c r="R273" s="25">
        <f t="array" aca="1" ref="R273" ca="1">INDEX('Lorri 401b'!L:L,MATCH('Retirement Calculator'!A273,'Lorri 401b'!N:N,0),0)</f>
        <v>2695995.2938387324</v>
      </c>
      <c r="S273" s="25">
        <f t="shared" ca="1" si="267"/>
        <v>3307364.7924418068</v>
      </c>
    </row>
    <row r="274" spans="1:19" ht="15.75" customHeight="1" x14ac:dyDescent="0.25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605486.25999355933</v>
      </c>
      <c r="R274" s="25">
        <f t="array" aca="1" ref="R274" ca="1">INDEX('Lorri 401b'!L:L,MATCH('Retirement Calculator'!A274,'Lorri 401b'!N:N,0),0)</f>
        <v>2685483.073617171</v>
      </c>
      <c r="S274" s="25">
        <f t="shared" ca="1" si="267"/>
        <v>3290969.3336107302</v>
      </c>
    </row>
    <row r="275" spans="1:19" ht="15.75" customHeight="1" x14ac:dyDescent="0.25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599578.50788983807</v>
      </c>
      <c r="R275" s="25">
        <f t="array" aca="1" ref="R275" ca="1">INDEX('Lorri 401b'!L:L,MATCH('Retirement Calculator'!A275,'Lorri 401b'!N:N,0),0)</f>
        <v>2674927.0524780196</v>
      </c>
      <c r="S275" s="25">
        <f t="shared" ca="1" si="267"/>
        <v>3274505.5603678576</v>
      </c>
    </row>
    <row r="276" spans="1:19" ht="15.75" customHeight="1" x14ac:dyDescent="0.25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593646.14015235135</v>
      </c>
      <c r="R276" s="25">
        <f t="array" aca="1" ref="R276" ca="1">INDEX('Lorri 401b'!L:L,MATCH('Retirement Calculator'!A276,'Lorri 401b'!N:N,0),0)</f>
        <v>2664327.047917455</v>
      </c>
      <c r="S276" s="25">
        <f t="shared" ca="1" si="267"/>
        <v>3257973.1880698064</v>
      </c>
    </row>
    <row r="277" spans="1:19" ht="15.75" customHeight="1" x14ac:dyDescent="0.25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587689.05421595834</v>
      </c>
      <c r="R277" s="25">
        <f t="array" aca="1" ref="R277" ca="1">INDEX('Lorri 401b'!L:L,MATCH('Retirement Calculator'!A277,'Lorri 401b'!N:N,0),0)</f>
        <v>2653682.8766712216</v>
      </c>
      <c r="S277" s="25">
        <f t="shared" ca="1" si="267"/>
        <v>3241371.9308871799</v>
      </c>
    </row>
    <row r="278" spans="1:19" ht="15.75" customHeight="1" x14ac:dyDescent="0.25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581707.14708816377</v>
      </c>
      <c r="R278" s="25">
        <f t="array" aca="1" ref="R278" ca="1">INDEX('Lorri 401b'!L:L,MATCH('Retirement Calculator'!A278,'Lorri 401b'!N:N,0),0)</f>
        <v>2642994.3547114623</v>
      </c>
      <c r="S278" s="25">
        <f t="shared" ca="1" si="267"/>
        <v>3224701.5017996263</v>
      </c>
    </row>
    <row r="279" spans="1:19" ht="15.75" customHeight="1" x14ac:dyDescent="0.25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575700.3153473367</v>
      </c>
      <c r="R279" s="25">
        <f t="array" aca="1" ref="R279" ca="1">INDEX('Lorri 401b'!L:L,MATCH('Retirement Calculator'!A279,'Lorri 401b'!N:N,0),0)</f>
        <v>2632261.2972435369</v>
      </c>
      <c r="S279" s="25">
        <f t="shared" ca="1" si="267"/>
        <v>3207961.6125908736</v>
      </c>
    </row>
    <row r="280" spans="1:19" ht="15.75" customHeight="1" x14ac:dyDescent="0.25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569668.4551409228</v>
      </c>
      <c r="R280" s="25">
        <f t="array" aca="1" ref="R280" ca="1">INDEX('Lorri 401b'!L:L,MATCH('Retirement Calculator'!A280,'Lorri 401b'!N:N,0),0)</f>
        <v>2621483.5187028288</v>
      </c>
      <c r="S280" s="25">
        <f t="shared" ca="1" si="267"/>
        <v>3191151.9738437515</v>
      </c>
    </row>
    <row r="281" spans="1:19" ht="15.75" customHeight="1" x14ac:dyDescent="0.25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563611.46218364884</v>
      </c>
      <c r="R281" s="25">
        <f t="array" aca="1" ref="R281" ca="1">INDEX('Lorri 401b'!L:L,MATCH('Retirement Calculator'!A281,'Lorri 401b'!N:N,0),0)</f>
        <v>2610660.8327515344</v>
      </c>
      <c r="S281" s="25">
        <f t="shared" ca="1" si="267"/>
        <v>3174272.2949351831</v>
      </c>
    </row>
    <row r="282" spans="1:19" ht="15.75" customHeight="1" x14ac:dyDescent="0.25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557529.23175571964</v>
      </c>
      <c r="R282" s="25">
        <f t="array" aca="1" ref="R282" ca="1">INDEX('Lorri 401b'!L:L,MATCH('Retirement Calculator'!A282,'Lorri 401b'!N:N,0),0)</f>
        <v>2599793.052275443</v>
      </c>
      <c r="S282" s="25">
        <f t="shared" ca="1" si="267"/>
        <v>3157322.2840311625</v>
      </c>
    </row>
    <row r="283" spans="1:19" ht="15.75" customHeight="1" x14ac:dyDescent="0.25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551421.65870100737</v>
      </c>
      <c r="R283" s="25">
        <f t="array" aca="1" ref="R283" ca="1">INDEX('Lorri 401b'!L:L,MATCH('Retirement Calculator'!A283,'Lorri 401b'!N:N,0),0)</f>
        <v>2588879.989380701</v>
      </c>
      <c r="S283" s="25">
        <f t="shared" ca="1" si="267"/>
        <v>3140301.6480817082</v>
      </c>
    </row>
    <row r="284" spans="1:19" ht="15.75" customHeight="1" x14ac:dyDescent="0.25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545288.63742523384</v>
      </c>
      <c r="R284" s="25">
        <f t="array" aca="1" ref="R284" ca="1">INDEX('Lorri 401b'!L:L,MATCH('Retirement Calculator'!A284,'Lorri 401b'!N:N,0),0)</f>
        <v>2577921.4553905642</v>
      </c>
      <c r="S284" s="25">
        <f t="shared" ca="1" si="267"/>
        <v>3123210.0928157978</v>
      </c>
    </row>
    <row r="285" spans="1:19" ht="15.75" customHeight="1" x14ac:dyDescent="0.25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539130.06189414451</v>
      </c>
      <c r="R285" s="25">
        <f t="array" aca="1" ref="R285" ca="1">INDEX('Lorri 401b'!L:L,MATCH('Retirement Calculator'!A285,'Lorri 401b'!N:N,0),0)</f>
        <v>2566917.2608421352</v>
      </c>
      <c r="S285" s="25">
        <f t="shared" ca="1" si="267"/>
        <v>3106047.3227362796</v>
      </c>
    </row>
    <row r="286" spans="1:19" ht="15.75" customHeight="1" x14ac:dyDescent="0.25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532945.82563167566</v>
      </c>
      <c r="R286" s="25">
        <f t="array" aca="1" ref="R286" ca="1">INDEX('Lorri 401b'!L:L,MATCH('Retirement Calculator'!A286,'Lorri 401b'!N:N,0),0)</f>
        <v>2555867.215483088</v>
      </c>
      <c r="S286" s="25">
        <f t="shared" ca="1" si="267"/>
        <v>3088813.0411147638</v>
      </c>
    </row>
    <row r="287" spans="1:19" ht="15.75" customHeight="1" x14ac:dyDescent="0.25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526735.82171811326</v>
      </c>
      <c r="R287" s="25">
        <f t="array" aca="1" ref="R287" ca="1">INDEX('Lorri 401b'!L:L,MATCH('Retirement Calculator'!A287,'Lorri 401b'!N:N,0),0)</f>
        <v>2544771.1282683779</v>
      </c>
      <c r="S287" s="25">
        <f t="shared" ca="1" si="267"/>
        <v>3071506.9499864914</v>
      </c>
    </row>
    <row r="288" spans="1:19" ht="15.75" customHeight="1" x14ac:dyDescent="0.25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520499.94278824428</v>
      </c>
      <c r="R288" s="25">
        <f t="array" aca="1" ref="R288" ca="1">INDEX('Lorri 401b'!L:L,MATCH('Retirement Calculator'!A288,'Lorri 401b'!N:N,0),0)</f>
        <v>2533628.8073569397</v>
      </c>
      <c r="S288" s="25">
        <f t="shared" ca="1" si="267"/>
        <v>3054128.7501451839</v>
      </c>
    </row>
    <row r="289" spans="1:19" ht="15.75" customHeight="1" x14ac:dyDescent="0.25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514238.08102950087</v>
      </c>
      <c r="R289" s="25">
        <f t="array" aca="1" ref="R289" ca="1">INDEX('Lorri 401b'!L:L,MATCH('Retirement Calculator'!A289,'Lorri 401b'!N:N,0),0)</f>
        <v>2522440.0601083706</v>
      </c>
      <c r="S289" s="25">
        <f t="shared" ca="1" si="267"/>
        <v>3036678.1411378714</v>
      </c>
    </row>
    <row r="290" spans="1:19" ht="15.75" customHeight="1" x14ac:dyDescent="0.25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507950.12818009604</v>
      </c>
      <c r="R290" s="25">
        <f t="array" aca="1" ref="R290" ca="1">INDEX('Lorri 401b'!L:L,MATCH('Retirement Calculator'!A290,'Lorri 401b'!N:N,0),0)</f>
        <v>2511204.6930795992</v>
      </c>
      <c r="S290" s="25">
        <f t="shared" ca="1" si="267"/>
        <v>3019154.8212596951</v>
      </c>
    </row>
    <row r="291" spans="1:19" ht="15.75" customHeight="1" x14ac:dyDescent="0.25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501635.97552715201</v>
      </c>
      <c r="R291" s="25">
        <f t="array" aca="1" ref="R291" ca="1">INDEX('Lorri 401b'!L:L,MATCH('Retirement Calculator'!A291,'Lorri 401b'!N:N,0),0)</f>
        <v>2499922.5120215411</v>
      </c>
      <c r="S291" s="25">
        <f t="shared" ca="1" si="267"/>
        <v>3001558.4875486931</v>
      </c>
    </row>
    <row r="292" spans="1:19" ht="15.75" customHeight="1" x14ac:dyDescent="0.25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495295.51390482072</v>
      </c>
      <c r="R292" s="25">
        <f t="array" aca="1" ref="R292" ca="1">INDEX('Lorri 401b'!L:L,MATCH('Retirement Calculator'!A292,'Lorri 401b'!N:N,0),0)</f>
        <v>2488593.3218757412</v>
      </c>
      <c r="S292" s="25">
        <f t="shared" ca="1" si="267"/>
        <v>2983888.8357805619</v>
      </c>
    </row>
    <row r="293" spans="1:19" ht="15.75" customHeight="1" x14ac:dyDescent="0.25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488928.6336923964</v>
      </c>
      <c r="R293" s="25">
        <f t="array" aca="1" ref="R293" ca="1">INDEX('Lorri 401b'!L:L,MATCH('Retirement Calculator'!A293,'Lorri 401b'!N:N,0),0)</f>
        <v>2477216.9267710005</v>
      </c>
      <c r="S293" s="25">
        <f t="shared" ca="1" si="267"/>
        <v>2966145.5604633968</v>
      </c>
    </row>
    <row r="294" spans="1:19" ht="15.75" customHeight="1" x14ac:dyDescent="0.25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482535.22481242026</v>
      </c>
      <c r="R294" s="25">
        <f t="array" aca="1" ref="R294" ca="1">INDEX('Lorri 401b'!L:L,MATCH('Retirement Calculator'!A294,'Lorri 401b'!N:N,0),0)</f>
        <v>2465793.1300199903</v>
      </c>
      <c r="S294" s="25">
        <f t="shared" ca="1" si="267"/>
        <v>2948328.3548324103</v>
      </c>
    </row>
    <row r="295" spans="1:19" ht="15.75" customHeight="1" x14ac:dyDescent="0.25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476115.17672877759</v>
      </c>
      <c r="R295" s="25">
        <f t="array" aca="1" ref="R295" ca="1">INDEX('Lorri 401b'!L:L,MATCH('Retirement Calculator'!A295,'Lorri 401b'!N:N,0),0)</f>
        <v>2454321.7341158506</v>
      </c>
      <c r="S295" s="25">
        <f t="shared" ca="1" si="267"/>
        <v>2930436.9108446282</v>
      </c>
    </row>
    <row r="296" spans="1:19" ht="15.75" customHeight="1" x14ac:dyDescent="0.25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469668.37844478642</v>
      </c>
      <c r="R296" s="25">
        <f t="array" aca="1" ref="R296" ca="1">INDEX('Lorri 401b'!L:L,MATCH('Retirement Calculator'!A296,'Lorri 401b'!N:N,0),0)</f>
        <v>2442802.5407287772</v>
      </c>
      <c r="S296" s="25">
        <f t="shared" ca="1" si="267"/>
        <v>2912470.9191735638</v>
      </c>
    </row>
    <row r="297" spans="1:19" ht="15.75" customHeight="1" x14ac:dyDescent="0.25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463194.71850127861</v>
      </c>
      <c r="R297" s="25">
        <f t="array" aca="1" ref="R297" ca="1">INDEX('Lorri 401b'!L:L,MATCH('Retirement Calculator'!A297,'Lorri 401b'!N:N,0),0)</f>
        <v>2431235.3507025908</v>
      </c>
      <c r="S297" s="25">
        <f t="shared" ca="1" si="267"/>
        <v>2894430.0692038694</v>
      </c>
    </row>
    <row r="298" spans="1:19" ht="15.75" customHeight="1" x14ac:dyDescent="0.25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456694.08497467282</v>
      </c>
      <c r="R298" s="25">
        <f t="array" aca="1" ref="R298" ca="1">INDEX('Lorri 401b'!L:L,MATCH('Retirement Calculator'!A298,'Lorri 401b'!N:N,0),0)</f>
        <v>2419619.9640512955</v>
      </c>
      <c r="S298" s="25">
        <f t="shared" ca="1" si="267"/>
        <v>2876314.0490259682</v>
      </c>
    </row>
    <row r="299" spans="1:19" ht="15.75" customHeight="1" x14ac:dyDescent="0.25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450166.36547503952</v>
      </c>
      <c r="R299" s="25">
        <f t="array" aca="1" ref="R299" ca="1">INDEX('Lorri 401b'!L:L,MATCH('Retirement Calculator'!A299,'Lorri 401b'!N:N,0),0)</f>
        <v>2407956.1799556199</v>
      </c>
      <c r="S299" s="25">
        <f t="shared" ca="1" si="267"/>
        <v>2858122.5454306593</v>
      </c>
    </row>
    <row r="300" spans="1:19" ht="15.75" customHeight="1" x14ac:dyDescent="0.25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443611.44714415778</v>
      </c>
      <c r="R300" s="25">
        <f t="array" aca="1" ref="R300" ca="1">INDEX('Lorri 401b'!L:L,MATCH('Retirement Calculator'!A300,'Lorri 401b'!N:N,0),0)</f>
        <v>2396243.7967595453</v>
      </c>
      <c r="S300" s="25">
        <f t="shared" ca="1" si="267"/>
        <v>2839855.2439037031</v>
      </c>
    </row>
    <row r="301" spans="1:19" ht="15.75" customHeight="1" x14ac:dyDescent="0.25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437029.21665356401</v>
      </c>
      <c r="R301" s="25">
        <f t="array" aca="1" ref="R301" ca="1">INDEX('Lorri 401b'!L:L,MATCH('Retirement Calculator'!A301,'Lorri 401b'!N:N,0),0)</f>
        <v>2384482.6119668204</v>
      </c>
      <c r="S301" s="25">
        <f t="shared" ca="1" si="267"/>
        <v>2821511.8286203844</v>
      </c>
    </row>
    <row r="302" spans="1:19" ht="15.75" customHeight="1" x14ac:dyDescent="0.25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430419.56020259275</v>
      </c>
      <c r="R302" s="25">
        <f t="array" aca="1" ref="R302" ca="1">INDEX('Lorri 401b'!L:L,MATCH('Retirement Calculator'!A302,'Lorri 401b'!N:N,0),0)</f>
        <v>2372672.4222374591</v>
      </c>
      <c r="S302" s="25">
        <f t="shared" ca="1" si="267"/>
        <v>2803091.9824400516</v>
      </c>
    </row>
    <row r="303" spans="1:19" ht="15.75" customHeight="1" x14ac:dyDescent="0.25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423782.36351640912</v>
      </c>
      <c r="R303" s="25">
        <f t="array" aca="1" ref="R303" ca="1">INDEX('Lorri 401b'!L:L,MATCH('Retirement Calculator'!A303,'Lorri 401b'!N:N,0),0)</f>
        <v>2360813.0233842256</v>
      </c>
      <c r="S303" s="25">
        <f t="shared" ca="1" si="267"/>
        <v>2784595.3869006345</v>
      </c>
    </row>
    <row r="304" spans="1:19" ht="15.75" customHeight="1" x14ac:dyDescent="0.25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417117.51184403308</v>
      </c>
      <c r="R304" s="25">
        <f t="array" aca="1" ref="R304" ca="1">INDEX('Lorri 401b'!L:L,MATCH('Retirement Calculator'!A304,'Lorri 401b'!N:N,0),0)</f>
        <v>2348904.2103691036</v>
      </c>
      <c r="S304" s="25">
        <f t="shared" ca="1" si="267"/>
        <v>2766021.7222131365</v>
      </c>
    </row>
    <row r="305" spans="1:19" ht="15.75" customHeight="1" x14ac:dyDescent="0.25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410424.88995635544</v>
      </c>
      <c r="R305" s="25">
        <f t="array" aca="1" ref="R305" ca="1">INDEX('Lorri 401b'!L:L,MATCH('Retirement Calculator'!A305,'Lorri 401b'!N:N,0),0)</f>
        <v>2336945.777299752</v>
      </c>
      <c r="S305" s="25">
        <f t="shared" ca="1" si="267"/>
        <v>2747370.6672561076</v>
      </c>
    </row>
    <row r="306" spans="1:19" ht="15.75" customHeight="1" x14ac:dyDescent="0.25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403704.38214414584</v>
      </c>
      <c r="R306" s="25">
        <f t="array" aca="1" ref="R306" ca="1">INDEX('Lorri 401b'!L:L,MATCH('Retirement Calculator'!A306,'Lorri 401b'!N:N,0),0)</f>
        <v>2324937.5174259446</v>
      </c>
      <c r="S306" s="25">
        <f t="shared" ca="1" si="267"/>
        <v>2728641.8995700902</v>
      </c>
    </row>
    <row r="307" spans="1:19" ht="15.75" customHeight="1" x14ac:dyDescent="0.25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396955.87221605203</v>
      </c>
      <c r="R307" s="25">
        <f t="array" aca="1" ref="R307" ca="1">INDEX('Lorri 401b'!L:L,MATCH('Retirement Calculator'!A307,'Lorri 401b'!N:N,0),0)</f>
        <v>2312879.2231359966</v>
      </c>
      <c r="S307" s="25">
        <f t="shared" ca="1" si="267"/>
        <v>2709835.0953520485</v>
      </c>
    </row>
    <row r="308" spans="1:19" ht="15.75" customHeight="1" x14ac:dyDescent="0.25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390179.24349659117</v>
      </c>
      <c r="R308" s="25">
        <f t="array" aca="1" ref="R308" ca="1">INDEX('Lorri 401b'!L:L,MATCH('Retirement Calculator'!A308,'Lorri 401b'!N:N,0),0)</f>
        <v>2300770.6859531738</v>
      </c>
      <c r="S308" s="25">
        <f t="shared" ca="1" si="267"/>
        <v>2690949.929449765</v>
      </c>
    </row>
    <row r="309" spans="1:19" ht="15.75" customHeight="1" x14ac:dyDescent="0.25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383374.37882413255</v>
      </c>
      <c r="R309" s="25">
        <f t="array" aca="1" ref="R309" ca="1">INDEX('Lorri 401b'!L:L,MATCH('Retirement Calculator'!A309,'Lorri 401b'!N:N,0),0)</f>
        <v>2288611.6965320893</v>
      </c>
      <c r="S309" s="25">
        <f t="shared" ca="1" si="267"/>
        <v>2671986.0753562218</v>
      </c>
    </row>
    <row r="310" spans="1:19" ht="15.75" customHeight="1" x14ac:dyDescent="0.25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376541.16054887202</v>
      </c>
      <c r="R310" s="25">
        <f t="array" aca="1" ref="R310" ca="1">INDEX('Lorri 401b'!L:L,MATCH('Retirement Calculator'!A310,'Lorri 401b'!N:N,0),0)</f>
        <v>2276402.0446550832</v>
      </c>
      <c r="S310" s="25">
        <f t="shared" ca="1" si="267"/>
        <v>2652943.2052039551</v>
      </c>
    </row>
    <row r="311" spans="1:19" ht="15.75" customHeight="1" x14ac:dyDescent="0.25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369679.4705307979</v>
      </c>
      <c r="R311" s="25">
        <f t="array" aca="1" ref="R311" ca="1">INDEX('Lorri 401b'!L:L,MATCH('Retirement Calculator'!A311,'Lorri 401b'!N:N,0),0)</f>
        <v>2264141.5192285897</v>
      </c>
      <c r="S311" s="25">
        <f t="shared" ca="1" si="267"/>
        <v>2633820.9897593874</v>
      </c>
    </row>
    <row r="312" spans="1:19" ht="15.75" customHeight="1" x14ac:dyDescent="0.25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362789.19013764843</v>
      </c>
      <c r="R312" s="25">
        <f t="array" aca="1" ref="R312" ca="1">INDEX('Lorri 401b'!L:L,MATCH('Retirement Calculator'!A312,'Lorri 401b'!N:N,0),0)</f>
        <v>2251829.908279486</v>
      </c>
      <c r="S312" s="25">
        <f t="shared" ca="1" si="267"/>
        <v>2614619.0984171345</v>
      </c>
    </row>
    <row r="313" spans="1:19" ht="15.75" customHeight="1" x14ac:dyDescent="0.25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355870.20024286088</v>
      </c>
      <c r="R313" s="25">
        <f t="array" aca="1" ref="R313" ca="1">INDEX('Lorri 401b'!L:L,MATCH('Retirement Calculator'!A313,'Lorri 401b'!N:N,0),0)</f>
        <v>2239466.9989514276</v>
      </c>
      <c r="S313" s="25">
        <f t="shared" ca="1" si="267"/>
        <v>2595337.1991942883</v>
      </c>
    </row>
    <row r="314" spans="1:19" ht="15.75" customHeight="1" x14ac:dyDescent="0.25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348922.38122351171</v>
      </c>
      <c r="R314" s="25">
        <f t="array" aca="1" ref="R314" ca="1">INDEX('Lorri 401b'!L:L,MATCH('Retirement Calculator'!A314,'Lorri 401b'!N:N,0),0)</f>
        <v>2227052.5775011689</v>
      </c>
      <c r="S314" s="25">
        <f t="shared" ca="1" si="267"/>
        <v>2575974.9587246808</v>
      </c>
    </row>
    <row r="315" spans="1:19" ht="15.75" customHeight="1" x14ac:dyDescent="0.25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341945.61295824859</v>
      </c>
      <c r="R315" s="25">
        <f t="array" aca="1" ref="R315" ca="1">INDEX('Lorri 401b'!L:L,MATCH('Retirement Calculator'!A315,'Lorri 401b'!N:N,0),0)</f>
        <v>2214586.4292948674</v>
      </c>
      <c r="S315" s="25">
        <f t="shared" ca="1" si="267"/>
        <v>2556532.0422531161</v>
      </c>
    </row>
    <row r="316" spans="1:19" ht="15.75" customHeight="1" x14ac:dyDescent="0.25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334939.77482521354</v>
      </c>
      <c r="R316" s="25">
        <f t="array" aca="1" ref="R316" ca="1">INDEX('Lorri 401b'!L:L,MATCH('Retirement Calculator'!A316,'Lorri 401b'!N:N,0),0)</f>
        <v>2202068.3388043731</v>
      </c>
      <c r="S316" s="25">
        <f t="shared" ca="1" si="267"/>
        <v>2537008.1136295865</v>
      </c>
    </row>
    <row r="317" spans="1:19" ht="15.75" customHeight="1" x14ac:dyDescent="0.25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327904.74569995748</v>
      </c>
      <c r="R317" s="25">
        <f t="array" aca="1" ref="R317" ca="1">INDEX('Lorri 401b'!L:L,MATCH('Retirement Calculator'!A317,'Lorri 401b'!N:N,0),0)</f>
        <v>2189498.0896035018</v>
      </c>
      <c r="S317" s="25">
        <f t="shared" ca="1" si="267"/>
        <v>2517402.8353034593</v>
      </c>
    </row>
    <row r="318" spans="1:19" ht="15.75" customHeight="1" x14ac:dyDescent="0.25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320840.40395334619</v>
      </c>
      <c r="R318" s="25">
        <f t="array" aca="1" ref="R318" ca="1">INDEX('Lorri 401b'!L:L,MATCH('Retirement Calculator'!A318,'Lorri 401b'!N:N,0),0)</f>
        <v>2176875.4643642935</v>
      </c>
      <c r="S318" s="25">
        <f t="shared" ca="1" si="267"/>
        <v>2497715.8683176395</v>
      </c>
    </row>
    <row r="319" spans="1:19" ht="15.75" customHeight="1" x14ac:dyDescent="0.25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313746.62744945736</v>
      </c>
      <c r="R319" s="25">
        <f t="array" aca="1" ref="R319" ca="1">INDEX('Lorri 401b'!L:L,MATCH('Retirement Calculator'!A319,'Lorri 401b'!N:N,0),0)</f>
        <v>2164200.2448532553</v>
      </c>
      <c r="S319" s="25">
        <f t="shared" ca="1" si="267"/>
        <v>2477946.8723027129</v>
      </c>
    </row>
    <row r="320" spans="1:19" ht="15.75" customHeight="1" x14ac:dyDescent="0.25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306623.29354346899</v>
      </c>
      <c r="R320" s="25">
        <f t="array" aca="1" ref="R320" ca="1">INDEX('Lorri 401b'!L:L,MATCH('Retirement Calculator'!A320,'Lorri 401b'!N:N,0),0)</f>
        <v>2151472.2119275876</v>
      </c>
      <c r="S320" s="25">
        <f t="shared" ca="1" si="267"/>
        <v>2458095.5054710568</v>
      </c>
    </row>
    <row r="321" spans="1:19" ht="15.75" customHeight="1" x14ac:dyDescent="0.25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299470.279079539</v>
      </c>
      <c r="R321" s="25">
        <f t="array" aca="1" ref="R321" ca="1">INDEX('Lorri 401b'!L:L,MATCH('Retirement Calculator'!A321,'Lorri 401b'!N:N,0),0)</f>
        <v>2138691.1455313964</v>
      </c>
      <c r="S321" s="25">
        <f t="shared" ca="1" si="267"/>
        <v>2438161.4246109352</v>
      </c>
    </row>
    <row r="322" spans="1:19" ht="15.75" customHeight="1" x14ac:dyDescent="0.25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292287.46038867597</v>
      </c>
      <c r="R322" s="25">
        <f t="array" aca="1" ref="R322" ca="1">INDEX('Lorri 401b'!L:L,MATCH('Retirement Calculator'!A322,'Lorri 401b'!N:N,0),0)</f>
        <v>2125856.8246918875</v>
      </c>
      <c r="S322" s="25">
        <f t="shared" ca="1" si="267"/>
        <v>2418144.2850805633</v>
      </c>
    </row>
    <row r="323" spans="1:19" ht="15.75" customHeight="1" x14ac:dyDescent="0.25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285074.71328660101</v>
      </c>
      <c r="R323" s="25">
        <f t="array" aca="1" ref="R323" ca="1">INDEX('Lorri 401b'!L:L,MATCH('Retirement Calculator'!A323,'Lorri 401b'!N:N,0),0)</f>
        <v>2112969.0275155474</v>
      </c>
      <c r="S323" s="25">
        <f t="shared" ca="1" si="267"/>
        <v>2398043.7408021484</v>
      </c>
    </row>
    <row r="324" spans="1:19" ht="15.75" customHeight="1" x14ac:dyDescent="0.25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277831.91307160072</v>
      </c>
      <c r="R324" s="25">
        <f t="array" aca="1" ref="R324" ca="1">INDEX('Lorri 401b'!L:L,MATCH('Retirement Calculator'!A324,'Lorri 401b'!N:N,0),0)</f>
        <v>2100027.5311843059</v>
      </c>
      <c r="S324" s="25">
        <f t="shared" ca="1" si="267"/>
        <v>2377859.4442559066</v>
      </c>
    </row>
    <row r="325" spans="1:19" ht="15.75" customHeight="1" x14ac:dyDescent="0.25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270558.93452237127</v>
      </c>
      <c r="R325" s="25">
        <f t="array" aca="1" ref="R325" ca="1">INDEX('Lorri 401b'!L:L,MATCH('Retirement Calculator'!A325,'Lorri 401b'!N:N,0),0)</f>
        <v>2087032.1119516843</v>
      </c>
      <c r="S325" s="25">
        <f t="shared" ca="1" si="267"/>
        <v>2357591.0464740554</v>
      </c>
    </row>
    <row r="326" spans="1:19" ht="15.75" customHeight="1" x14ac:dyDescent="0.25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263255.6518958534</v>
      </c>
      <c r="R326" s="25">
        <f t="array" aca="1" ref="R326" ca="1">INDEX('Lorri 401b'!L:L,MATCH('Retirement Calculator'!A326,'Lorri 401b'!N:N,0),0)</f>
        <v>2073982.5451389267</v>
      </c>
      <c r="S326" s="25">
        <f t="shared" ca="1" si="267"/>
        <v>2337238.1970347799</v>
      </c>
    </row>
    <row r="327" spans="1:19" ht="15.75" customHeight="1" x14ac:dyDescent="0.25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255921.93892505835</v>
      </c>
      <c r="R327" s="25">
        <f t="array" aca="1" ref="R327" ca="1">INDEX('Lorri 401b'!L:L,MATCH('Retirement Calculator'!A327,'Lorri 401b'!N:N,0),0)</f>
        <v>2060878.605131116</v>
      </c>
      <c r="S327" s="25">
        <f t="shared" ca="1" si="267"/>
        <v>2316800.5440561743</v>
      </c>
    </row>
    <row r="328" spans="1:19" ht="15.75" customHeight="1" x14ac:dyDescent="0.25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248557.66881688498</v>
      </c>
      <c r="R328" s="25">
        <f t="array" aca="1" ref="R328" ca="1">INDEX('Lorri 401b'!L:L,MATCH('Retirement Calculator'!A328,'Lorri 401b'!N:N,0),0)</f>
        <v>2047720.0653732726</v>
      </c>
      <c r="S328" s="25">
        <f t="shared" ca="1" si="267"/>
        <v>2296277.7341901576</v>
      </c>
    </row>
    <row r="329" spans="1:19" ht="15.75" customHeight="1" x14ac:dyDescent="0.25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241162.71424992758</v>
      </c>
      <c r="R329" s="25">
        <f t="array" aca="1" ref="R329" ca="1">INDEX('Lorri 401b'!L:L,MATCH('Retirement Calculator'!A329,'Lorri 401b'!N:N,0),0)</f>
        <v>2034506.6983664383</v>
      </c>
      <c r="S329" s="25">
        <f t="shared" ca="1" si="267"/>
        <v>2275669.4126163661</v>
      </c>
    </row>
    <row r="330" spans="1:19" ht="15.75" customHeight="1" x14ac:dyDescent="0.25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233736.9473722745</v>
      </c>
      <c r="R330" s="25">
        <f t="array" aca="1" ref="R330" ca="1">INDEX('Lorri 401b'!L:L,MATCH('Retirement Calculator'!A330,'Lorri 401b'!N:N,0),0)</f>
        <v>2021238.2756637421</v>
      </c>
      <c r="S330" s="25">
        <f t="shared" ca="1" si="267"/>
        <v>2254975.2230360168</v>
      </c>
    </row>
    <row r="331" spans="1:19" ht="15.75" customHeight="1" x14ac:dyDescent="0.25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226280.23979929788</v>
      </c>
      <c r="R331" s="25">
        <f t="array" aca="1" ref="R331" ca="1">INDEX('Lorri 401b'!L:L,MATCH('Retirement Calculator'!A331,'Lorri 401b'!N:N,0),0)</f>
        <v>2007914.5678664513</v>
      </c>
      <c r="S331" s="25">
        <f t="shared" ca="1" si="267"/>
        <v>2234194.8076657495</v>
      </c>
    </row>
    <row r="332" spans="1:19" ht="15.75" customHeight="1" x14ac:dyDescent="0.25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218792.46261143385</v>
      </c>
      <c r="R332" s="25">
        <f t="array" aca="1" ref="R332" ca="1">INDEX('Lorri 401b'!L:L,MATCH('Retirement Calculator'!A332,'Lorri 401b'!N:N,0),0)</f>
        <v>1994535.3446200052</v>
      </c>
      <c r="S332" s="25">
        <f t="shared" ca="1" si="267"/>
        <v>2213327.8072314393</v>
      </c>
    </row>
    <row r="333" spans="1:19" ht="15.75" customHeight="1" x14ac:dyDescent="0.25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211273.48635195373</v>
      </c>
      <c r="R333" s="25">
        <f t="array" aca="1" ref="R333" ca="1">INDEX('Lorri 401b'!L:L,MATCH('Retirement Calculator'!A333,'Lorri 401b'!N:N,0),0)</f>
        <v>1981100.3746100324</v>
      </c>
      <c r="S333" s="25">
        <f t="shared" ca="1" si="267"/>
        <v>2192373.8609619862</v>
      </c>
    </row>
    <row r="334" spans="1:19" ht="15.75" customHeight="1" x14ac:dyDescent="0.25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203723.18102472578</v>
      </c>
      <c r="R334" s="25">
        <f t="array" aca="1" ref="R334" ca="1">INDEX('Lorri 401b'!L:L,MATCH('Retirement Calculator'!A334,'Lorri 401b'!N:N,0),0)</f>
        <v>1967609.4255583512</v>
      </c>
      <c r="S334" s="25">
        <f t="shared" ca="1" si="267"/>
        <v>2171332.606583077</v>
      </c>
    </row>
    <row r="335" spans="1:19" ht="15.75" customHeight="1" x14ac:dyDescent="0.25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196141.41609196769</v>
      </c>
      <c r="R335" s="25">
        <f t="array" aca="1" ref="R335" ca="1">INDEX('Lorri 401b'!L:L,MATCH('Retirement Calculator'!A335,'Lorri 401b'!N:N,0),0)</f>
        <v>1954062.2642189548</v>
      </c>
      <c r="S335" s="25">
        <f t="shared" ca="1" si="267"/>
        <v>2150203.6803109227</v>
      </c>
    </row>
    <row r="336" spans="1:19" ht="15.75" customHeight="1" x14ac:dyDescent="0.25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188528.0604719898</v>
      </c>
      <c r="R336" s="25">
        <f t="array" aca="1" ref="R336" ca="1">INDEX('Lorri 401b'!L:L,MATCH('Retirement Calculator'!A336,'Lorri 401b'!N:N,0),0)</f>
        <v>1940458.6563739777</v>
      </c>
      <c r="S336" s="25">
        <f t="shared" ca="1" si="267"/>
        <v>2128986.7168459673</v>
      </c>
    </row>
    <row r="337" spans="1:19" ht="15.75" customHeight="1" x14ac:dyDescent="0.25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180882.98253692864</v>
      </c>
      <c r="R337" s="25">
        <f t="array" aca="1" ref="R337" ca="1">INDEX('Lorri 401b'!L:L,MATCH('Retirement Calculator'!A337,'Lorri 401b'!N:N,0),0)</f>
        <v>1926798.3668296463</v>
      </c>
      <c r="S337" s="25">
        <f t="shared" ca="1" si="267"/>
        <v>2107681.349366575</v>
      </c>
    </row>
    <row r="338" spans="1:19" ht="15.75" customHeight="1" x14ac:dyDescent="0.25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173206.05011047141</v>
      </c>
      <c r="R338" s="25">
        <f t="array" aca="1" ref="R338" ca="1">INDEX('Lorri 401b'!L:L,MATCH('Retirement Calculator'!A338,'Lorri 401b'!N:N,0),0)</f>
        <v>1913081.1594122136</v>
      </c>
      <c r="S338" s="25">
        <f t="shared" ca="1" si="267"/>
        <v>2086287.209522685</v>
      </c>
    </row>
    <row r="339" spans="1:19" ht="15.75" customHeight="1" x14ac:dyDescent="0.25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165497.1304655706</v>
      </c>
      <c r="R339" s="25">
        <f t="array" aca="1" ref="R339" ca="1">INDEX('Lorri 401b'!L:L,MATCH('Retirement Calculator'!A339,'Lorri 401b'!N:N,0),0)</f>
        <v>1899306.7969638749</v>
      </c>
      <c r="S339" s="25">
        <f t="shared" ca="1" si="267"/>
        <v>2064803.9274294456</v>
      </c>
    </row>
    <row r="340" spans="1:19" ht="15.75" customHeight="1" x14ac:dyDescent="0.25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157756.09032214939</v>
      </c>
      <c r="R340" s="25">
        <f t="array" aca="1" ref="R340" ca="1">INDEX('Lorri 401b'!L:L,MATCH('Retirement Calculator'!A340,'Lorri 401b'!N:N,0),0)</f>
        <v>1885475.0413386682</v>
      </c>
      <c r="S340" s="25">
        <f t="shared" ca="1" si="267"/>
        <v>2043231.1316608177</v>
      </c>
    </row>
    <row r="341" spans="1:19" ht="15.75" customHeight="1" x14ac:dyDescent="0.25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149982.79584479725</v>
      </c>
      <c r="R341" s="25">
        <f t="array" aca="1" ref="R341" ca="1">INDEX('Lorri 401b'!L:L,MATCH('Retirement Calculator'!A341,'Lorri 401b'!N:N,0),0)</f>
        <v>1871585.6533983564</v>
      </c>
      <c r="S341" s="25">
        <f t="shared" ca="1" si="267"/>
        <v>2021568.4492431537</v>
      </c>
    </row>
    <row r="342" spans="1:19" ht="15.75" customHeight="1" x14ac:dyDescent="0.25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142177.11264045615</v>
      </c>
      <c r="R342" s="25">
        <f t="array" aca="1" ref="R342" ca="1">INDEX('Lorri 401b'!L:L,MATCH('Retirement Calculator'!A342,'Lorri 401b'!N:N,0),0)</f>
        <v>1857638.3930082934</v>
      </c>
      <c r="S342" s="25">
        <f t="shared" ca="1" si="267"/>
        <v>1999815.5056487494</v>
      </c>
    </row>
    <row r="343" spans="1:19" ht="15.75" customHeight="1" x14ac:dyDescent="0.25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134338.90575609694</v>
      </c>
      <c r="R343" s="25">
        <f t="array" aca="1" ref="R343" ca="1">INDEX('Lorri 401b'!L:L,MATCH('Retirement Calculator'!A343,'Lorri 401b'!N:N,0),0)</f>
        <v>1843633.0190332716</v>
      </c>
      <c r="S343" s="25">
        <f t="shared" ca="1" si="267"/>
        <v>1977971.9247893686</v>
      </c>
    </row>
    <row r="344" spans="1:19" ht="15.75" customHeight="1" x14ac:dyDescent="0.25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126468.03967638624</v>
      </c>
      <c r="R344" s="25">
        <f t="array" aca="1" ref="R344" ca="1">INDEX('Lorri 401b'!L:L,MATCH('Retirement Calculator'!A344,'Lorri 401b'!N:N,0),0)</f>
        <v>1829569.289333354</v>
      </c>
      <c r="S344" s="25">
        <f t="shared" ca="1" si="267"/>
        <v>1956037.3290097401</v>
      </c>
    </row>
    <row r="345" spans="1:19" ht="15.75" customHeight="1" x14ac:dyDescent="0.25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118564.37832134341</v>
      </c>
      <c r="R345" s="25">
        <f t="array" aca="1" ref="R345" ca="1">INDEX('Lorri 401b'!L:L,MATCH('Retirement Calculator'!A345,'Lorri 401b'!N:N,0),0)</f>
        <v>1815446.9607596868</v>
      </c>
      <c r="S345" s="25">
        <f t="shared" ca="1" si="267"/>
        <v>1934011.3390810301</v>
      </c>
    </row>
    <row r="346" spans="1:19" ht="15.75" customHeight="1" x14ac:dyDescent="0.25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110627.78504398791</v>
      </c>
      <c r="R346" s="25">
        <f t="array" aca="1" ref="R346" ca="1">INDEX('Lorri 401b'!L:L,MATCH('Retirement Calculator'!A346,'Lorri 401b'!N:N,0),0)</f>
        <v>1801265.7891502958</v>
      </c>
      <c r="S346" s="25">
        <f t="shared" ca="1" si="267"/>
        <v>1911893.5741942837</v>
      </c>
    </row>
    <row r="347" spans="1:19" ht="15.75" customHeight="1" x14ac:dyDescent="0.25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102658.12262797676</v>
      </c>
      <c r="R347" s="25">
        <f t="array" aca="1" ref="R347" ca="1">INDEX('Lorri 401b'!L:L,MATCH('Retirement Calculator'!A347,'Lorri 401b'!N:N,0),0)</f>
        <v>1787025.5293258657</v>
      </c>
      <c r="S347" s="25">
        <f t="shared" ca="1" si="267"/>
        <v>1889683.6519538425</v>
      </c>
    </row>
    <row r="348" spans="1:19" ht="15.75" customHeight="1" x14ac:dyDescent="0.25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94655.253285232233</v>
      </c>
      <c r="R348" s="25">
        <f t="array" aca="1" ref="R348" ca="1">INDEX('Lorri 401b'!L:L,MATCH('Retirement Calculator'!A348,'Lorri 401b'!N:N,0),0)</f>
        <v>1772725.9350855006</v>
      </c>
      <c r="S348" s="25">
        <f t="shared" ca="1" si="267"/>
        <v>1867381.1883707328</v>
      </c>
    </row>
    <row r="349" spans="1:19" ht="15.75" customHeight="1" x14ac:dyDescent="0.25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86619.038653559604</v>
      </c>
      <c r="R349" s="25">
        <f t="array" aca="1" ref="R349" ca="1">INDEX('Lorri 401b'!L:L,MATCH('Retirement Calculator'!A349,'Lorri 401b'!N:N,0),0)</f>
        <v>1758366.7592024673</v>
      </c>
      <c r="S349" s="25">
        <f t="shared" ca="1" si="267"/>
        <v>1844985.7978560268</v>
      </c>
    </row>
    <row r="350" spans="1:19" ht="15.75" customHeight="1" x14ac:dyDescent="0.25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78549.339794255007</v>
      </c>
      <c r="R350" s="25">
        <f t="array" aca="1" ref="R350" ca="1">INDEX('Lorri 401b'!L:L,MATCH('Retirement Calculator'!A350,'Lorri 401b'!N:N,0),0)</f>
        <v>1743947.7534199213</v>
      </c>
      <c r="S350" s="25">
        <f t="shared" ca="1" si="267"/>
        <v>1822497.0932141764</v>
      </c>
    </row>
    <row r="351" spans="1:19" ht="15.75" customHeight="1" x14ac:dyDescent="0.25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70446.0171897033</v>
      </c>
      <c r="R351" s="25">
        <f t="array" aca="1" ref="R351" ca="1">INDEX('Lorri 401b'!L:L,MATCH('Retirement Calculator'!A351,'Lorri 401b'!N:N,0),0)</f>
        <v>1729468.6684466146</v>
      </c>
      <c r="S351" s="25">
        <f t="shared" ca="1" si="267"/>
        <v>1799914.6856363178</v>
      </c>
    </row>
    <row r="352" spans="1:19" ht="15.75" customHeight="1" x14ac:dyDescent="0.25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62308.930740965967</v>
      </c>
      <c r="R352" s="25">
        <f t="array" aca="1" ref="R352" ca="1">INDEX('Lorri 401b'!L:L,MATCH('Retirement Calculator'!A352,'Lorri 401b'!N:N,0),0)</f>
        <v>1714929.2539525859</v>
      </c>
      <c r="S352" s="25">
        <f t="shared" ca="1" si="267"/>
        <v>1777238.1846935519</v>
      </c>
    </row>
    <row r="353" spans="1:19" ht="15.75" customHeight="1" x14ac:dyDescent="0.25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54137.939765358889</v>
      </c>
      <c r="R353" s="25">
        <f t="array" aca="1" ref="R353" ca="1">INDEX('Lorri 401b'!L:L,MATCH('Retirement Calculator'!A353,'Lorri 401b'!N:N,0),0)</f>
        <v>1700329.2585648322</v>
      </c>
      <c r="S353" s="25">
        <f t="shared" ca="1" si="267"/>
        <v>1754467.198330191</v>
      </c>
    </row>
    <row r="354" spans="1:19" ht="15.75" customHeight="1" x14ac:dyDescent="0.25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45932.902994020122</v>
      </c>
      <c r="R354" s="25">
        <f t="array" aca="1" ref="R354" ca="1">INDEX('Lorri 401b'!L:L,MATCH('Retirement Calculator'!A354,'Lorri 401b'!N:N,0),0)</f>
        <v>1685668.4298629628</v>
      </c>
      <c r="S354" s="25">
        <f t="shared" ca="1" si="267"/>
        <v>1731601.3328569829</v>
      </c>
    </row>
    <row r="355" spans="1:19" ht="15.75" customHeight="1" x14ac:dyDescent="0.25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37693.67856946744</v>
      </c>
      <c r="R355" s="25">
        <f t="array" aca="1" ref="R355" ca="1">INDEX('Lorri 401b'!L:L,MATCH('Retirement Calculator'!A355,'Lorri 401b'!N:N,0),0)</f>
        <v>1670946.5143748356</v>
      </c>
      <c r="S355" s="25">
        <f t="shared" ca="1" si="267"/>
        <v>1708640.1929443032</v>
      </c>
    </row>
    <row r="356" spans="1:19" ht="15.75" customHeight="1" x14ac:dyDescent="0.25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29420.124043145788</v>
      </c>
      <c r="R356" s="25">
        <f t="array" aca="1" ref="R356" ca="1">INDEX('Lorri 401b'!L:L,MATCH('Retirement Calculator'!A356,'Lorri 401b'!N:N,0),0)</f>
        <v>1656163.2575721745</v>
      </c>
      <c r="S356" s="25">
        <f t="shared" ca="1" si="267"/>
        <v>1685583.3816153202</v>
      </c>
    </row>
    <row r="357" spans="1:19" ht="15.75" customHeight="1" x14ac:dyDescent="0.25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21112.096372964457</v>
      </c>
      <c r="R357" s="25">
        <f t="array" aca="1" ref="R357" ca="1">INDEX('Lorri 401b'!L:L,MATCH('Retirement Calculator'!A357,'Lorri 401b'!N:N,0),0)</f>
        <v>1641318.403866169</v>
      </c>
      <c r="S357" s="25">
        <f t="shared" ca="1" si="267"/>
        <v>1662430.5002391336</v>
      </c>
    </row>
    <row r="358" spans="1:19" ht="15.75" customHeight="1" x14ac:dyDescent="0.25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12769.45192082404</v>
      </c>
      <c r="R358" s="25">
        <f t="array" aca="1" ref="R358" ca="1">INDEX('Lorri 401b'!L:L,MATCH('Retirement Calculator'!A358,'Lorri 401b'!N:N,0),0)</f>
        <v>1626411.6966030551</v>
      </c>
      <c r="S358" s="25">
        <f t="shared" ca="1" si="267"/>
        <v>1639181.1485238792</v>
      </c>
    </row>
    <row r="359" spans="1:19" ht="15.75" customHeight="1" x14ac:dyDescent="0.25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4392.046450133038</v>
      </c>
      <c r="R359" s="25">
        <f t="array" aca="1" ref="R359" ca="1">INDEX('Lorri 401b'!L:L,MATCH('Retirement Calculator'!A359,'Lorri 401b'!N:N,0),0)</f>
        <v>1611442.8780596782</v>
      </c>
      <c r="S359" s="25">
        <f t="shared" ca="1" si="267"/>
        <v>1615834.9245098112</v>
      </c>
    </row>
    <row r="360" spans="1:19" ht="15.75" customHeight="1" x14ac:dyDescent="0.25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-4020.2648766858429</v>
      </c>
      <c r="R360" s="25">
        <f t="array" aca="1" ref="R360" ca="1">INDEX('Lorri 401b'!L:L,MATCH('Retirement Calculator'!A360,'Lorri 401b'!N:N,0),0)</f>
        <v>1596411.6894390373</v>
      </c>
      <c r="S360" s="25">
        <f t="shared" ca="1" si="267"/>
        <v>1592391.4245623515</v>
      </c>
    </row>
    <row r="361" spans="1:19" ht="15.75" customHeight="1" x14ac:dyDescent="0.25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-12467.627500699802</v>
      </c>
      <c r="R361" s="25">
        <f t="array" aca="1" ref="R361" ca="1">INDEX('Lorri 401b'!L:L,MATCH('Retirement Calculator'!A361,'Lorri 401b'!N:N,0),0)</f>
        <v>1581317.8708658104</v>
      </c>
      <c r="S361" s="25">
        <f t="shared" ca="1" si="267"/>
        <v>1568850.2433651106</v>
      </c>
    </row>
    <row r="362" spans="1:19" ht="15.75" customHeight="1" x14ac:dyDescent="0.25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-20950.187468980486</v>
      </c>
      <c r="R362" s="25">
        <f t="array" aca="1" ref="R362" ca="1">INDEX('Lorri 401b'!L:L,MATCH('Retirement Calculator'!A362,'Lorri 401b'!N:N,0),0)</f>
        <v>1566161.1613818617</v>
      </c>
      <c r="S362" s="25">
        <f t="shared" ca="1" si="267"/>
        <v>1545210.9739128812</v>
      </c>
    </row>
    <row r="363" spans="1:19" ht="15.75" customHeight="1" x14ac:dyDescent="0.25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-29468.091437129009</v>
      </c>
      <c r="R363" s="25">
        <f t="array" aca="1" ref="R363" ca="1">INDEX('Lorri 401b'!L:L,MATCH('Retirement Calculator'!A363,'Lorri 401b'!N:N,0),0)</f>
        <v>1550941.2989417298</v>
      </c>
      <c r="S363" s="25">
        <f t="shared" ca="1" si="267"/>
        <v>1521473.2075046008</v>
      </c>
    </row>
    <row r="364" spans="1:19" ht="15.75" customHeight="1" x14ac:dyDescent="0.25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-38021.486671811486</v>
      </c>
      <c r="R364" s="25">
        <f t="array" aca="1" ref="R364" ca="1">INDEX('Lorri 401b'!L:L,MATCH('Retirement Calculator'!A364,'Lorri 401b'!N:N,0),0)</f>
        <v>1535658.0204080974</v>
      </c>
      <c r="S364" s="25">
        <f t="shared" ca="1" si="267"/>
        <v>1497636.533736286</v>
      </c>
    </row>
    <row r="365" spans="1:19" ht="15.75" customHeight="1" x14ac:dyDescent="0.25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-46610.521053305136</v>
      </c>
      <c r="R365" s="25">
        <f t="array" aca="1" ref="R365" ca="1">INDEX('Lorri 401b'!L:L,MATCH('Retirement Calculator'!A365,'Lorri 401b'!N:N,0),0)</f>
        <v>1520311.0615472416</v>
      </c>
      <c r="S365" s="25">
        <f t="shared" ca="1" si="267"/>
        <v>1473700.5404939365</v>
      </c>
    </row>
    <row r="366" spans="1:19" ht="15.75" customHeight="1" x14ac:dyDescent="0.25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-55235.343078055004</v>
      </c>
      <c r="R366" s="25">
        <f t="array" aca="1" ref="R366" ca="1">INDEX('Lorri 401b'!L:L,MATCH('Retirement Calculator'!A366,'Lorri 401b'!N:N,0),0)</f>
        <v>1504900.1570244655</v>
      </c>
      <c r="S366" s="25">
        <f t="shared" ca="1" si="267"/>
        <v>1449664.8139464105</v>
      </c>
    </row>
    <row r="367" spans="1:19" ht="15.75" customHeight="1" x14ac:dyDescent="0.25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-63896.101861241332</v>
      </c>
      <c r="R367" s="25">
        <f t="array" aca="1" ref="R367" ca="1">INDEX('Lorri 401b'!L:L,MATCH('Retirement Calculator'!A367,'Lorri 401b'!N:N,0),0)</f>
        <v>1489425.0403995111</v>
      </c>
      <c r="S367" s="25">
        <f t="shared" ca="1" si="267"/>
        <v>1425528.9385382698</v>
      </c>
    </row>
    <row r="368" spans="1:19" ht="15.75" customHeight="1" x14ac:dyDescent="0.25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-72592.94713935761</v>
      </c>
      <c r="R368" s="25">
        <f t="array" aca="1" ref="R368" ca="1">INDEX('Lorri 401b'!L:L,MATCH('Retirement Calculator'!A368,'Lorri 401b'!N:N,0),0)</f>
        <v>1473885.4441219529</v>
      </c>
      <c r="S368" s="25">
        <f t="shared" ca="1" si="267"/>
        <v>1401292.4969825952</v>
      </c>
    </row>
    <row r="369" spans="1:19" ht="15.75" customHeight="1" x14ac:dyDescent="0.25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-81326.029272799366</v>
      </c>
      <c r="R369" s="25">
        <f t="array" aca="1" ref="R369" ca="1">INDEX('Lorri 401b'!L:L,MATCH('Retirement Calculator'!A369,'Lorri 401b'!N:N,0),0)</f>
        <v>1458281.0995265713</v>
      </c>
      <c r="S369" s="25">
        <f t="shared" ca="1" si="267"/>
        <v>1376955.070253772</v>
      </c>
    </row>
    <row r="370" spans="1:19" ht="15.75" customHeight="1" x14ac:dyDescent="0.25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-90095.499248463791</v>
      </c>
      <c r="R370" s="25">
        <f t="array" aca="1" ref="R370" ca="1">INDEX('Lorri 401b'!L:L,MATCH('Retirement Calculator'!A370,'Lorri 401b'!N:N,0),0)</f>
        <v>1442611.736828709</v>
      </c>
      <c r="S370" s="25">
        <f t="shared" ca="1" si="267"/>
        <v>1352516.2375802451</v>
      </c>
    </row>
    <row r="371" spans="1:19" ht="15.75" customHeight="1" x14ac:dyDescent="0.25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-98901.50868236016</v>
      </c>
      <c r="R371" s="25">
        <f t="array" aca="1" ref="R371" ca="1">INDEX('Lorri 401b'!L:L,MATCH('Retirement Calculator'!A371,'Lorri 401b'!N:N,0),0)</f>
        <v>1426877.0851196058</v>
      </c>
      <c r="S371" s="25">
        <f t="shared" ca="1" si="267"/>
        <v>1327975.5764372456</v>
      </c>
    </row>
    <row r="372" spans="1:19" ht="15.75" customHeight="1" x14ac:dyDescent="0.25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-107744.20982223109</v>
      </c>
      <c r="R372" s="25">
        <f t="array" aca="1" ref="R372" ca="1">INDEX('Lorri 401b'!L:L,MATCH('Retirement Calculator'!A372,'Lorri 401b'!N:N,0),0)</f>
        <v>1411076.8723617145</v>
      </c>
      <c r="S372" s="25">
        <f t="shared" ca="1" si="267"/>
        <v>1303332.6625394835</v>
      </c>
    </row>
    <row r="373" spans="1:19" ht="15.75" customHeight="1" x14ac:dyDescent="0.25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-116623.75555018483</v>
      </c>
      <c r="R373" s="25">
        <f t="array" aca="1" ref="R373" ca="1">INDEX('Lorri 401b'!L:L,MATCH('Retirement Calculator'!A373,'Lorri 401b'!N:N,0),0)</f>
        <v>1395210.8253839987</v>
      </c>
      <c r="S373" s="25">
        <f t="shared" ca="1" si="267"/>
        <v>1278587.0698338139</v>
      </c>
    </row>
    <row r="374" spans="1:19" ht="15.75" customHeight="1" x14ac:dyDescent="0.25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-125540.29938533837</v>
      </c>
      <c r="R374" s="25">
        <f t="array" aca="1" ref="R374" ca="1">INDEX('Lorri 401b'!L:L,MATCH('Retirement Calculator'!A374,'Lorri 401b'!N:N,0),0)</f>
        <v>1379278.669877209</v>
      </c>
      <c r="S374" s="25">
        <f t="shared" ca="1" si="267"/>
        <v>1253738.3704918707</v>
      </c>
    </row>
    <row r="375" spans="1:19" ht="15.75" customHeight="1" x14ac:dyDescent="0.25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-134493.99548647171</v>
      </c>
      <c r="R375" s="25">
        <f t="array" aca="1" ref="R375" ca="1">INDEX('Lorri 401b'!L:L,MATCH('Retirement Calculator'!A375,'Lorri 401b'!N:N,0),0)</f>
        <v>1363280.1303891412</v>
      </c>
      <c r="S375" s="25">
        <f t="shared" ca="1" si="267"/>
        <v>1228786.1349026693</v>
      </c>
    </row>
    <row r="376" spans="1:19" ht="15.75" customHeight="1" x14ac:dyDescent="0.25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-143484.9986546931</v>
      </c>
      <c r="R376" s="25">
        <f t="array" aca="1" ref="R376" ca="1">INDEX('Lorri 401b'!L:L,MATCH('Retirement Calculator'!A376,'Lorri 401b'!N:N,0),0)</f>
        <v>1347214.9303198729</v>
      </c>
      <c r="S376" s="25">
        <f t="shared" ca="1" si="267"/>
        <v>1203729.9316651798</v>
      </c>
    </row>
    <row r="377" spans="1:19" ht="15.75" customHeight="1" x14ac:dyDescent="0.25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-152513.46433611543</v>
      </c>
      <c r="R377" s="25">
        <f t="array" aca="1" ref="R377" ca="1">INDEX('Lorri 401b'!L:L,MATCH('Retirement Calculator'!A377,'Lorri 401b'!N:N,0),0)</f>
        <v>1331082.7919169827</v>
      </c>
      <c r="S377" s="25">
        <f t="shared" ca="1" si="267"/>
        <v>1178569.3275808673</v>
      </c>
    </row>
    <row r="378" spans="1:19" ht="15.75" customHeight="1" x14ac:dyDescent="0.25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-161579.54862454368</v>
      </c>
      <c r="R378" s="25">
        <f t="array" aca="1" ref="R378" ca="1">INDEX('Lorri 401b'!L:L,MATCH('Retirement Calculator'!A378,'Lorri 401b'!N:N,0),0)</f>
        <v>1314883.4362707473</v>
      </c>
      <c r="S378" s="25">
        <f t="shared" ca="1" si="267"/>
        <v>1153303.8876462036</v>
      </c>
    </row>
    <row r="379" spans="1:19" ht="15.75" customHeight="1" x14ac:dyDescent="0.25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-170683.40826417372</v>
      </c>
      <c r="R379" s="25">
        <f t="array" aca="1" ref="R379" ca="1">INDEX('Lorri 401b'!L:L,MATCH('Retirement Calculator'!A379,'Lorri 401b'!N:N,0),0)</f>
        <v>1298616.5833093191</v>
      </c>
      <c r="S379" s="25">
        <f t="shared" ca="1" si="267"/>
        <v>1127933.1750451454</v>
      </c>
    </row>
    <row r="380" spans="1:19" ht="15.75" customHeight="1" x14ac:dyDescent="0.25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-179825.20065230221</v>
      </c>
      <c r="R380" s="25">
        <f t="array" aca="1" ref="R380" ca="1">INDEX('Lorri 401b'!L:L,MATCH('Retirement Calculator'!A380,'Lorri 401b'!N:N,0),0)</f>
        <v>1282281.9517938851</v>
      </c>
      <c r="S380" s="25">
        <f t="shared" ca="1" si="267"/>
        <v>1102456.7511415828</v>
      </c>
    </row>
    <row r="381" spans="1:19" ht="15.75" customHeight="1" x14ac:dyDescent="0.25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-189005.0838420479</v>
      </c>
      <c r="R381" s="25">
        <f t="array" aca="1" ref="R381" ca="1">INDEX('Lorri 401b'!L:L,MATCH('Retirement Calculator'!A381,'Lorri 401b'!N:N,0),0)</f>
        <v>1265879.2593138034</v>
      </c>
      <c r="S381" s="25">
        <f t="shared" ca="1" si="267"/>
        <v>1076874.1754717554</v>
      </c>
    </row>
    <row r="382" spans="1:19" ht="15.75" customHeight="1" x14ac:dyDescent="0.25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-198223.2165450842</v>
      </c>
      <c r="R382" s="25">
        <f t="array" aca="1" ref="R382" ca="1">INDEX('Lorri 401b'!L:L,MATCH('Retirement Calculator'!A382,'Lorri 401b'!N:N,0),0)</f>
        <v>1249408.2222817214</v>
      </c>
      <c r="S382" s="25">
        <f t="shared" ca="1" si="267"/>
        <v>1051185.0057366372</v>
      </c>
    </row>
    <row r="383" spans="1:19" ht="15.75" customHeight="1" x14ac:dyDescent="0.25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-207479.75813438316</v>
      </c>
      <c r="R383" s="25">
        <f t="array" aca="1" ref="R383" ca="1">INDEX('Lorri 401b'!L:L,MATCH('Retirement Calculator'!A383,'Lorri 401b'!N:N,0),0)</f>
        <v>1232868.5559286724</v>
      </c>
      <c r="S383" s="25">
        <f t="shared" ca="1" si="267"/>
        <v>1025388.7977942893</v>
      </c>
    </row>
    <row r="384" spans="1:19" ht="15.75" customHeight="1" x14ac:dyDescent="0.25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-216774.86864697086</v>
      </c>
      <c r="R384" s="25">
        <f t="array" aca="1" ref="R384" ca="1">INDEX('Lorri 401b'!L:L,MATCH('Retirement Calculator'!A384,'Lorri 401b'!N:N,0),0)</f>
        <v>1216259.9742991524</v>
      </c>
      <c r="S384" s="25">
        <f t="shared" ca="1" si="267"/>
        <v>999485.10565218155</v>
      </c>
    </row>
    <row r="385" spans="1:19" ht="15.75" customHeight="1" x14ac:dyDescent="0.25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-226108.70878669433</v>
      </c>
      <c r="R385" s="25">
        <f t="array" aca="1" ref="R385" ca="1">INDEX('Lorri 401b'!L:L,MATCH('Retirement Calculator'!A385,'Lorri 401b'!N:N,0),0)</f>
        <v>1199582.190246176</v>
      </c>
      <c r="S385" s="25">
        <f t="shared" ca="1" si="267"/>
        <v>973473.48145948164</v>
      </c>
    </row>
    <row r="386" spans="1:19" ht="15.75" customHeight="1" x14ac:dyDescent="0.25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-235481.439927</v>
      </c>
      <c r="R386" s="25">
        <f t="array" aca="1" ref="R386" ca="1">INDEX('Lorri 401b'!L:L,MATCH('Retirement Calculator'!A386,'Lorri 401b'!N:N,0),0)</f>
        <v>1182834.915426312</v>
      </c>
      <c r="S386" s="25">
        <f t="shared" ca="1" si="267"/>
        <v>947353.47549931204</v>
      </c>
    </row>
    <row r="387" spans="1:19" ht="15.75" customHeight="1" x14ac:dyDescent="0.25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-244893.22411372361</v>
      </c>
      <c r="R387" s="25">
        <f t="array" aca="1" ref="R387" ca="1">INDEX('Lorri 401b'!L:L,MATCH('Retirement Calculator'!A387,'Lorri 401b'!N:N,0),0)</f>
        <v>1166017.8602946987</v>
      </c>
      <c r="S387" s="25">
        <f t="shared" ca="1" si="267"/>
        <v>921124.63618097513</v>
      </c>
    </row>
    <row r="388" spans="1:19" ht="15.75" customHeight="1" x14ac:dyDescent="0.25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-254344.22406789189</v>
      </c>
      <c r="R388" s="25">
        <f t="array" aca="1" ref="R388" ca="1">INDEX('Lorri 401b'!L:L,MATCH('Retirement Calculator'!A388,'Lorri 401b'!N:N,0),0)</f>
        <v>1149130.734100037</v>
      </c>
      <c r="S388" s="25">
        <f t="shared" ca="1" si="267"/>
        <v>894786.51003214507</v>
      </c>
    </row>
    <row r="389" spans="1:19" ht="15.75" customHeight="1" x14ac:dyDescent="0.25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-263834.6031885359</v>
      </c>
      <c r="R389" s="25">
        <f t="array" aca="1" ref="R389" ca="1">INDEX('Lorri 401b'!L:L,MATCH('Retirement Calculator'!A389,'Lorri 401b'!N:N,0),0)</f>
        <v>1132173.2448795643</v>
      </c>
      <c r="S389" s="25">
        <f t="shared" ca="1" si="267"/>
        <v>868338.64169102837</v>
      </c>
    </row>
    <row r="390" spans="1:19" ht="15.75" customHeight="1" x14ac:dyDescent="0.25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-273364.52555551589</v>
      </c>
      <c r="R390" s="25">
        <f t="array" aca="1" ref="R390" ca="1">INDEX('Lorri 401b'!L:L,MATCH('Retirement Calculator'!A390,'Lorri 401b'!N:N,0),0)</f>
        <v>1115145.0994540062</v>
      </c>
      <c r="S390" s="25">
        <f t="shared" ca="1" si="267"/>
        <v>841780.57389849029</v>
      </c>
    </row>
    <row r="391" spans="1:19" ht="15.75" customHeight="1" x14ac:dyDescent="0.25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-282934.15593235829</v>
      </c>
      <c r="R391" s="25">
        <f t="array" aca="1" ref="R391" ca="1">INDEX('Lorri 401b'!L:L,MATCH('Retirement Calculator'!A391,'Lorri 401b'!N:N,0),0)</f>
        <v>1098046.0034225082</v>
      </c>
      <c r="S391" s="25">
        <f t="shared" ca="1" si="267"/>
        <v>815111.84749015002</v>
      </c>
    </row>
    <row r="392" spans="1:19" ht="15.75" customHeight="1" x14ac:dyDescent="0.25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-292543.65976910421</v>
      </c>
      <c r="R392" s="25">
        <f t="array" aca="1" ref="R392" ca="1">INDEX('Lorri 401b'!L:L,MATCH('Retirement Calculator'!A392,'Lorri 401b'!N:N,0),0)</f>
        <v>1080875.6611575459</v>
      </c>
      <c r="S392" s="25">
        <f t="shared" ca="1" si="267"/>
        <v>788332.00138844165</v>
      </c>
    </row>
    <row r="393" spans="1:19" ht="15.75" customHeight="1" x14ac:dyDescent="0.25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-302193.20320516994</v>
      </c>
      <c r="R393" s="25">
        <f t="array" aca="1" ref="R393" ca="1">INDEX('Lorri 401b'!L:L,MATCH('Retirement Calculator'!A393,'Lorri 401b'!N:N,0),0)</f>
        <v>1063633.7757998127</v>
      </c>
      <c r="S393" s="25">
        <f t="shared" ca="1" si="267"/>
        <v>761440.57259464287</v>
      </c>
    </row>
    <row r="394" spans="1:19" ht="15.75" customHeight="1" x14ac:dyDescent="0.25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-311882.95307221927</v>
      </c>
      <c r="R394" s="25">
        <f t="array" aca="1" ref="R394" ca="1">INDEX('Lorri 401b'!L:L,MATCH('Retirement Calculator'!A394,'Lorri 401b'!N:N,0),0)</f>
        <v>1046320.049253089</v>
      </c>
      <c r="S394" s="25">
        <f t="shared" ca="1" si="267"/>
        <v>734437.09618086973</v>
      </c>
    </row>
    <row r="395" spans="1:19" ht="15.75" customHeight="1" x14ac:dyDescent="0.25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-321613.07689704793</v>
      </c>
      <c r="R395" s="25">
        <f t="array" aca="1" ref="R395" ca="1">INDEX('Lorri 401b'!L:L,MATCH('Retirement Calculator'!A395,'Lorri 401b'!N:N,0),0)</f>
        <v>1028934.1821790874</v>
      </c>
      <c r="S395" s="25">
        <f t="shared" ca="1" si="267"/>
        <v>707321.1052820395</v>
      </c>
    </row>
    <row r="396" spans="1:19" ht="15.75" customHeight="1" x14ac:dyDescent="0.25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-331383.74290448008</v>
      </c>
      <c r="R396" s="25">
        <f t="array" aca="1" ref="R396" ca="1">INDEX('Lorri 401b'!L:L,MATCH('Retirement Calculator'!A396,'Lorri 401b'!N:N,0),0)</f>
        <v>1011475.8739922774</v>
      </c>
      <c r="S396" s="25">
        <f t="shared" ca="1" si="267"/>
        <v>680092.13108779734</v>
      </c>
    </row>
    <row r="397" spans="1:19" ht="15.75" customHeight="1" x14ac:dyDescent="0.25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-341195.12002027652</v>
      </c>
      <c r="R397" s="25">
        <f t="array" aca="1" ref="R397" ca="1">INDEX('Lorri 401b'!L:L,MATCH('Retirement Calculator'!A397,'Lorri 401b'!N:N,0),0)</f>
        <v>993944.82285468909</v>
      </c>
      <c r="S397" s="25">
        <f t="shared" ca="1" si="267"/>
        <v>652749.70283441257</v>
      </c>
    </row>
    <row r="398" spans="1:19" ht="15.75" customHeight="1" x14ac:dyDescent="0.25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-351047.37787405541</v>
      </c>
      <c r="R398" s="25">
        <f t="array" aca="1" ref="R398" ca="1">INDEX('Lorri 401b'!L:L,MATCH('Retirement Calculator'!A398,'Lorri 401b'!N:N,0),0)</f>
        <v>976340.72567069402</v>
      </c>
      <c r="S398" s="25">
        <f t="shared" ca="1" si="267"/>
        <v>625293.34779663861</v>
      </c>
    </row>
    <row r="399" spans="1:19" ht="15.75" customHeight="1" x14ac:dyDescent="0.25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-360940.68680222507</v>
      </c>
      <c r="R399" s="25">
        <f t="array" aca="1" ref="R399" ca="1">INDEX('Lorri 401b'!L:L,MATCH('Retirement Calculator'!A399,'Lorri 401b'!N:N,0),0)</f>
        <v>958663.27808176575</v>
      </c>
      <c r="S399" s="25">
        <f t="shared" ca="1" si="267"/>
        <v>597722.59127954068</v>
      </c>
    </row>
    <row r="400" spans="1:19" ht="15.75" customHeight="1" x14ac:dyDescent="0.25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-370875.21785092878</v>
      </c>
      <c r="R400" s="25">
        <f t="array" aca="1" ref="R400" ca="1">INDEX('Lorri 401b'!L:L,MATCH('Retirement Calculator'!A400,'Lorri 401b'!N:N,0),0)</f>
        <v>940912.17446121702</v>
      </c>
      <c r="S400" s="25">
        <f t="shared" ca="1" si="267"/>
        <v>570036.95661028824</v>
      </c>
    </row>
    <row r="401" spans="1:19" ht="15.75" customHeight="1" x14ac:dyDescent="0.25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-380851.14277900208</v>
      </c>
      <c r="R401" s="25">
        <f t="array" aca="1" ref="R401" ca="1">INDEX('Lorri 401b'!L:L,MATCH('Retirement Calculator'!A401,'Lorri 401b'!N:N,0),0)</f>
        <v>923087.10790891596</v>
      </c>
      <c r="S401" s="25">
        <f t="shared" ca="1" si="267"/>
        <v>542235.96512991388</v>
      </c>
    </row>
    <row r="402" spans="1:19" ht="15.75" customHeight="1" x14ac:dyDescent="0.25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-390868.63406094234</v>
      </c>
      <c r="R402" s="25">
        <f t="array" aca="1" ref="R402" ca="1">INDEX('Lorri 401b'!L:L,MATCH('Retirement Calculator'!A402,'Lorri 401b'!N:N,0),0)</f>
        <v>905187.77024598024</v>
      </c>
      <c r="S402" s="25">
        <f t="shared" ca="1" si="267"/>
        <v>514319.1361850379</v>
      </c>
    </row>
    <row r="403" spans="1:19" ht="15.75" customHeight="1" x14ac:dyDescent="0.25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-400927.86488989071</v>
      </c>
      <c r="R403" s="25">
        <f t="array" aca="1" ref="R403" ca="1">INDEX('Lorri 401b'!L:L,MATCH('Retirement Calculator'!A403,'Lorri 401b'!N:N,0),0)</f>
        <v>887213.85200944892</v>
      </c>
      <c r="S403" s="25">
        <f t="shared" ca="1" si="267"/>
        <v>486285.98711955821</v>
      </c>
    </row>
    <row r="404" spans="1:19" ht="15.75" customHeight="1" x14ac:dyDescent="0.25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-411029.00918062637</v>
      </c>
      <c r="R404" s="25">
        <f t="array" aca="1" ref="R404" ca="1">INDEX('Lorri 401b'!L:L,MATCH('Retirement Calculator'!A404,'Lorri 401b'!N:N,0),0)</f>
        <v>869165.04244693206</v>
      </c>
      <c r="S404" s="25">
        <f t="shared" ca="1" si="267"/>
        <v>458136.03326630569</v>
      </c>
    </row>
    <row r="405" spans="1:19" ht="15.75" customHeight="1" x14ac:dyDescent="0.25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-421172.24157257343</v>
      </c>
      <c r="R405" s="25">
        <f t="array" aca="1" ref="R405" ca="1">INDEX('Lorri 401b'!L:L,MATCH('Retirement Calculator'!A405,'Lorri 401b'!N:N,0),0)</f>
        <v>851041.02951123798</v>
      </c>
      <c r="S405" s="25">
        <f t="shared" ca="1" si="267"/>
        <v>429868.78793866455</v>
      </c>
    </row>
    <row r="406" spans="1:19" ht="15.75" customHeight="1" x14ac:dyDescent="0.25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-431357.73743282026</v>
      </c>
      <c r="R406" s="25">
        <f t="array" aca="1" ref="R406" ca="1">INDEX('Lorri 401b'!L:L,MATCH('Retirement Calculator'!A406,'Lorri 401b'!N:N,0),0)</f>
        <v>832841.49985497852</v>
      </c>
      <c r="S406" s="25">
        <f t="shared" ca="1" si="267"/>
        <v>401483.76242215827</v>
      </c>
    </row>
    <row r="407" spans="1:19" ht="15.75" customHeight="1" x14ac:dyDescent="0.25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-441585.67285915144</v>
      </c>
      <c r="R407" s="25">
        <f t="array" aca="1" ref="R407" ca="1">INDEX('Lorri 401b'!L:L,MATCH('Retirement Calculator'!A407,'Lorri 401b'!N:N,0),0)</f>
        <v>814566.13882515149</v>
      </c>
      <c r="S407" s="25">
        <f t="shared" ca="1" si="267"/>
        <v>372980.46596600005</v>
      </c>
    </row>
    <row r="408" spans="1:19" ht="15.75" customHeight="1" x14ac:dyDescent="0.25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-451856.22468309232</v>
      </c>
      <c r="R408" s="25">
        <f t="array" aca="1" ref="R408" ca="1">INDEX('Lorri 401b'!L:L,MATCH('Retirement Calculator'!A408,'Lorri 401b'!N:N,0),0)</f>
        <v>796214.63045770011</v>
      </c>
      <c r="S408" s="25">
        <f t="shared" ca="1" si="267"/>
        <v>344358.40577460779</v>
      </c>
    </row>
    <row r="409" spans="1:19" ht="15.75" customHeight="1" x14ac:dyDescent="0.25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-462169.5704729663</v>
      </c>
      <c r="R409" s="25">
        <f t="array" aca="1" ref="R409" ca="1">INDEX('Lorri 401b'!L:L,MATCH('Retirement Calculator'!A409,'Lorri 401b'!N:N,0),0)</f>
        <v>777786.6574720511</v>
      </c>
      <c r="S409" s="25">
        <f t="shared" ca="1" si="267"/>
        <v>315617.0869990848</v>
      </c>
    </row>
    <row r="410" spans="1:19" ht="15.75" customHeight="1" x14ac:dyDescent="0.25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-472525.88853696478</v>
      </c>
      <c r="R410" s="25">
        <f t="array" aca="1" ref="R410" ca="1">INDEX('Lorri 401b'!L:L,MATCH('Retirement Calculator'!A410,'Lorri 401b'!N:N,0),0)</f>
        <v>759281.90126562852</v>
      </c>
      <c r="S410" s="25">
        <f t="shared" ca="1" si="267"/>
        <v>286756.01272866374</v>
      </c>
    </row>
    <row r="411" spans="1:19" ht="15.75" customHeight="1" x14ac:dyDescent="0.25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-482925.35792622989</v>
      </c>
      <c r="R411" s="25">
        <f t="array" aca="1" ref="R411" ca="1">INDEX('Lorri 401b'!L:L,MATCH('Retirement Calculator'!A411,'Lorri 401b'!N:N,0),0)</f>
        <v>740700.04190834588</v>
      </c>
      <c r="S411" s="25">
        <f t="shared" ca="1" si="267"/>
        <v>257774.683982116</v>
      </c>
    </row>
    <row r="412" spans="1:19" ht="15.75" customHeight="1" x14ac:dyDescent="0.25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-493368.1584379503</v>
      </c>
      <c r="R412" s="25">
        <f t="array" aca="1" ref="R412" ca="1">INDEX('Lorri 401b'!L:L,MATCH('Retirement Calculator'!A412,'Lorri 401b'!N:N,0),0)</f>
        <v>722040.75813707442</v>
      </c>
      <c r="S412" s="25">
        <f t="shared" ca="1" si="267"/>
        <v>228672.59969912411</v>
      </c>
    </row>
    <row r="413" spans="1:19" ht="15.75" customHeight="1" x14ac:dyDescent="0.25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-503854.47061846952</v>
      </c>
      <c r="R413" s="25">
        <f t="array" aca="1" ref="R413" ca="1">INDEX('Lorri 401b'!L:L,MATCH('Retirement Calculator'!A413,'Lorri 401b'!N:N,0),0)</f>
        <v>703303.72735008947</v>
      </c>
      <c r="S413" s="25">
        <f t="shared" ca="1" si="267"/>
        <v>199449.25673161994</v>
      </c>
    </row>
    <row r="414" spans="1:19" ht="15.75" customHeight="1" x14ac:dyDescent="0.25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-514384.47576640756</v>
      </c>
      <c r="R414" s="25">
        <f t="array" aca="1" ref="R414" ca="1">INDEX('Lorri 401b'!L:L,MATCH('Retirement Calculator'!A414,'Lorri 401b'!N:N,0),0)</f>
        <v>684488.62560149189</v>
      </c>
      <c r="S414" s="25">
        <f t="shared" ca="1" si="267"/>
        <v>170104.14983508433</v>
      </c>
    </row>
    <row r="415" spans="1:19" ht="15.75" customHeight="1" x14ac:dyDescent="0.25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-524958.35593579535</v>
      </c>
      <c r="R415" s="25">
        <f t="array" aca="1" ref="R415" ca="1">INDEX('Lorri 401b'!L:L,MATCH('Retirement Calculator'!A415,'Lorri 401b'!N:N,0),0)</f>
        <v>665595.12759560847</v>
      </c>
      <c r="S415" s="25">
        <f t="shared" ca="1" si="267"/>
        <v>140636.77165981312</v>
      </c>
    </row>
    <row r="416" spans="1:19" ht="15.75" customHeight="1" x14ac:dyDescent="0.25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-535576.29393922223</v>
      </c>
      <c r="R416" s="25">
        <f t="array" aca="1" ref="R416" ca="1">INDEX('Lorri 401b'!L:L,MATCH('Retirement Calculator'!A416,'Lorri 401b'!N:N,0),0)</f>
        <v>646622.90668136731</v>
      </c>
      <c r="S416" s="25">
        <f t="shared" ca="1" si="267"/>
        <v>111046.61274214508</v>
      </c>
    </row>
    <row r="417" spans="1:19" ht="15.75" customHeight="1" x14ac:dyDescent="0.25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-546238.47335099673</v>
      </c>
      <c r="R417" s="25">
        <f t="array" aca="1" ref="R417" ca="1">INDEX('Lorri 401b'!L:L,MATCH('Retirement Calculator'!A417,'Lorri 401b'!N:N,0),0)</f>
        <v>627571.63484665018</v>
      </c>
      <c r="S417" s="25">
        <f t="shared" ca="1" si="267"/>
        <v>81333.161495653447</v>
      </c>
    </row>
    <row r="418" spans="1:19" ht="15.75" customHeight="1" x14ac:dyDescent="0.25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-556945.07851032028</v>
      </c>
      <c r="R418" s="25">
        <f t="array" aca="1" ref="R418" ca="1">INDEX('Lorri 401b'!L:L,MATCH('Retirement Calculator'!A418,'Lorri 401b'!N:N,0),0)</f>
        <v>608440.9827126218</v>
      </c>
      <c r="S418" s="25">
        <f t="shared" ca="1" si="267"/>
        <v>51495.904202301521</v>
      </c>
    </row>
    <row r="419" spans="1:19" ht="15.75" customHeight="1" x14ac:dyDescent="0.25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-567696.29452447442</v>
      </c>
      <c r="R419" s="25">
        <f t="array" aca="1" ref="R419" ca="1">INDEX('Lorri 401b'!L:L,MATCH('Retirement Calculator'!A419,'Lorri 401b'!N:N,0),0)</f>
        <v>589230.61952803482</v>
      </c>
      <c r="S419" s="25">
        <f t="shared" ca="1" si="267"/>
        <v>21534.3250035604</v>
      </c>
    </row>
    <row r="420" spans="1:19" ht="15.75" customHeight="1" x14ac:dyDescent="0.25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-578492.30727202084</v>
      </c>
      <c r="R420" s="25">
        <f t="array" aca="1" ref="R420" ca="1">INDEX('Lorri 401b'!L:L,MATCH('Retirement Calculator'!A420,'Lorri 401b'!N:N,0),0)</f>
        <v>569940.21316351218</v>
      </c>
      <c r="S420" s="25">
        <f t="shared" ca="1" si="267"/>
        <v>-8552.094108508667</v>
      </c>
    </row>
    <row r="421" spans="1:19" ht="15.75" customHeight="1" x14ac:dyDescent="0.25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-589333.30340601539</v>
      </c>
      <c r="R421" s="25">
        <f t="array" aca="1" ref="R421" ca="1">INDEX('Lorri 401b'!L:L,MATCH('Retirement Calculator'!A421,'Lorri 401b'!N:N,0),0)</f>
        <v>550569.430105804</v>
      </c>
      <c r="S421" s="25">
        <f t="shared" ca="1" si="267"/>
        <v>-38763.873300211388</v>
      </c>
    </row>
    <row r="422" spans="1:19" ht="15.75" customHeight="1" x14ac:dyDescent="0.25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-600219.47035723494</v>
      </c>
      <c r="R422" s="25">
        <f t="array" aca="1" ref="R422" ca="1">INDEX('Lorri 401b'!L:L,MATCH('Retirement Calculator'!A422,'Lorri 401b'!N:N,0),0)</f>
        <v>531117.93545202189</v>
      </c>
      <c r="S422" s="25">
        <f t="shared" ca="1" si="267"/>
        <v>-69101.534905213048</v>
      </c>
    </row>
    <row r="423" spans="1:19" ht="15.75" customHeight="1" x14ac:dyDescent="0.25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-611150.99633741786</v>
      </c>
      <c r="R423" s="25">
        <f t="array" aca="1" ref="R423" ca="1">INDEX('Lorri 401b'!L:L,MATCH('Retirement Calculator'!A423,'Lorri 401b'!N:N,0),0)</f>
        <v>511585.39290384913</v>
      </c>
      <c r="S423" s="25">
        <f t="shared" ca="1" si="267"/>
        <v>-99565.603433568729</v>
      </c>
    </row>
    <row r="424" spans="1:19" ht="15.75" customHeight="1" x14ac:dyDescent="0.25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-622128.07034251816</v>
      </c>
      <c r="R424" s="25">
        <f t="array" aca="1" ref="R424" ca="1">INDEX('Lorri 401b'!L:L,MATCH('Retirement Calculator'!A424,'Lorri 401b'!N:N,0),0)</f>
        <v>491971.46476172563</v>
      </c>
      <c r="S424" s="25">
        <f t="shared" ca="1" si="267"/>
        <v>-130156.60558079253</v>
      </c>
    </row>
    <row r="425" spans="1:19" ht="15.75" customHeight="1" x14ac:dyDescent="0.25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-633150.88215597312</v>
      </c>
      <c r="R425" s="25">
        <f t="array" aca="1" ref="R425" ca="1">INDEX('Lorri 401b'!L:L,MATCH('Retirement Calculator'!A425,'Lorri 401b'!N:N,0),0)</f>
        <v>472275.81191900995</v>
      </c>
      <c r="S425" s="25">
        <f t="shared" ca="1" si="267"/>
        <v>-160875.07023696316</v>
      </c>
    </row>
    <row r="426" spans="1:19" ht="15.75" customHeight="1" x14ac:dyDescent="0.25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-644219.62235198414</v>
      </c>
      <c r="R426" s="25">
        <f t="array" aca="1" ref="R426" ca="1">INDEX('Lorri 401b'!L:L,MATCH('Retirement Calculator'!A426,'Lorri 401b'!N:N,0),0)</f>
        <v>452498.09385611629</v>
      </c>
      <c r="S426" s="25">
        <f t="shared" ca="1" si="267"/>
        <v>-191721.52849586785</v>
      </c>
    </row>
    <row r="427" spans="1:19" ht="15.75" customHeight="1" x14ac:dyDescent="0.25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-655334.4822988119</v>
      </c>
      <c r="R427" s="25">
        <f t="array" aca="1" ref="R427" ca="1">INDEX('Lorri 401b'!L:L,MATCH('Retirement Calculator'!A427,'Lorri 401b'!N:N,0),0)</f>
        <v>432637.96863462724</v>
      </c>
      <c r="S427" s="25">
        <f t="shared" ca="1" si="267"/>
        <v>-222696.51366418466</v>
      </c>
    </row>
    <row r="428" spans="1:19" ht="15.75" customHeight="1" x14ac:dyDescent="0.25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-666495.65416208468</v>
      </c>
      <c r="R428" s="25">
        <f t="array" aca="1" ref="R428" ca="1">INDEX('Lorri 401b'!L:L,MATCH('Retirement Calculator'!A428,'Lorri 401b'!N:N,0),0)</f>
        <v>412695.092891382</v>
      </c>
      <c r="S428" s="25">
        <f t="shared" ca="1" si="267"/>
        <v>-253800.56127070269</v>
      </c>
    </row>
    <row r="429" spans="1:19" ht="15.75" customHeight="1" x14ac:dyDescent="0.25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-677703.33090812119</v>
      </c>
      <c r="R429" s="25">
        <f t="array" aca="1" ref="R429" ca="1">INDEX('Lorri 401b'!L:L,MATCH('Retirement Calculator'!A429,'Lorri 401b'!N:N,0),0)</f>
        <v>392669.12183253991</v>
      </c>
      <c r="S429" s="25">
        <f t="shared" ca="1" si="267"/>
        <v>-285034.20907558128</v>
      </c>
    </row>
    <row r="430" spans="1:19" ht="15.75" customHeight="1" x14ac:dyDescent="0.25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-688957.70630726614</v>
      </c>
      <c r="R430" s="25">
        <f t="array" aca="1" ref="R430" ca="1">INDEX('Lorri 401b'!L:L,MATCH('Retirement Calculator'!A430,'Lorri 401b'!N:N,0),0)</f>
        <v>372559.70922761929</v>
      </c>
      <c r="S430" s="25">
        <f t="shared" ca="1" si="267"/>
        <v>-316397.99707964686</v>
      </c>
    </row>
    <row r="431" spans="1:19" ht="15.75" customHeight="1" x14ac:dyDescent="0.25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-700258.97493724083</v>
      </c>
      <c r="R431" s="25">
        <f t="array" aca="1" ref="R431" ca="1">INDEX('Lorri 401b'!L:L,MATCH('Retirement Calculator'!A431,'Lorri 401b'!N:N,0),0)</f>
        <v>352366.5074035115</v>
      </c>
      <c r="S431" s="25">
        <f t="shared" ca="1" si="267"/>
        <v>-347892.46753372933</v>
      </c>
    </row>
    <row r="432" spans="1:19" ht="15.75" customHeight="1" x14ac:dyDescent="0.25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-711607.33218650706</v>
      </c>
      <c r="R432" s="25">
        <f t="array" aca="1" ref="R432" ca="1">INDEX('Lorri 401b'!L:L,MATCH('Retirement Calculator'!A432,'Lorri 401b'!N:N,0),0)</f>
        <v>332089.16723846993</v>
      </c>
      <c r="S432" s="25">
        <f t="shared" ca="1" si="267"/>
        <v>-379518.16494803713</v>
      </c>
    </row>
    <row r="433" spans="1:19" ht="15.75" customHeight="1" x14ac:dyDescent="0.25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-723002.97425764531</v>
      </c>
      <c r="R433" s="25">
        <f t="array" aca="1" ref="R433" ca="1">INDEX('Lorri 401b'!L:L,MATCH('Retirement Calculator'!A433,'Lorri 401b'!N:N,0),0)</f>
        <v>311727.33815607405</v>
      </c>
      <c r="S433" s="25">
        <f t="shared" ca="1" si="267"/>
        <v>-411275.63610157126</v>
      </c>
    </row>
    <row r="434" spans="1:19" ht="15.75" customHeight="1" x14ac:dyDescent="0.25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-734446.09817074658</v>
      </c>
      <c r="R434" s="25">
        <f t="array" aca="1" ref="R434" ca="1">INDEX('Lorri 401b'!L:L,MATCH('Retirement Calculator'!A434,'Lorri 401b'!N:N,0),0)</f>
        <v>291280.66811916814</v>
      </c>
      <c r="S434" s="25">
        <f t="shared" ca="1" si="267"/>
        <v>-443165.43005157844</v>
      </c>
    </row>
    <row r="435" spans="1:19" ht="15.75" customHeight="1" x14ac:dyDescent="0.25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-745936.90176681918</v>
      </c>
      <c r="R435" s="25">
        <f t="array" aca="1" ref="R435" ca="1">INDEX('Lorri 401b'!L:L,MATCH('Retirement Calculator'!A435,'Lorri 401b'!N:N,0),0)</f>
        <v>270748.80362377514</v>
      </c>
      <c r="S435" s="25">
        <f t="shared" ca="1" si="267"/>
        <v>-475188.09814304404</v>
      </c>
    </row>
    <row r="436" spans="1:19" ht="15.75" customHeight="1" x14ac:dyDescent="0.25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-757475.58371120866</v>
      </c>
      <c r="R436" s="25">
        <f t="array" aca="1" ref="R436" ca="1">INDEX('Lorri 401b'!L:L,MATCH('Retirement Calculator'!A436,'Lorri 401b'!N:N,0),0)</f>
        <v>250131.38969298467</v>
      </c>
      <c r="S436" s="25">
        <f t="shared" ca="1" si="267"/>
        <v>-507344.19401822402</v>
      </c>
    </row>
    <row r="437" spans="1:19" ht="15.75" customHeight="1" x14ac:dyDescent="0.25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-769062.34349703311</v>
      </c>
      <c r="R437" s="25">
        <f t="array" aca="1" ref="R437" ca="1">INDEX('Lorri 401b'!L:L,MATCH('Retirement Calculator'!A437,'Lorri 401b'!N:N,0),0)</f>
        <v>229428.0698708159</v>
      </c>
      <c r="S437" s="25">
        <f t="shared" ca="1" si="267"/>
        <v>-539634.27362621715</v>
      </c>
    </row>
    <row r="438" spans="1:19" ht="15.75" customHeight="1" x14ac:dyDescent="0.25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-780697.38144863187</v>
      </c>
      <c r="R438" s="25">
        <f t="array" aca="1" ref="R438" ca="1">INDEX('Lorri 401b'!L:L,MATCH('Retirement Calculator'!A438,'Lorri 401b'!N:N,0),0)</f>
        <v>208638.48621605476</v>
      </c>
      <c r="S438" s="25">
        <f t="shared" ca="1" si="267"/>
        <v>-572058.89523257711</v>
      </c>
    </row>
    <row r="439" spans="1:19" ht="15.75" customHeight="1" x14ac:dyDescent="0.25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-792380.89872502896</v>
      </c>
      <c r="R439" s="25">
        <f t="array" aca="1" ref="R439" ca="1">INDEX('Lorri 401b'!L:L,MATCH('Retirement Calculator'!A439,'Lorri 401b'!N:N,0),0)</f>
        <v>187762.27929606545</v>
      </c>
      <c r="S439" s="25">
        <f t="shared" ca="1" si="267"/>
        <v>-604618.61942896352</v>
      </c>
    </row>
    <row r="440" spans="1:19" ht="15.75" customHeight="1" x14ac:dyDescent="0.25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-804113.09732341103</v>
      </c>
      <c r="R440" s="25">
        <f t="array" aca="1" ref="R440" ca="1">INDEX('Lorri 401b'!L:L,MATCH('Retirement Calculator'!A440,'Lorri 401b'!N:N,0),0)</f>
        <v>166799.08818057619</v>
      </c>
      <c r="S440" s="25">
        <f t="shared" ca="1" si="267"/>
        <v>-637314.00914283481</v>
      </c>
    </row>
    <row r="441" spans="1:19" ht="15.75" customHeight="1" x14ac:dyDescent="0.25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-815894.18008261966</v>
      </c>
      <c r="R441" s="25">
        <f t="array" aca="1" ref="R441" ca="1">INDEX('Lorri 401b'!L:L,MATCH('Retirement Calculator'!A441,'Lorri 401b'!N:N,0),0)</f>
        <v>145748.55043543907</v>
      </c>
      <c r="S441" s="25">
        <f t="shared" ca="1" si="267"/>
        <v>-670145.62964718055</v>
      </c>
    </row>
    <row r="442" spans="1:19" ht="15.75" customHeight="1" x14ac:dyDescent="0.25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-827724.35068665829</v>
      </c>
      <c r="R442" s="25">
        <f t="array" aca="1" ref="R442" ca="1">INDEX('Lorri 401b'!L:L,MATCH('Retirement Calculator'!A442,'Lorri 401b'!N:N,0),0)</f>
        <v>124610.30211636388</v>
      </c>
      <c r="S442" s="25">
        <f t="shared" ca="1" si="267"/>
        <v>-703114.0485702944</v>
      </c>
    </row>
    <row r="443" spans="1:19" ht="15.75" customHeight="1" x14ac:dyDescent="0.25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-839603.81366821378</v>
      </c>
      <c r="R443" s="25">
        <f t="array" aca="1" ref="R443" ca="1">INDEX('Lorri 401b'!L:L,MATCH('Retirement Calculator'!A443,'Lorri 401b'!N:N,0),0)</f>
        <v>103383.97776262586</v>
      </c>
      <c r="S443" s="25">
        <f t="shared" ca="1" si="267"/>
        <v>-736219.83590558788</v>
      </c>
    </row>
    <row r="444" spans="1:19" ht="15.75" customHeight="1" x14ac:dyDescent="0.25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-851532.7744121924</v>
      </c>
      <c r="R444" s="25">
        <f t="array" aca="1" ref="R444" ca="1">INDEX('Lorri 401b'!L:L,MATCH('Retirement Calculator'!A444,'Lorri 401b'!N:N,0),0)</f>
        <v>82069.210390747263</v>
      </c>
      <c r="S444" s="25">
        <f t="shared" ca="1" si="267"/>
        <v>-769463.56402144511</v>
      </c>
    </row>
    <row r="445" spans="1:19" ht="15.75" customHeight="1" x14ac:dyDescent="0.25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-863511.43915927096</v>
      </c>
      <c r="R445" s="25">
        <f t="array" aca="1" ref="R445" ca="1">INDEX('Lorri 401b'!L:L,MATCH('Retirement Calculator'!A445,'Lorri 401b'!N:N,0),0)</f>
        <v>60665.63148815251</v>
      </c>
      <c r="S445" s="25">
        <f t="shared" ca="1" si="267"/>
        <v>-802845.80767111841</v>
      </c>
    </row>
    <row r="446" spans="1:19" ht="15.75" customHeight="1" x14ac:dyDescent="0.25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-875540.01500946237</v>
      </c>
      <c r="R446" s="25">
        <f t="array" aca="1" ref="R446" ca="1">INDEX('Lorri 401b'!L:L,MATCH('Retirement Calculator'!A446,'Lorri 401b'!N:N,0),0)</f>
        <v>39172.871006796944</v>
      </c>
      <c r="S446" s="25">
        <f t="shared" ca="1" si="267"/>
        <v>-836367.14400266542</v>
      </c>
    </row>
    <row r="447" spans="1:19" ht="15.75" customHeight="1" x14ac:dyDescent="0.25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-887618.70992569625</v>
      </c>
      <c r="R447" s="25">
        <f t="array" aca="1" ref="R447" ca="1">INDEX('Lorri 401b'!L:L,MATCH('Retirement Calculator'!A447,'Lorri 401b'!N:N,0),0)</f>
        <v>17590.557356769066</v>
      </c>
      <c r="S447" s="25">
        <f t="shared" ca="1" si="267"/>
        <v>-870028.15256892715</v>
      </c>
    </row>
    <row r="448" spans="1:19" ht="15.75" customHeight="1" x14ac:dyDescent="0.25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-899747.73273741442</v>
      </c>
      <c r="R448" s="25">
        <f t="array" aca="1" ref="R448" ca="1">INDEX('Lorri 401b'!L:L,MATCH('Retirement Calculator'!A448,'Lorri 401b'!N:N,0),0)</f>
        <v>-4081.6826001339282</v>
      </c>
      <c r="S448" s="25">
        <f t="shared" ca="1" si="267"/>
        <v>-903829.41533754836</v>
      </c>
    </row>
    <row r="449" spans="1:19" ht="15.75" customHeight="1" x14ac:dyDescent="0.25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-911927.29314418137</v>
      </c>
      <c r="R449" s="25">
        <f t="array" aca="1" ref="R449" ca="1">INDEX('Lorri 401b'!L:L,MATCH('Retirement Calculator'!A449,'Lorri 401b'!N:N,0),0)</f>
        <v>-25844.223556857352</v>
      </c>
      <c r="S449" s="25">
        <f t="shared" ca="1" si="267"/>
        <v>-937771.51670103869</v>
      </c>
    </row>
    <row r="450" spans="1:19" ht="15.75" customHeight="1" x14ac:dyDescent="0.25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-924157.60171930993</v>
      </c>
      <c r="R450" s="25">
        <f t="array" aca="1" ref="R450" ca="1">INDEX('Lorri 401b'!L:L,MATCH('Retirement Calculator'!A450,'Lorri 401b'!N:N,0),0)</f>
        <v>-47697.441767567121</v>
      </c>
      <c r="S450" s="25">
        <f t="shared" ca="1" si="267"/>
        <v>-971855.043486877</v>
      </c>
    </row>
    <row r="451" spans="1:19" ht="15.75" customHeight="1" x14ac:dyDescent="0.25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-936438.86991350143</v>
      </c>
      <c r="R451" s="25">
        <f t="array" aca="1" ref="R451" ca="1">INDEX('Lorri 401b'!L:L,MATCH('Retirement Calculator'!A451,'Lorri 401b'!N:N,0),0)</f>
        <v>-69641.715054154862</v>
      </c>
      <c r="S451" s="25">
        <f t="shared" ca="1" si="267"/>
        <v>-1006080.5849676563</v>
      </c>
    </row>
    <row r="452" spans="1:19" ht="15.75" customHeight="1" x14ac:dyDescent="0.25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-948771.31005850213</v>
      </c>
      <c r="R452" s="25">
        <f t="array" aca="1" ref="R452" ca="1">INDEX('Lorri 401b'!L:L,MATCH('Retirement Calculator'!A452,'Lorri 401b'!N:N,0),0)</f>
        <v>-91677.422812770033</v>
      </c>
      <c r="S452" s="25">
        <f t="shared" ca="1" si="267"/>
        <v>-1040448.7328712721</v>
      </c>
    </row>
    <row r="453" spans="1:19" ht="15.75" customHeight="1" x14ac:dyDescent="0.25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-961155.13537077361</v>
      </c>
      <c r="R453" s="25">
        <f t="array" aca="1" ref="R453" ca="1">INDEX('Lorri 401b'!L:L,MATCH('Retirement Calculator'!A453,'Lorri 401b'!N:N,0),0)</f>
        <v>-113804.94602037944</v>
      </c>
      <c r="S453" s="25">
        <f t="shared" ca="1" si="267"/>
        <v>-1074960.0813911532</v>
      </c>
    </row>
    <row r="454" spans="1:19" ht="15.75" customHeight="1" x14ac:dyDescent="0.25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-973590.55995517957</v>
      </c>
      <c r="R454" s="25">
        <f t="array" aca="1" ref="R454" ca="1">INDEX('Lorri 401b'!L:L,MATCH('Retirement Calculator'!A454,'Lorri 401b'!N:N,0),0)</f>
        <v>-136024.66724135386</v>
      </c>
      <c r="S454" s="25">
        <f t="shared" ca="1" si="267"/>
        <v>-1109615.2271965335</v>
      </c>
    </row>
    <row r="455" spans="1:19" ht="15.75" customHeight="1" x14ac:dyDescent="0.25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-986077.79880868725</v>
      </c>
      <c r="R455" s="25">
        <f t="array" aca="1" ref="R455" ca="1">INDEX('Lorri 401b'!L:L,MATCH('Retirement Calculator'!A455,'Lorri 401b'!N:N,0),0)</f>
        <v>-158336.97063408236</v>
      </c>
      <c r="S455" s="25">
        <f t="shared" ca="1" si="267"/>
        <v>-1144414.7694427697</v>
      </c>
    </row>
    <row r="456" spans="1:19" ht="15.75" customHeight="1" x14ac:dyDescent="0.25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-998617.06782408454</v>
      </c>
      <c r="R456" s="25">
        <f t="array" aca="1" ref="R456" ca="1">INDEX('Lorri 401b'!L:L,MATCH('Retirement Calculator'!A456,'Lorri 401b'!N:N,0),0)</f>
        <v>-180742.24195761391</v>
      </c>
      <c r="S456" s="25">
        <f t="shared" ca="1" si="267"/>
        <v>-1179359.3097816985</v>
      </c>
    </row>
    <row r="457" spans="1:19" ht="15.75" customHeight="1" x14ac:dyDescent="0.25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-1011208.5837937127</v>
      </c>
      <c r="R457" s="25">
        <f t="array" aca="1" ref="R457" ca="1">INDEX('Lorri 401b'!L:L,MATCH('Retirement Calculator'!A457,'Lorri 401b'!N:N,0),0)</f>
        <v>-203240.86857832683</v>
      </c>
      <c r="S457" s="25">
        <f t="shared" ca="1" si="267"/>
        <v>-1214449.4523720394</v>
      </c>
    </row>
    <row r="458" spans="1:19" ht="15.75" customHeight="1" x14ac:dyDescent="0.25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-1023852.5644132142</v>
      </c>
      <c r="R458" s="25">
        <f t="array" aca="1" ref="R458" ca="1">INDEX('Lorri 401b'!L:L,MATCH('Retirement Calculator'!A458,'Lorri 401b'!N:N,0),0)</f>
        <v>-225833.23947662607</v>
      </c>
      <c r="S458" s="25">
        <f t="shared" ca="1" si="267"/>
        <v>-1249685.8038898404</v>
      </c>
    </row>
    <row r="459" spans="1:19" ht="15.75" customHeight="1" x14ac:dyDescent="0.25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-1036549.2282852971</v>
      </c>
      <c r="R459" s="25">
        <f t="array" aca="1" ref="R459" ca="1">INDEX('Lorri 401b'!L:L,MATCH('Retirement Calculator'!A459,'Lorri 401b'!N:N,0),0)</f>
        <v>-248519.74525366822</v>
      </c>
      <c r="S459" s="25">
        <f t="shared" ca="1" si="267"/>
        <v>-1285068.9735389652</v>
      </c>
    </row>
    <row r="460" spans="1:19" ht="15.75" customHeight="1" x14ac:dyDescent="0.25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-1049298.7949235137</v>
      </c>
      <c r="R460" s="25">
        <f t="array" aca="1" ref="R460" ca="1">INDEX('Lorri 401b'!L:L,MATCH('Retirement Calculator'!A460,'Lorri 401b'!N:N,0),0)</f>
        <v>-271300.77813811472</v>
      </c>
      <c r="S460" s="25">
        <f t="shared" ca="1" si="267"/>
        <v>-1320599.5730616283</v>
      </c>
    </row>
    <row r="461" spans="1:19" ht="15.75" customHeight="1" x14ac:dyDescent="0.25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-1062101.484756056</v>
      </c>
      <c r="R461" s="25">
        <f t="array" aca="1" ref="R461" ca="1">INDEX('Lorri 401b'!L:L,MATCH('Retirement Calculator'!A461,'Lorri 401b'!N:N,0),0)</f>
        <v>-294176.73199291306</v>
      </c>
      <c r="S461" s="25">
        <f t="shared" ca="1" si="267"/>
        <v>-1356278.2167489692</v>
      </c>
    </row>
    <row r="462" spans="1:19" ht="15.75" customHeight="1" x14ac:dyDescent="0.25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-1074957.5191295673</v>
      </c>
      <c r="R462" s="25">
        <f t="array" aca="1" ref="R462" ca="1">INDEX('Lorri 401b'!L:L,MATCH('Retirement Calculator'!A462,'Lorri 401b'!N:N,0),0)</f>
        <v>-317148.00232210639</v>
      </c>
      <c r="S462" s="25">
        <f t="shared" ca="1" si="267"/>
        <v>-1392105.5214516737</v>
      </c>
    </row>
    <row r="463" spans="1:19" ht="15.75" customHeight="1" x14ac:dyDescent="0.25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-1087867.1203129683</v>
      </c>
      <c r="R463" s="25">
        <f t="array" aca="1" ref="R463" ca="1">INDEX('Lorri 401b'!L:L,MATCH('Retirement Calculator'!A463,'Lorri 401b'!N:N,0),0)</f>
        <v>-340214.98627767136</v>
      </c>
      <c r="S463" s="25">
        <f t="shared" ca="1" si="267"/>
        <v>-1428082.1065906396</v>
      </c>
    </row>
    <row r="464" spans="1:19" ht="15.75" customHeight="1" x14ac:dyDescent="0.25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-1100830.5115013001</v>
      </c>
      <c r="R464" s="25">
        <f t="array" aca="1" ref="R464" ca="1">INDEX('Lorri 401b'!L:L,MATCH('Retirement Calculator'!A464,'Lorri 401b'!N:N,0),0)</f>
        <v>-363378.08266638452</v>
      </c>
      <c r="S464" s="25">
        <f t="shared" ca="1" si="267"/>
        <v>-1464208.5941676847</v>
      </c>
    </row>
    <row r="465" spans="1:19" ht="15.75" customHeight="1" x14ac:dyDescent="0.25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-1113847.9168195834</v>
      </c>
      <c r="R465" s="25">
        <f t="array" aca="1" ref="R465" ca="1">INDEX('Lorri 401b'!L:L,MATCH('Retirement Calculator'!A465,'Lorri 401b'!N:N,0),0)</f>
        <v>-386637.69195671735</v>
      </c>
      <c r="S465" s="25">
        <f t="shared" ca="1" si="267"/>
        <v>-1500485.6087763007</v>
      </c>
    </row>
    <row r="466" spans="1:19" ht="15.75" customHeight="1" x14ac:dyDescent="0.25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-1126919.5613266928</v>
      </c>
      <c r="R466" s="25">
        <f t="array" aca="1" ref="R466" ca="1">INDEX('Lorri 401b'!L:L,MATCH('Retirement Calculator'!A466,'Lorri 401b'!N:N,0),0)</f>
        <v>-409994.21628575987</v>
      </c>
      <c r="S466" s="25">
        <f t="shared" ca="1" si="267"/>
        <v>-1536913.7776124526</v>
      </c>
    </row>
    <row r="467" spans="1:19" ht="15.75" customHeight="1" x14ac:dyDescent="0.25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-1140045.6710192484</v>
      </c>
      <c r="R467" s="25">
        <f t="array" aca="1" ref="R467" ca="1">INDEX('Lorri 401b'!L:L,MATCH('Retirement Calculator'!A467,'Lorri 401b'!N:N,0),0)</f>
        <v>-433448.05946617341</v>
      </c>
      <c r="S467" s="25">
        <f t="shared" ca="1" si="267"/>
        <v>-1573493.7304854218</v>
      </c>
    </row>
    <row r="468" spans="1:19" ht="15.75" customHeight="1" x14ac:dyDescent="0.25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-1153226.4728355231</v>
      </c>
      <c r="R468" s="25">
        <f t="array" aca="1" ref="R468" ca="1">INDEX('Lorri 401b'!L:L,MATCH('Retirement Calculator'!A468,'Lorri 401b'!N:N,0),0)</f>
        <v>-456999.62699317199</v>
      </c>
      <c r="S468" s="25">
        <f t="shared" ca="1" si="267"/>
        <v>-1610226.0998286949</v>
      </c>
    </row>
    <row r="469" spans="1:19" ht="15.75" customHeight="1" x14ac:dyDescent="0.25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-1166462.1946593656</v>
      </c>
      <c r="R469" s="25">
        <f t="array" aca="1" ref="R469" ca="1">INDEX('Lorri 401b'!L:L,MATCH('Retirement Calculator'!A469,'Lorri 401b'!N:N,0),0)</f>
        <v>-480649.32605153305</v>
      </c>
      <c r="S469" s="25">
        <f t="shared" ca="1" si="267"/>
        <v>-1647111.5207108986</v>
      </c>
    </row>
    <row r="470" spans="1:19" ht="15.75" customHeight="1" x14ac:dyDescent="0.25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-1179753.0653241407</v>
      </c>
      <c r="R470" s="25">
        <f t="array" aca="1" ref="R470" ca="1">INDEX('Lorri 401b'!L:L,MATCH('Retirement Calculator'!A470,'Lorri 401b'!N:N,0),0)</f>
        <v>-504397.56552263728</v>
      </c>
      <c r="S470" s="25">
        <f t="shared" ca="1" si="267"/>
        <v>-1684150.6308467779</v>
      </c>
    </row>
    <row r="471" spans="1:19" ht="15.75" customHeight="1" x14ac:dyDescent="0.25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-1193099.3146166857</v>
      </c>
      <c r="R471" s="25">
        <f t="array" aca="1" ref="R471" ca="1">INDEX('Lorri 401b'!L:L,MATCH('Retirement Calculator'!A471,'Lorri 401b'!N:N,0),0)</f>
        <v>-528244.75599153782</v>
      </c>
      <c r="S471" s="25">
        <f t="shared" ca="1" si="267"/>
        <v>-1721344.0706082236</v>
      </c>
    </row>
    <row r="472" spans="1:19" ht="15.75" customHeight="1" x14ac:dyDescent="0.25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-1206501.1732812831</v>
      </c>
      <c r="R472" s="25">
        <f t="array" aca="1" ref="R472" ca="1">INDEX('Lorri 401b'!L:L,MATCH('Retirement Calculator'!A472,'Lorri 401b'!N:N,0),0)</f>
        <v>-552191.30975405884</v>
      </c>
      <c r="S472" s="25">
        <f t="shared" ca="1" si="267"/>
        <v>-1758692.4830353418</v>
      </c>
    </row>
    <row r="473" spans="1:19" ht="15.75" customHeight="1" x14ac:dyDescent="0.25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-1219958.8730236497</v>
      </c>
      <c r="R473" s="25">
        <f t="array" aca="1" ref="R473" ca="1">INDEX('Lorri 401b'!L:L,MATCH('Retirement Calculator'!A473,'Lorri 401b'!N:N,0),0)</f>
        <v>-576237.64082392352</v>
      </c>
      <c r="S473" s="25">
        <f t="shared" ca="1" si="267"/>
        <v>-1796196.5138475732</v>
      </c>
    </row>
    <row r="474" spans="1:19" ht="15.75" customHeight="1" x14ac:dyDescent="0.25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-1233472.6465149426</v>
      </c>
      <c r="R474" s="25">
        <f t="array" aca="1" ref="R474" ca="1">INDEX('Lorri 401b'!L:L,MATCH('Retirement Calculator'!A474,'Lorri 401b'!N:N,0),0)</f>
        <v>-600384.16493991273</v>
      </c>
      <c r="S474" s="25">
        <f t="shared" ca="1" si="267"/>
        <v>-1833856.8114548554</v>
      </c>
    </row>
    <row r="475" spans="1:19" ht="15.75" customHeight="1" x14ac:dyDescent="0.25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-1247042.7273957827</v>
      </c>
      <c r="R475" s="25">
        <f t="array" aca="1" ref="R475" ca="1">INDEX('Lorri 401b'!L:L,MATCH('Retirement Calculator'!A475,'Lorri 401b'!N:N,0),0)</f>
        <v>-624631.29957305198</v>
      </c>
      <c r="S475" s="25">
        <f t="shared" ca="1" si="267"/>
        <v>-1871674.0269688347</v>
      </c>
    </row>
    <row r="476" spans="1:19" ht="15.75" customHeight="1" x14ac:dyDescent="0.25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-1260669.3502802928</v>
      </c>
      <c r="R476" s="25">
        <f t="array" aca="1" ref="R476" ca="1">INDEX('Lorri 401b'!L:L,MATCH('Retirement Calculator'!A476,'Lorri 401b'!N:N,0),0)</f>
        <v>-648979.46393382933</v>
      </c>
      <c r="S476" s="25">
        <f t="shared" ca="1" si="267"/>
        <v>-1909648.814214122</v>
      </c>
    </row>
    <row r="477" spans="1:19" ht="15.75" customHeight="1" x14ac:dyDescent="0.25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-1274352.750760155</v>
      </c>
      <c r="R477" s="25">
        <f t="array" aca="1" ref="R477" ca="1">INDEX('Lorri 401b'!L:L,MATCH('Retirement Calculator'!A477,'Lorri 401b'!N:N,0),0)</f>
        <v>-673429.07897944306</v>
      </c>
      <c r="S477" s="25">
        <f t="shared" ca="1" si="267"/>
        <v>-1947781.8297395981</v>
      </c>
    </row>
    <row r="478" spans="1:19" ht="15.75" customHeight="1" x14ac:dyDescent="0.25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-1288093.1654086835</v>
      </c>
      <c r="R478" s="25">
        <f t="array" aca="1" ref="R478" ca="1">INDEX('Lorri 401b'!L:L,MATCH('Retirement Calculator'!A478,'Lorri 401b'!N:N,0),0)</f>
        <v>-697980.56742108031</v>
      </c>
      <c r="S478" s="25">
        <f t="shared" ca="1" si="267"/>
        <v>-1986073.7328297638</v>
      </c>
    </row>
    <row r="479" spans="1:19" ht="15.75" customHeight="1" x14ac:dyDescent="0.25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-1301890.831784914</v>
      </c>
      <c r="R479" s="25">
        <f t="array" aca="1" ref="R479" ca="1">INDEX('Lorri 401b'!L:L,MATCH('Retirement Calculator'!A479,'Lorri 401b'!N:N,0),0)</f>
        <v>-722634.35373122443</v>
      </c>
      <c r="S479" s="25">
        <f t="shared" ca="1" si="267"/>
        <v>-2024525.1855161386</v>
      </c>
    </row>
    <row r="480" spans="1:19" ht="15.75" customHeight="1" x14ac:dyDescent="0.25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-1315745.9884377122</v>
      </c>
      <c r="R480" s="25">
        <f t="array" aca="1" ref="R480" ca="1">INDEX('Lorri 401b'!L:L,MATCH('Retirement Calculator'!A480,'Lorri 401b'!N:N,0),0)</f>
        <v>-747390.86415099399</v>
      </c>
      <c r="S480" s="25">
        <f t="shared" ca="1" si="267"/>
        <v>-2063136.8525887062</v>
      </c>
    </row>
    <row r="481" spans="1:19" ht="15.75" customHeight="1" x14ac:dyDescent="0.25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-1329658.8749098971</v>
      </c>
      <c r="R481" s="25">
        <f t="array" aca="1" ref="R481" ca="1">INDEX('Lorri 401b'!L:L,MATCH('Retirement Calculator'!A481,'Lorri 401b'!N:N,0),0)</f>
        <v>-772250.52669751272</v>
      </c>
      <c r="S481" s="25">
        <f t="shared" ca="1" si="267"/>
        <v>-2101909.4016074101</v>
      </c>
    </row>
    <row r="482" spans="1:19" ht="15.75" customHeight="1" x14ac:dyDescent="0.25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-1343629.7317423827</v>
      </c>
      <c r="R482" s="25">
        <f t="array" aca="1" ref="R482" ca="1">INDEX('Lorri 401b'!L:L,MATCH('Retirement Calculator'!A482,'Lorri 401b'!N:N,0),0)</f>
        <v>-797213.77117130859</v>
      </c>
      <c r="S482" s="25">
        <f t="shared" ca="1" si="267"/>
        <v>-2140843.5029136911</v>
      </c>
    </row>
    <row r="483" spans="1:19" ht="15.75" customHeight="1" x14ac:dyDescent="0.25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-1357658.8004783371</v>
      </c>
      <c r="R483" s="25">
        <f t="array" aca="1" ref="R483" ca="1">INDEX('Lorri 401b'!L:L,MATCH('Retirement Calculator'!A483,'Lorri 401b'!N:N,0),0)</f>
        <v>-822281.02916374535</v>
      </c>
      <c r="S483" s="25">
        <f t="shared" ca="1" si="267"/>
        <v>-2179939.8296420826</v>
      </c>
    </row>
    <row r="484" spans="1:19" ht="15.75" customHeight="1" x14ac:dyDescent="0.25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-1371746.3236673579</v>
      </c>
      <c r="R484" s="25">
        <f t="array" aca="1" ref="R484" ca="1">INDEX('Lorri 401b'!L:L,MATCH('Retirement Calculator'!A484,'Lorri 401b'!N:N,0),0)</f>
        <v>-847452.73406448378</v>
      </c>
      <c r="S484" s="25">
        <f t="shared" ca="1" si="267"/>
        <v>-2219199.0577318417</v>
      </c>
    </row>
    <row r="485" spans="1:19" ht="15.75" customHeight="1" x14ac:dyDescent="0.25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-1385892.5448696662</v>
      </c>
      <c r="R485" s="25">
        <f t="array" aca="1" ref="R485" ca="1">INDEX('Lorri 401b'!L:L,MATCH('Retirement Calculator'!A485,'Lorri 401b'!N:N,0),0)</f>
        <v>-872729.32106897538</v>
      </c>
      <c r="S485" s="25">
        <f t="shared" ca="1" si="267"/>
        <v>-2258621.8659386416</v>
      </c>
    </row>
    <row r="486" spans="1:19" ht="15.75" customHeight="1" x14ac:dyDescent="0.25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-1400097.7086603176</v>
      </c>
      <c r="R486" s="25">
        <f t="array" aca="1" ref="R486" ca="1">INDEX('Lorri 401b'!L:L,MATCH('Retirement Calculator'!A486,'Lorri 401b'!N:N,0),0)</f>
        <v>-898111.22718598566</v>
      </c>
      <c r="S486" s="25">
        <f t="shared" ca="1" si="267"/>
        <v>-2298208.9358463031</v>
      </c>
    </row>
    <row r="487" spans="1:19" ht="15.75" customHeight="1" x14ac:dyDescent="0.25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-1414362.06063343</v>
      </c>
      <c r="R487" s="25">
        <f t="array" aca="1" ref="R487" ca="1">INDEX('Lorri 401b'!L:L,MATCH('Retirement Calculator'!A487,'Lorri 401b'!N:N,0),0)</f>
        <v>-923598.89124515012</v>
      </c>
      <c r="S487" s="25">
        <f t="shared" ca="1" si="267"/>
        <v>-2337960.9518785803</v>
      </c>
    </row>
    <row r="488" spans="1:19" ht="15.75" customHeight="1" x14ac:dyDescent="0.25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-1428685.8474064304</v>
      </c>
      <c r="R488" s="25">
        <f t="array" aca="1" ref="R488" ca="1">INDEX('Lorri 401b'!L:L,MATCH('Retirement Calculator'!A488,'Lorri 401b'!N:N,0),0)</f>
        <v>-949192.75390456105</v>
      </c>
      <c r="S488" s="25">
        <f t="shared" ca="1" si="267"/>
        <v>-2377878.6013109917</v>
      </c>
    </row>
    <row r="489" spans="1:19" ht="15.75" customHeight="1" x14ac:dyDescent="0.25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-1443069.3166243182</v>
      </c>
      <c r="R489" s="25">
        <f t="array" aca="1" ref="R489" ca="1">INDEX('Lorri 401b'!L:L,MATCH('Retirement Calculator'!A489,'Lorri 401b'!N:N,0),0)</f>
        <v>-974893.25765838625</v>
      </c>
      <c r="S489" s="25">
        <f t="shared" ca="1" si="267"/>
        <v>-2417962.5742827044</v>
      </c>
    </row>
    <row r="490" spans="1:19" ht="15.75" customHeight="1" x14ac:dyDescent="0.25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-1457512.7169639473</v>
      </c>
      <c r="R490" s="25">
        <f t="array" aca="1" ref="R490" ca="1">INDEX('Lorri 401b'!L:L,MATCH('Retirement Calculator'!A490,'Lorri 401b'!N:N,0),0)</f>
        <v>-1000700.846844519</v>
      </c>
      <c r="S490" s="25">
        <f t="shared" ca="1" si="267"/>
        <v>-2458213.5638084663</v>
      </c>
    </row>
    <row r="491" spans="1:19" ht="15.75" customHeight="1" x14ac:dyDescent="0.25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-1472016.2981383249</v>
      </c>
      <c r="R491" s="25">
        <f t="array" aca="1" ref="R491" ca="1">INDEX('Lorri 401b'!L:L,MATCH('Retirement Calculator'!A491,'Lorri 401b'!N:N,0),0)</f>
        <v>-1026615.9676522608</v>
      </c>
      <c r="S491" s="25">
        <f t="shared" ca="1" si="267"/>
        <v>-2498632.2657905854</v>
      </c>
    </row>
    <row r="492" spans="1:19" ht="15.75" customHeight="1" x14ac:dyDescent="0.25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-1486580.3109009289</v>
      </c>
      <c r="R492" s="25">
        <f t="array" aca="1" ref="R492" ca="1">INDEX('Lorri 401b'!L:L,MATCH('Retirement Calculator'!A492,'Lorri 401b'!N:N,0),0)</f>
        <v>-1052639.0681300347</v>
      </c>
      <c r="S492" s="25">
        <f t="shared" ca="1" si="267"/>
        <v>-2539219.3790309634</v>
      </c>
    </row>
    <row r="493" spans="1:19" ht="15.75" customHeight="1" x14ac:dyDescent="0.25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-1501205.0070500439</v>
      </c>
      <c r="R493" s="25">
        <f t="array" aca="1" ref="R493" ca="1">INDEX('Lorri 401b'!L:L,MATCH('Retirement Calculator'!A493,'Lorri 401b'!N:N,0),0)</f>
        <v>-1078770.5981931328</v>
      </c>
      <c r="S493" s="25">
        <f t="shared" ca="1" si="267"/>
        <v>-2579975.6052431767</v>
      </c>
    </row>
    <row r="494" spans="1:19" ht="15.75" customHeight="1" x14ac:dyDescent="0.25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-1515890.6394331136</v>
      </c>
      <c r="R494" s="25">
        <f t="array" aca="1" ref="R494" ca="1">INDEX('Lorri 401b'!L:L,MATCH('Retirement Calculator'!A494,'Lorri 401b'!N:N,0),0)</f>
        <v>-1105011.0096314938</v>
      </c>
      <c r="S494" s="25">
        <f t="shared" ca="1" si="267"/>
        <v>-2620901.6490646075</v>
      </c>
    </row>
    <row r="495" spans="1:19" ht="15.75" customHeight="1" x14ac:dyDescent="0.25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-1530637.4619511126</v>
      </c>
      <c r="R495" s="25">
        <f t="array" aca="1" ref="R495" ca="1">INDEX('Lorri 401b'!L:L,MATCH('Retirement Calculator'!A495,'Lorri 401b'!N:N,0),0)</f>
        <v>-1131360.7561175146</v>
      </c>
      <c r="S495" s="25">
        <f t="shared" ca="1" si="267"/>
        <v>-2661998.2180686272</v>
      </c>
    </row>
    <row r="496" spans="1:19" ht="15.75" customHeight="1" x14ac:dyDescent="0.25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-1545445.7295629366</v>
      </c>
      <c r="R496" s="25">
        <f t="array" aca="1" ref="R496" ca="1">INDEX('Lorri 401b'!L:L,MATCH('Retirement Calculator'!A496,'Lorri 401b'!N:N,0),0)</f>
        <v>-1157820.2932138939</v>
      </c>
      <c r="S496" s="25">
        <f t="shared" ca="1" si="267"/>
        <v>-2703266.0227768305</v>
      </c>
    </row>
    <row r="497" spans="1:19" ht="15.75" customHeight="1" x14ac:dyDescent="0.25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-1560315.69828981</v>
      </c>
      <c r="R497" s="25">
        <f t="array" aca="1" ref="R497" ca="1">INDEX('Lorri 401b'!L:L,MATCH('Retirement Calculator'!A497,'Lorri 401b'!N:N,0),0)</f>
        <v>-1184390.0783815081</v>
      </c>
      <c r="S497" s="25">
        <f t="shared" ca="1" si="267"/>
        <v>-2744705.7766713183</v>
      </c>
    </row>
    <row r="498" spans="1:19" ht="15.75" customHeight="1" x14ac:dyDescent="0.25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-1575247.625219712</v>
      </c>
      <c r="R498" s="25">
        <f t="array" aca="1" ref="R498" ca="1">INDEX('Lorri 401b'!L:L,MATCH('Retirement Calculator'!A498,'Lorri 401b'!N:N,0),0)</f>
        <v>-1211070.5709873207</v>
      </c>
      <c r="S498" s="25">
        <f t="shared" ca="1" si="267"/>
        <v>-2786318.1962070325</v>
      </c>
    </row>
    <row r="499" spans="1:19" ht="15.75" customHeight="1" x14ac:dyDescent="0.25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-1590241.768511822</v>
      </c>
      <c r="R499" s="25">
        <f t="array" aca="1" ref="R499" ca="1">INDEX('Lorri 401b'!L:L,MATCH('Retirement Calculator'!A499,'Lorri 401b'!N:N,0),0)</f>
        <v>-1237862.2323123242</v>
      </c>
      <c r="S499" s="25">
        <f t="shared" ca="1" si="267"/>
        <v>-2828104.000824146</v>
      </c>
    </row>
    <row r="500" spans="1:19" ht="15.75" customHeight="1" x14ac:dyDescent="0.25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-1605298.3874009824</v>
      </c>
      <c r="R500" s="25">
        <f t="array" aca="1" ref="R500" ca="1">INDEX('Lorri 401b'!L:L,MATCH('Retirement Calculator'!A500,'Lorri 401b'!N:N,0),0)</f>
        <v>-1264765.5255595152</v>
      </c>
      <c r="S500" s="25">
        <f t="shared" ca="1" si="267"/>
        <v>-2870063.9129604977</v>
      </c>
    </row>
    <row r="501" spans="1:19" ht="15.75" customHeight="1" x14ac:dyDescent="0.25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-1620417.7422021809</v>
      </c>
      <c r="R501" s="25">
        <f t="array" aca="1" ref="R501" ca="1">INDEX('Lorri 401b'!L:L,MATCH('Retirement Calculator'!A501,'Lorri 401b'!N:N,0),0)</f>
        <v>-1291780.9158619028</v>
      </c>
      <c r="S501" s="25">
        <f t="shared" ca="1" si="267"/>
        <v>-2912198.6580640837</v>
      </c>
    </row>
    <row r="502" spans="1:19" ht="15.75" customHeight="1" x14ac:dyDescent="0.25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-1635600.0943150511</v>
      </c>
      <c r="R502" s="25">
        <f t="array" aca="1" ref="R502" ca="1">INDEX('Lorri 401b'!L:L,MATCH('Retirement Calculator'!A502,'Lorri 401b'!N:N,0),0)</f>
        <v>-1318908.8702905502</v>
      </c>
      <c r="S502" s="25">
        <f t="shared" ca="1" si="267"/>
        <v>-2954508.9646056015</v>
      </c>
    </row>
    <row r="503" spans="1:19" ht="15.75" customHeight="1" x14ac:dyDescent="0.25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-1650845.7062283915</v>
      </c>
      <c r="R503" s="25">
        <f t="array" aca="1" ref="R503" ca="1">INDEX('Lorri 401b'!L:L,MATCH('Retirement Calculator'!A503,'Lorri 401b'!N:N,0),0)</f>
        <v>-1346149.8578626504</v>
      </c>
      <c r="S503" s="25">
        <f t="shared" ca="1" si="267"/>
        <v>-2996995.5640910417</v>
      </c>
    </row>
    <row r="504" spans="1:19" ht="15.75" customHeight="1" x14ac:dyDescent="0.25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-1666154.8415247041</v>
      </c>
      <c r="R504" s="25">
        <f t="array" aca="1" ref="R504" ca="1">INDEX('Lorri 401b'!L:L,MATCH('Retirement Calculator'!A504,'Lorri 401b'!N:N,0),0)</f>
        <v>-1373504.3495496344</v>
      </c>
      <c r="S504" s="25">
        <f t="shared" ca="1" si="267"/>
        <v>-3039659.1910743387</v>
      </c>
    </row>
    <row r="505" spans="1:19" ht="15.75" customHeight="1" x14ac:dyDescent="0.25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-1681527.7648847515</v>
      </c>
      <c r="R505" s="25">
        <f t="array" aca="1" ref="R505" ca="1">INDEX('Lorri 401b'!L:L,MATCH('Retirement Calculator'!A505,'Lorri 401b'!N:N,0),0)</f>
        <v>-1400972.8182853141</v>
      </c>
      <c r="S505" s="25">
        <f t="shared" ca="1" si="267"/>
        <v>-3082500.5831700657</v>
      </c>
    </row>
    <row r="506" spans="1:19" ht="15.75" customHeight="1" x14ac:dyDescent="0.25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-1696964.7420921323</v>
      </c>
      <c r="R506" s="25">
        <f t="array" aca="1" ref="R506" ca="1">INDEX('Lorri 401b'!L:L,MATCH('Retirement Calculator'!A506,'Lorri 401b'!N:N,0),0)</f>
        <v>-1428555.7389740592</v>
      </c>
      <c r="S506" s="25">
        <f t="shared" ca="1" si="267"/>
        <v>-3125520.4810661916</v>
      </c>
    </row>
    <row r="507" spans="1:19" ht="15.75" customHeight="1" x14ac:dyDescent="0.25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-1712466.0400378774</v>
      </c>
      <c r="R507" s="25">
        <f t="array" aca="1" ref="R507" ca="1">INDEX('Lorri 401b'!L:L,MATCH('Retirement Calculator'!A507,'Lorri 401b'!N:N,0),0)</f>
        <v>-1456253.5884990075</v>
      </c>
      <c r="S507" s="25">
        <f t="shared" ca="1" si="267"/>
        <v>-3168719.6285368847</v>
      </c>
    </row>
    <row r="508" spans="1:19" ht="15.75" customHeight="1" x14ac:dyDescent="0.25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-1728031.926725063</v>
      </c>
      <c r="R508" s="25">
        <f t="array" aca="1" ref="R508" ca="1">INDEX('Lorri 401b'!L:L,MATCH('Retirement Calculator'!A508,'Lorri 401b'!N:N,0),0)</f>
        <v>-1484066.8457303096</v>
      </c>
      <c r="S508" s="25">
        <f t="shared" ca="1" si="267"/>
        <v>-3212098.7724553728</v>
      </c>
    </row>
    <row r="509" spans="1:19" ht="15.75" customHeight="1" x14ac:dyDescent="0.25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-1743662.6712734452</v>
      </c>
      <c r="R509" s="25">
        <f t="array" aca="1" ref="R509" ca="1">INDEX('Lorri 401b'!L:L,MATCH('Retirement Calculator'!A509,'Lorri 401b'!N:N,0),0)</f>
        <v>-1511995.9915334089</v>
      </c>
      <c r="S509" s="25">
        <f t="shared" ca="1" si="267"/>
        <v>-3255658.6628068541</v>
      </c>
    </row>
    <row r="510" spans="1:19" ht="15.75" customHeight="1" x14ac:dyDescent="0.25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-1759358.5439241123</v>
      </c>
      <c r="R510" s="25">
        <f t="array" aca="1" ref="R510" ca="1">INDEX('Lorri 401b'!L:L,MATCH('Retirement Calculator'!A510,'Lorri 401b'!N:N,0),0)</f>
        <v>-1540041.5087773544</v>
      </c>
      <c r="S510" s="25">
        <f t="shared" ca="1" si="267"/>
        <v>-3299400.0527014667</v>
      </c>
    </row>
    <row r="511" spans="1:19" ht="15.75" customHeight="1" x14ac:dyDescent="0.25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-1775119.8160441571</v>
      </c>
      <c r="R511" s="25">
        <f t="array" aca="1" ref="R511" ca="1">INDEX('Lorri 401b'!L:L,MATCH('Retirement Calculator'!A511,'Lorri 401b'!N:N,0),0)</f>
        <v>-1568203.8823431495</v>
      </c>
      <c r="S511" s="25">
        <f t="shared" ca="1" si="267"/>
        <v>-3343323.6983873066</v>
      </c>
    </row>
    <row r="512" spans="1:19" ht="15.75" customHeight="1" x14ac:dyDescent="0.25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-1790946.7601313689</v>
      </c>
      <c r="R512" s="25">
        <f t="array" aca="1" ref="R512" ca="1">INDEX('Lorri 401b'!L:L,MATCH('Retirement Calculator'!A512,'Lorri 401b'!N:N,0),0)</f>
        <v>-1596483.5991321355</v>
      </c>
      <c r="S512" s="25">
        <f t="shared" ca="1" si="267"/>
        <v>-3387430.3592635044</v>
      </c>
    </row>
    <row r="513" spans="1:19" ht="15.75" customHeight="1" x14ac:dyDescent="0.25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-1806839.649818944</v>
      </c>
      <c r="R513" s="25">
        <f t="array" aca="1" ref="R513" ca="1">INDEX('Lorri 401b'!L:L,MATCH('Retirement Calculator'!A513,'Lorri 401b'!N:N,0),0)</f>
        <v>-1624881.148074409</v>
      </c>
      <c r="S513" s="25">
        <f t="shared" ca="1" si="267"/>
        <v>-3431720.7978933528</v>
      </c>
    </row>
    <row r="514" spans="1:19" ht="15.75" customHeight="1" x14ac:dyDescent="0.25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-1822798.7598802175</v>
      </c>
      <c r="R514" s="25">
        <f t="array" aca="1" ref="R514" ca="1">INDEX('Lorri 401b'!L:L,MATCH('Retirement Calculator'!A514,'Lorri 401b'!N:N,0),0)</f>
        <v>-1653397.0201372753</v>
      </c>
      <c r="S514" s="25">
        <f t="shared" ca="1" si="267"/>
        <v>-3476195.7800174928</v>
      </c>
    </row>
    <row r="515" spans="1:19" ht="15.75" customHeight="1" x14ac:dyDescent="0.25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-1838824.3662334129</v>
      </c>
      <c r="R515" s="25">
        <f t="array" aca="1" ref="R515" ca="1">INDEX('Lorri 401b'!L:L,MATCH('Retirement Calculator'!A515,'Lorri 401b'!N:N,0),0)</f>
        <v>-1682031.708333737</v>
      </c>
      <c r="S515" s="25">
        <f t="shared" ca="1" si="267"/>
        <v>-3520856.0745671499</v>
      </c>
    </row>
    <row r="516" spans="1:19" ht="15.75" customHeight="1" x14ac:dyDescent="0.25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-1854916.7459464131</v>
      </c>
      <c r="R516" s="25">
        <f t="array" aca="1" ref="R516" ca="1">INDEX('Lorri 401b'!L:L,MATCH('Retirement Calculator'!A516,'Lorri 401b'!N:N,0),0)</f>
        <v>-1710785.7077310171</v>
      </c>
      <c r="S516" s="25">
        <f t="shared" ca="1" si="267"/>
        <v>-3565702.4536774303</v>
      </c>
    </row>
    <row r="517" spans="1:19" ht="15.75" customHeight="1" x14ac:dyDescent="0.25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-1871076.177241551</v>
      </c>
      <c r="R517" s="25">
        <f t="array" aca="1" ref="R517" ca="1">INDEX('Lorri 401b'!L:L,MATCH('Retirement Calculator'!A517,'Lorri 401b'!N:N,0),0)</f>
        <v>-1739659.5154591193</v>
      </c>
      <c r="S517" s="25">
        <f t="shared" ca="1" si="267"/>
        <v>-3610735.6927006701</v>
      </c>
    </row>
    <row r="518" spans="1:19" ht="15.75" customHeight="1" x14ac:dyDescent="0.25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-1887302.9395004185</v>
      </c>
      <c r="R518" s="25">
        <f t="array" aca="1" ref="R518" ca="1">INDEX('Lorri 401b'!L:L,MATCH('Retirement Calculator'!A518,'Lorri 401b'!N:N,0),0)</f>
        <v>-1768653.6307194219</v>
      </c>
      <c r="S518" s="25">
        <f t="shared" ca="1" si="267"/>
        <v>-3655956.5702198404</v>
      </c>
    </row>
    <row r="519" spans="1:19" ht="15.75" customHeight="1" x14ac:dyDescent="0.25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-1903597.3132686981</v>
      </c>
      <c r="R519" s="25">
        <f t="array" aca="1" ref="R519" ca="1">INDEX('Lorri 401b'!L:L,MATCH('Retirement Calculator'!A519,'Lorri 401b'!N:N,0),0)</f>
        <v>-1797768.5547933092</v>
      </c>
      <c r="S519" s="25">
        <f t="shared" ca="1" si="267"/>
        <v>-3701365.8680620072</v>
      </c>
    </row>
    <row r="520" spans="1:19" ht="15.75" customHeight="1" x14ac:dyDescent="0.25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-1919959.5802610121</v>
      </c>
      <c r="R520" s="25">
        <f t="array" aca="1" ref="R520" ca="1">INDEX('Lorri 401b'!L:L,MATCH('Retirement Calculator'!A520,'Lorri 401b'!N:N,0),0)</f>
        <v>-1827004.7910508376</v>
      </c>
      <c r="S520" s="25">
        <f t="shared" ca="1" si="267"/>
        <v>-3746964.3713118499</v>
      </c>
    </row>
    <row r="521" spans="1:19" ht="15.75" customHeight="1" x14ac:dyDescent="0.25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-1936390.023365794</v>
      </c>
      <c r="R521" s="25">
        <f t="array" aca="1" ref="R521" ca="1">INDEX('Lorri 401b'!L:L,MATCH('Retirement Calculator'!A521,'Lorri 401b'!N:N,0),0)</f>
        <v>-1856362.844959439</v>
      </c>
      <c r="S521" s="25">
        <f t="shared" ref="S521:S775" ca="1" si="527">SUM(Q521:R521)</f>
        <v>-3792752.868325233</v>
      </c>
    </row>
    <row r="522" spans="1:19" ht="15.75" customHeight="1" x14ac:dyDescent="0.25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-1952888.9266501793</v>
      </c>
      <c r="R522" s="25">
        <f t="array" aca="1" ref="R522" ca="1">INDEX('Lorri 401b'!L:L,MATCH('Retirement Calculator'!A522,'Lorri 401b'!N:N,0),0)</f>
        <v>-1885843.2240926595</v>
      </c>
      <c r="S522" s="25">
        <f t="shared" ca="1" si="527"/>
        <v>-3838732.1507428391</v>
      </c>
    </row>
    <row r="523" spans="1:19" ht="15.75" customHeight="1" x14ac:dyDescent="0.25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-1969456.5753649161</v>
      </c>
      <c r="R523" s="25">
        <f t="array" aca="1" ref="R523" ca="1">INDEX('Lorri 401b'!L:L,MATCH('Retirement Calculator'!A523,'Lorri 401b'!N:N,0),0)</f>
        <v>-1915446.4381389352</v>
      </c>
      <c r="S523" s="25">
        <f t="shared" ca="1" si="527"/>
        <v>-3884903.0135038514</v>
      </c>
    </row>
    <row r="524" spans="1:19" ht="15.75" customHeight="1" x14ac:dyDescent="0.25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-1986093.2559492977</v>
      </c>
      <c r="R524" s="25">
        <f t="array" aca="1" ref="R524" ca="1">INDEX('Lorri 401b'!L:L,MATCH('Retirement Calculator'!A524,'Lorri 401b'!N:N,0),0)</f>
        <v>-1945172.9989104038</v>
      </c>
      <c r="S524" s="25">
        <f t="shared" ca="1" si="527"/>
        <v>-3931266.2548597017</v>
      </c>
    </row>
    <row r="525" spans="1:19" ht="15.75" customHeight="1" x14ac:dyDescent="0.25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-2002799.2560361142</v>
      </c>
      <c r="R525" s="25">
        <f t="array" aca="1" ref="R525" ca="1">INDEX('Lorri 401b'!L:L,MATCH('Retirement Calculator'!A525,'Lorri 401b'!N:N,0),0)</f>
        <v>-1975023.4203517535</v>
      </c>
      <c r="S525" s="25">
        <f t="shared" ca="1" si="527"/>
        <v>-3977822.6763878679</v>
      </c>
    </row>
    <row r="526" spans="1:19" ht="15.75" customHeight="1" x14ac:dyDescent="0.25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-2019574.8644566257</v>
      </c>
      <c r="R526" s="25">
        <f t="array" aca="1" ref="R526" ca="1">INDEX('Lorri 401b'!L:L,MATCH('Retirement Calculator'!A526,'Lorri 401b'!N:N,0),0)</f>
        <v>-2004998.2185491086</v>
      </c>
      <c r="S526" s="25">
        <f t="shared" ca="1" si="527"/>
        <v>-4024573.0830057343</v>
      </c>
    </row>
    <row r="527" spans="1:19" ht="15.75" customHeight="1" x14ac:dyDescent="0.25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-2036420.371245556</v>
      </c>
      <c r="R527" s="25">
        <f t="array" aca="1" ref="R527" ca="1">INDEX('Lorri 401b'!L:L,MATCH('Retirement Calculator'!A527,'Lorri 401b'!N:N,0),0)</f>
        <v>-2035097.9117389529</v>
      </c>
      <c r="S527" s="25">
        <f t="shared" ca="1" si="527"/>
        <v>-4071518.2829845091</v>
      </c>
    </row>
    <row r="528" spans="1:19" ht="15.75" customHeight="1" x14ac:dyDescent="0.25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-2053336.0676461069</v>
      </c>
      <c r="R528" s="25">
        <f t="array" aca="1" ref="R528" ca="1">INDEX('Lorri 401b'!L:L,MATCH('Retirement Calculator'!A528,'Lorri 401b'!N:N,0),0)</f>
        <v>-2065323.0203170881</v>
      </c>
      <c r="S528" s="25">
        <f t="shared" ca="1" si="527"/>
        <v>-4118659.0879631951</v>
      </c>
    </row>
    <row r="529" spans="1:19" ht="15.75" customHeight="1" x14ac:dyDescent="0.25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-2070322.2461149935</v>
      </c>
      <c r="R529" s="25">
        <f t="array" aca="1" ref="R529" ca="1">INDEX('Lorri 401b'!L:L,MATCH('Retirement Calculator'!A529,'Lorri 401b'!N:N,0),0)</f>
        <v>-2095674.0668476322</v>
      </c>
      <c r="S529" s="25">
        <f t="shared" ca="1" si="527"/>
        <v>-4165996.3129626256</v>
      </c>
    </row>
    <row r="530" spans="1:19" ht="15.75" customHeight="1" x14ac:dyDescent="0.25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-2087379.2003275005</v>
      </c>
      <c r="R530" s="25">
        <f t="array" aca="1" ref="R530" ca="1">INDEX('Lorri 401b'!L:L,MATCH('Retirement Calculator'!A530,'Lorri 401b'!N:N,0),0)</f>
        <v>-2126151.5760720535</v>
      </c>
      <c r="S530" s="25">
        <f t="shared" ca="1" si="527"/>
        <v>-4213530.7763995538</v>
      </c>
    </row>
    <row r="531" spans="1:19" ht="15.75" customHeight="1" x14ac:dyDescent="0.25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-2104507.2251825593</v>
      </c>
      <c r="R531" s="25">
        <f t="array" aca="1" ref="R531" ca="1">INDEX('Lorri 401b'!L:L,MATCH('Retirement Calculator'!A531,'Lorri 401b'!N:N,0),0)</f>
        <v>-2156756.0749182431</v>
      </c>
      <c r="S531" s="25">
        <f t="shared" ca="1" si="527"/>
        <v>-4261263.3001008024</v>
      </c>
    </row>
    <row r="532" spans="1:19" ht="15.75" customHeight="1" x14ac:dyDescent="0.25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-2121706.6168078482</v>
      </c>
      <c r="R532" s="25">
        <f t="array" aca="1" ref="R532" ca="1">INDEX('Lorri 401b'!L:L,MATCH('Retirement Calculator'!A532,'Lorri 401b'!N:N,0),0)</f>
        <v>-2187488.0925096255</v>
      </c>
      <c r="S532" s="25">
        <f t="shared" ca="1" si="527"/>
        <v>-4309194.7093174737</v>
      </c>
    </row>
    <row r="533" spans="1:19" ht="15.75" customHeight="1" x14ac:dyDescent="0.25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-2138977.6725649089</v>
      </c>
      <c r="R533" s="25">
        <f t="array" aca="1" ref="R533" ca="1">INDEX('Lorri 401b'!L:L,MATCH('Retirement Calculator'!A533,'Lorri 401b'!N:N,0),0)</f>
        <v>-2218348.1601743051</v>
      </c>
      <c r="S533" s="25">
        <f t="shared" ca="1" si="527"/>
        <v>-4357325.8327392135</v>
      </c>
    </row>
    <row r="534" spans="1:19" ht="15.75" customHeight="1" x14ac:dyDescent="0.25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-2156320.6910542906</v>
      </c>
      <c r="R534" s="25">
        <f t="array" aca="1" ref="R534" ca="1">INDEX('Lorri 401b'!L:L,MATCH('Retirement Calculator'!A534,'Lorri 401b'!N:N,0),0)</f>
        <v>-2249336.8114542542</v>
      </c>
      <c r="S534" s="25">
        <f t="shared" ca="1" si="527"/>
        <v>-4405657.5025085453</v>
      </c>
    </row>
    <row r="535" spans="1:19" ht="15.75" customHeight="1" x14ac:dyDescent="0.25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-2173735.9721207116</v>
      </c>
      <c r="R535" s="25">
        <f t="array" aca="1" ref="R535" ca="1">INDEX('Lorri 401b'!L:L,MATCH('Retirement Calculator'!A535,'Lorri 401b'!N:N,0),0)</f>
        <v>-2280454.5821145363</v>
      </c>
      <c r="S535" s="25">
        <f t="shared" ca="1" si="527"/>
        <v>-4454190.5542352479</v>
      </c>
    </row>
    <row r="536" spans="1:19" ht="15.75" customHeight="1" x14ac:dyDescent="0.25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-2191223.8168582427</v>
      </c>
      <c r="R536" s="25">
        <f t="array" aca="1" ref="R536" ca="1">INDEX('Lorri 401b'!L:L,MATCH('Retirement Calculator'!A536,'Lorri 401b'!N:N,0),0)</f>
        <v>-2311702.01015257</v>
      </c>
      <c r="S536" s="25">
        <f t="shared" ca="1" si="527"/>
        <v>-4502925.8270108122</v>
      </c>
    </row>
    <row r="537" spans="1:19" ht="15.75" customHeight="1" x14ac:dyDescent="0.25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-2208784.5276155132</v>
      </c>
      <c r="R537" s="25">
        <f t="array" aca="1" ref="R537" ca="1">INDEX('Lorri 401b'!L:L,MATCH('Retirement Calculator'!A537,'Lorri 401b'!N:N,0),0)</f>
        <v>-2343079.6358074285</v>
      </c>
      <c r="S537" s="25">
        <f t="shared" ca="1" si="527"/>
        <v>-4551864.1634229422</v>
      </c>
    </row>
    <row r="538" spans="1:19" ht="15.75" customHeight="1" x14ac:dyDescent="0.25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-2226418.4080009391</v>
      </c>
      <c r="R538" s="25">
        <f t="array" aca="1" ref="R538" ca="1">INDEX('Lorri 401b'!L:L,MATCH('Retirement Calculator'!A538,'Lorri 401b'!N:N,0),0)</f>
        <v>-2374588.0015691826</v>
      </c>
      <c r="S538" s="25">
        <f t="shared" ca="1" si="527"/>
        <v>-4601006.4095701221</v>
      </c>
    </row>
    <row r="539" spans="1:19" ht="15.75" customHeight="1" x14ac:dyDescent="0.25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-2244125.762887971</v>
      </c>
      <c r="R539" s="25">
        <f t="array" aca="1" ref="R539" ca="1">INDEX('Lorri 401b'!L:L,MATCH('Retirement Calculator'!A539,'Lorri 401b'!N:N,0),0)</f>
        <v>-2406227.6521882773</v>
      </c>
      <c r="S539" s="25">
        <f t="shared" ca="1" si="527"/>
        <v>-4650353.4150762483</v>
      </c>
    </row>
    <row r="540" spans="1:19" ht="15.75" customHeight="1" x14ac:dyDescent="0.25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-2261906.8984203655</v>
      </c>
      <c r="R540" s="25">
        <f t="array" aca="1" ref="R540" ca="1">INDEX('Lorri 401b'!L:L,MATCH('Retirement Calculator'!A540,'Lorri 401b'!N:N,0),0)</f>
        <v>-2437999.1346849515</v>
      </c>
      <c r="S540" s="25">
        <f t="shared" ca="1" si="527"/>
        <v>-4699906.0331053175</v>
      </c>
    </row>
    <row r="541" spans="1:19" ht="15.75" customHeight="1" x14ac:dyDescent="0.25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-2279762.1220174786</v>
      </c>
      <c r="R541" s="25">
        <f t="array" aca="1" ref="R541" ca="1">INDEX('Lorri 401b'!L:L,MATCH('Retirement Calculator'!A541,'Lorri 401b'!N:N,0),0)</f>
        <v>-2469902.9983586948</v>
      </c>
      <c r="S541" s="25">
        <f t="shared" ca="1" si="527"/>
        <v>-4749665.1203761734</v>
      </c>
    </row>
    <row r="542" spans="1:19" ht="15.75" customHeight="1" x14ac:dyDescent="0.25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-2297691.7423795792</v>
      </c>
      <c r="R542" s="25">
        <f t="array" aca="1" ref="R542" ca="1">INDEX('Lorri 401b'!L:L,MATCH('Retirement Calculator'!A542,'Lorri 401b'!N:N,0),0)</f>
        <v>-2501939.7947977455</v>
      </c>
      <c r="S542" s="25">
        <f t="shared" ca="1" si="527"/>
        <v>-4799631.5371773243</v>
      </c>
    </row>
    <row r="543" spans="1:19" ht="15.75" customHeight="1" x14ac:dyDescent="0.25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-2315696.069493189</v>
      </c>
      <c r="R543" s="25">
        <f t="array" aca="1" ref="R543" ca="1">INDEX('Lorri 401b'!L:L,MATCH('Retirement Calculator'!A543,'Lorri 401b'!N:N,0),0)</f>
        <v>-2534110.0778886257</v>
      </c>
      <c r="S543" s="25">
        <f t="shared" ca="1" si="527"/>
        <v>-4849806.1473818142</v>
      </c>
    </row>
    <row r="544" spans="1:19" ht="15.75" customHeight="1" x14ac:dyDescent="0.25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-2333775.4146364387</v>
      </c>
      <c r="R544" s="25">
        <f t="array" aca="1" ref="R544" ca="1">INDEX('Lorri 401b'!L:L,MATCH('Retirement Calculator'!A544,'Lorri 401b'!N:N,0),0)</f>
        <v>-2566414.403825718</v>
      </c>
      <c r="S544" s="25">
        <f t="shared" ca="1" si="527"/>
        <v>-4900189.8184621567</v>
      </c>
    </row>
    <row r="545" spans="1:19" ht="15.75" customHeight="1" x14ac:dyDescent="0.25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-2351930.0903844517</v>
      </c>
      <c r="R545" s="25">
        <f t="array" aca="1" ref="R545" ca="1">INDEX('Lorri 401b'!L:L,MATCH('Retirement Calculator'!A545,'Lorri 401b'!N:N,0),0)</f>
        <v>-2598853.3311208813</v>
      </c>
      <c r="S545" s="25">
        <f t="shared" ca="1" si="527"/>
        <v>-4950783.4215053329</v>
      </c>
    </row>
    <row r="546" spans="1:19" ht="15.75" customHeight="1" x14ac:dyDescent="0.25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-2370160.410614748</v>
      </c>
      <c r="R546" s="25">
        <f t="array" aca="1" ref="R546" ca="1">INDEX('Lorri 401b'!L:L,MATCH('Retirement Calculator'!A546,'Lorri 401b'!N:N,0),0)</f>
        <v>-2631427.4206131077</v>
      </c>
      <c r="S546" s="25">
        <f t="shared" ca="1" si="527"/>
        <v>-5001587.8312278558</v>
      </c>
    </row>
    <row r="547" spans="1:19" ht="15.75" customHeight="1" x14ac:dyDescent="0.25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-2388466.6905126707</v>
      </c>
      <c r="R547" s="25">
        <f t="array" aca="1" ref="R547" ca="1">INDEX('Lorri 401b'!L:L,MATCH('Retirement Calculator'!A547,'Lorri 401b'!N:N,0),0)</f>
        <v>-2664137.2354782186</v>
      </c>
      <c r="S547" s="25">
        <f t="shared" ca="1" si="527"/>
        <v>-5052603.9259908888</v>
      </c>
    </row>
    <row r="548" spans="1:19" ht="15.75" customHeight="1" x14ac:dyDescent="0.25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-2406849.2465768349</v>
      </c>
      <c r="R548" s="25">
        <f t="array" aca="1" ref="R548" ca="1">INDEX('Lorri 401b'!L:L,MATCH('Retirement Calculator'!A548,'Lorri 401b'!N:N,0),0)</f>
        <v>-2696983.3412386007</v>
      </c>
      <c r="S548" s="25">
        <f t="shared" ca="1" si="527"/>
        <v>-5103832.5878154356</v>
      </c>
    </row>
    <row r="549" spans="1:19" ht="15.75" customHeight="1" x14ac:dyDescent="0.25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-2425308.3966245996</v>
      </c>
      <c r="R549" s="25">
        <f t="array" aca="1" ref="R549" ca="1">INDEX('Lorri 401b'!L:L,MATCH('Retirement Calculator'!A549,'Lorri 401b'!N:N,0),0)</f>
        <v>-2729966.3057729844</v>
      </c>
      <c r="S549" s="25">
        <f t="shared" ca="1" si="527"/>
        <v>-5155274.702397584</v>
      </c>
    </row>
    <row r="550" spans="1:19" ht="15.75" customHeight="1" x14ac:dyDescent="0.25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-2443844.4597975635</v>
      </c>
      <c r="R550" s="25">
        <f t="array" aca="1" ref="R550" ca="1">INDEX('Lorri 401b'!L:L,MATCH('Retirement Calculator'!A550,'Lorri 401b'!N:N,0),0)</f>
        <v>-2763086.6993262614</v>
      </c>
      <c r="S550" s="25">
        <f t="shared" ca="1" si="527"/>
        <v>-5206931.1591238249</v>
      </c>
    </row>
    <row r="551" spans="1:19" ht="15.75" customHeight="1" x14ac:dyDescent="0.25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-2462457.7565670814</v>
      </c>
      <c r="R551" s="25">
        <f t="array" aca="1" ref="R551" ca="1">INDEX('Lorri 401b'!L:L,MATCH('Retirement Calculator'!A551,'Lorri 401b'!N:N,0),0)</f>
        <v>-2796345.0945193437</v>
      </c>
      <c r="S551" s="25">
        <f t="shared" ca="1" si="527"/>
        <v>-5258802.8510864247</v>
      </c>
    </row>
    <row r="552" spans="1:19" ht="15.75" customHeight="1" x14ac:dyDescent="0.25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-2481148.6087398054</v>
      </c>
      <c r="R552" s="25">
        <f t="array" aca="1" ref="R552" ca="1">INDEX('Lorri 401b'!L:L,MATCH('Retirement Calculator'!A552,'Lorri 401b'!N:N,0),0)</f>
        <v>-2829742.0663590641</v>
      </c>
      <c r="S552" s="25">
        <f t="shared" ca="1" si="527"/>
        <v>-5310890.6750988699</v>
      </c>
    </row>
    <row r="553" spans="1:19" ht="15.75" customHeight="1" x14ac:dyDescent="0.25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-2499917.3394632493</v>
      </c>
      <c r="R553" s="25">
        <f t="array" aca="1" ref="R553" ca="1">INDEX('Lorri 401b'!L:L,MATCH('Retirement Calculator'!A553,'Lorri 401b'!N:N,0),0)</f>
        <v>-2863278.1922481162</v>
      </c>
      <c r="S553" s="25">
        <f t="shared" ca="1" si="527"/>
        <v>-5363195.531711366</v>
      </c>
    </row>
    <row r="554" spans="1:19" ht="15.75" customHeight="1" x14ac:dyDescent="0.25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-2518764.2732313741</v>
      </c>
      <c r="R554" s="25">
        <f t="array" aca="1" ref="R554" ca="1">INDEX('Lorri 401b'!L:L,MATCH('Retirement Calculator'!A554,'Lorri 401b'!N:N,0),0)</f>
        <v>-2896954.0519950395</v>
      </c>
      <c r="S554" s="25">
        <f t="shared" ca="1" si="527"/>
        <v>-5415718.3252264131</v>
      </c>
    </row>
    <row r="555" spans="1:19" ht="15.75" customHeight="1" x14ac:dyDescent="0.25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-2537689.7358901994</v>
      </c>
      <c r="R555" s="25">
        <f t="array" aca="1" ref="R555" ca="1">INDEX('Lorri 401b'!L:L,MATCH('Retirement Calculator'!A555,'Lorri 401b'!N:N,0),0)</f>
        <v>-2930770.2278242419</v>
      </c>
      <c r="S555" s="25">
        <f t="shared" ca="1" si="527"/>
        <v>-5468459.9637144413</v>
      </c>
    </row>
    <row r="556" spans="1:19" ht="15.75" customHeight="1" x14ac:dyDescent="0.25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-2556694.0546434368</v>
      </c>
      <c r="R556" s="25">
        <f t="array" aca="1" ref="R556" ca="1">INDEX('Lorri 401b'!L:L,MATCH('Retirement Calculator'!A556,'Lorri 401b'!N:N,0),0)</f>
        <v>-2964727.3043860658</v>
      </c>
      <c r="S556" s="25">
        <f t="shared" ca="1" si="527"/>
        <v>-5521421.3590295026</v>
      </c>
    </row>
    <row r="557" spans="1:19" ht="15.75" customHeight="1" x14ac:dyDescent="0.25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-2575777.5580581459</v>
      </c>
      <c r="R557" s="25">
        <f t="array" aca="1" ref="R557" ca="1">INDEX('Lorri 401b'!L:L,MATCH('Retirement Calculator'!A557,'Lorri 401b'!N:N,0),0)</f>
        <v>-2998825.8687668974</v>
      </c>
      <c r="S557" s="25">
        <f t="shared" ca="1" si="527"/>
        <v>-5574603.4268250428</v>
      </c>
    </row>
    <row r="558" spans="1:19" ht="15.75" customHeight="1" x14ac:dyDescent="0.25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-2594940.5760704163</v>
      </c>
      <c r="R558" s="25">
        <f t="array" aca="1" ref="R558" ca="1">INDEX('Lorri 401b'!L:L,MATCH('Retirement Calculator'!A558,'Lorri 401b'!N:N,0),0)</f>
        <v>-3033066.5104993158</v>
      </c>
      <c r="S558" s="25">
        <f t="shared" ca="1" si="527"/>
        <v>-5628007.0865697321</v>
      </c>
    </row>
    <row r="559" spans="1:19" ht="15.75" customHeight="1" x14ac:dyDescent="0.25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-2614183.4399910709</v>
      </c>
      <c r="R559" s="25">
        <f t="array" aca="1" ref="R559" ca="1">INDEX('Lorri 401b'!L:L,MATCH('Retirement Calculator'!A559,'Lorri 401b'!N:N,0),0)</f>
        <v>-3067449.8215722861</v>
      </c>
      <c r="S559" s="25">
        <f t="shared" ca="1" si="527"/>
        <v>-5681633.261563357</v>
      </c>
    </row>
    <row r="560" spans="1:19" ht="15.75" customHeight="1" x14ac:dyDescent="0.25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-2633506.4825113951</v>
      </c>
      <c r="R560" s="25">
        <f t="array" aca="1" ref="R560" ca="1">INDEX('Lorri 401b'!L:L,MATCH('Retirement Calculator'!A560,'Lorri 401b'!N:N,0),0)</f>
        <v>-3101976.3964413935</v>
      </c>
      <c r="S560" s="25">
        <f t="shared" ca="1" si="527"/>
        <v>-5735482.8789527882</v>
      </c>
    </row>
    <row r="561" spans="1:19" ht="15.75" customHeight="1" x14ac:dyDescent="0.25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-2652910.0377088874</v>
      </c>
      <c r="R561" s="25">
        <f t="array" aca="1" ref="R561" ca="1">INDEX('Lorri 401b'!L:L,MATCH('Retirement Calculator'!A561,'Lorri 401b'!N:N,0),0)</f>
        <v>-3136646.8320391225</v>
      </c>
      <c r="S561" s="25">
        <f t="shared" ca="1" si="527"/>
        <v>-5789556.8697480094</v>
      </c>
    </row>
    <row r="562" spans="1:19" ht="15.75" customHeight="1" x14ac:dyDescent="0.25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-2672394.4410530357</v>
      </c>
      <c r="R562" s="25">
        <f t="array" aca="1" ref="R562" ca="1">INDEX('Lorri 401b'!L:L,MATCH('Retirement Calculator'!A562,'Lorri 401b'!N:N,0),0)</f>
        <v>-3171461.7277851752</v>
      </c>
      <c r="S562" s="25">
        <f t="shared" ca="1" si="527"/>
        <v>-5843856.1688382104</v>
      </c>
    </row>
    <row r="563" spans="1:19" ht="15.75" customHeight="1" x14ac:dyDescent="0.25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-2691960.029411118</v>
      </c>
      <c r="R563" s="25">
        <f t="array" aca="1" ref="R563" ca="1">INDEX('Lorri 401b'!L:L,MATCH('Retirement Calculator'!A563,'Lorri 401b'!N:N,0),0)</f>
        <v>-3206421.6855968363</v>
      </c>
      <c r="S563" s="25">
        <f t="shared" ca="1" si="527"/>
        <v>-5898381.7150079543</v>
      </c>
    </row>
    <row r="564" spans="1:19" ht="15.75" customHeight="1" x14ac:dyDescent="0.25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-2711607.1410540259</v>
      </c>
      <c r="R564" s="25">
        <f t="array" aca="1" ref="R564" ca="1">INDEX('Lorri 401b'!L:L,MATCH('Retirement Calculator'!A564,'Lorri 401b'!N:N,0),0)</f>
        <v>-3241527.3098993795</v>
      </c>
      <c r="S564" s="25">
        <f t="shared" ca="1" si="527"/>
        <v>-5953134.4509534054</v>
      </c>
    </row>
    <row r="565" spans="1:19" ht="15.75" customHeight="1" x14ac:dyDescent="0.25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-2731336.1156621124</v>
      </c>
      <c r="R565" s="25">
        <f t="array" aca="1" ref="R565" ca="1">INDEX('Lorri 401b'!L:L,MATCH('Retirement Calculator'!A565,'Lorri 401b'!N:N,0),0)</f>
        <v>-3276779.2076365165</v>
      </c>
      <c r="S565" s="25">
        <f t="shared" ca="1" si="527"/>
        <v>-6008115.3232986294</v>
      </c>
    </row>
    <row r="566" spans="1:19" ht="15.75" customHeight="1" x14ac:dyDescent="0.25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-2751147.2943310658</v>
      </c>
      <c r="R566" s="25">
        <f t="array" aca="1" ref="R566" ca="1">INDEX('Lorri 401b'!L:L,MATCH('Retirement Calculator'!A566,'Lorri 401b'!N:N,0),0)</f>
        <v>-3312177.9882808914</v>
      </c>
      <c r="S566" s="25">
        <f t="shared" ca="1" si="527"/>
        <v>-6063325.2826119568</v>
      </c>
    </row>
    <row r="567" spans="1:19" ht="15.75" customHeight="1" x14ac:dyDescent="0.25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-2771041.0195778068</v>
      </c>
      <c r="R567" s="25">
        <f t="array" aca="1" ref="R567" ca="1">INDEX('Lorri 401b'!L:L,MATCH('Retirement Calculator'!A567,'Lorri 401b'!N:N,0),0)</f>
        <v>-3347724.2638446181</v>
      </c>
      <c r="S567" s="25">
        <f t="shared" ca="1" si="527"/>
        <v>-6118765.2834224254</v>
      </c>
    </row>
    <row r="568" spans="1:19" ht="15.75" customHeight="1" x14ac:dyDescent="0.25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-2791017.6353464089</v>
      </c>
      <c r="R568" s="25">
        <f t="array" aca="1" ref="R568" ca="1">INDEX('Lorri 401b'!L:L,MATCH('Retirement Calculator'!A568,'Lorri 401b'!N:N,0),0)</f>
        <v>-3383418.6488898601</v>
      </c>
      <c r="S568" s="25">
        <f t="shared" ca="1" si="527"/>
        <v>-6174436.2842362691</v>
      </c>
    </row>
    <row r="569" spans="1:19" ht="15.75" customHeight="1" x14ac:dyDescent="0.25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-2811077.4870140469</v>
      </c>
      <c r="R569" s="25">
        <f t="array" aca="1" ref="R569" ca="1">INDEX('Lorri 401b'!L:L,MATCH('Retirement Calculator'!A569,'Lorri 401b'!N:N,0),0)</f>
        <v>-3419261.7605394577</v>
      </c>
      <c r="S569" s="25">
        <f t="shared" ca="1" si="527"/>
        <v>-6230339.247553505</v>
      </c>
    </row>
    <row r="570" spans="1:19" ht="15.75" customHeight="1" x14ac:dyDescent="0.25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-2831220.9213969666</v>
      </c>
      <c r="R570" s="25">
        <f t="array" aca="1" ref="R570" ca="1">INDEX('Lorri 401b'!L:L,MATCH('Retirement Calculator'!A570,'Lorri 401b'!N:N,0),0)</f>
        <v>-3455254.2184875952</v>
      </c>
      <c r="S570" s="25">
        <f t="shared" ca="1" si="527"/>
        <v>-6286475.1398845613</v>
      </c>
    </row>
    <row r="571" spans="1:19" ht="15.75" customHeight="1" x14ac:dyDescent="0.25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-2851448.286756482</v>
      </c>
      <c r="R571" s="25">
        <f t="array" aca="1" ref="R571" ca="1">INDEX('Lorri 401b'!L:L,MATCH('Retirement Calculator'!A571,'Lorri 401b'!N:N,0),0)</f>
        <v>-3491396.6450105165</v>
      </c>
      <c r="S571" s="25">
        <f t="shared" ca="1" si="527"/>
        <v>-6342844.931766998</v>
      </c>
    </row>
    <row r="572" spans="1:19" ht="15.75" customHeight="1" x14ac:dyDescent="0.25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-2871759.9328049952</v>
      </c>
      <c r="R572" s="25">
        <f t="array" aca="1" ref="R572" ca="1">INDEX('Lorri 401b'!L:L,MATCH('Retirement Calculator'!A572,'Lorri 401b'!N:N,0),0)</f>
        <v>-3527689.6649772832</v>
      </c>
      <c r="S572" s="25">
        <f t="shared" ca="1" si="527"/>
        <v>-6399449.5977822784</v>
      </c>
    </row>
    <row r="573" spans="1:19" ht="15.75" customHeight="1" x14ac:dyDescent="0.25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-2892156.210712044</v>
      </c>
      <c r="R573" s="25">
        <f t="array" aca="1" ref="R573" ca="1">INDEX('Lorri 401b'!L:L,MATCH('Retirement Calculator'!A573,'Lorri 401b'!N:N,0),0)</f>
        <v>-3564133.9058605782</v>
      </c>
      <c r="S573" s="25">
        <f t="shared" ca="1" si="527"/>
        <v>-6456290.1165726222</v>
      </c>
    </row>
    <row r="574" spans="1:19" ht="15.75" customHeight="1" x14ac:dyDescent="0.25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-2912637.4731103722</v>
      </c>
      <c r="R574" s="25">
        <f t="array" aca="1" ref="R574" ca="1">INDEX('Lorri 401b'!L:L,MATCH('Retirement Calculator'!A574,'Lorri 401b'!N:N,0),0)</f>
        <v>-3600729.9977475535</v>
      </c>
      <c r="S574" s="25">
        <f t="shared" ca="1" si="527"/>
        <v>-6513367.4708579257</v>
      </c>
    </row>
    <row r="575" spans="1:19" ht="15.75" customHeight="1" x14ac:dyDescent="0.25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-2933204.0741020269</v>
      </c>
      <c r="R575" s="25">
        <f t="array" aca="1" ref="R575" ca="1">INDEX('Lorri 401b'!L:L,MATCH('Retirement Calculator'!A575,'Lorri 401b'!N:N,0),0)</f>
        <v>-3637478.5733507248</v>
      </c>
      <c r="S575" s="25">
        <f t="shared" ca="1" si="527"/>
        <v>-6570682.6474527512</v>
      </c>
    </row>
    <row r="576" spans="1:19" ht="15.75" customHeight="1" x14ac:dyDescent="0.25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-2953856.3692644802</v>
      </c>
      <c r="R576" s="25">
        <f t="array" aca="1" ref="R576" ca="1">INDEX('Lorri 401b'!L:L,MATCH('Retirement Calculator'!A576,'Lorri 401b'!N:N,0),0)</f>
        <v>-3674380.2680189093</v>
      </c>
      <c r="S576" s="25">
        <f t="shared" ca="1" si="527"/>
        <v>-6628236.6372833895</v>
      </c>
    </row>
    <row r="577" spans="1:19" ht="15.75" customHeight="1" x14ac:dyDescent="0.25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-2974594.7156567769</v>
      </c>
      <c r="R577" s="25">
        <f t="array" aca="1" ref="R577" ca="1">INDEX('Lorri 401b'!L:L,MATCH('Retirement Calculator'!A577,'Lorri 401b'!N:N,0),0)</f>
        <v>-3711435.7197482111</v>
      </c>
      <c r="S577" s="25">
        <f t="shared" ca="1" si="527"/>
        <v>-6686030.435404988</v>
      </c>
    </row>
    <row r="578" spans="1:19" ht="15.75" customHeight="1" x14ac:dyDescent="0.25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-2995419.4718257082</v>
      </c>
      <c r="R578" s="25">
        <f t="array" aca="1" ref="R578" ca="1">INDEX('Lorri 401b'!L:L,MATCH('Retirement Calculator'!A578,'Lorri 401b'!N:N,0),0)</f>
        <v>-3748645.5691930517</v>
      </c>
      <c r="S578" s="25">
        <f t="shared" ca="1" si="527"/>
        <v>-6744065.0410187598</v>
      </c>
    </row>
    <row r="579" spans="1:19" ht="15.75" customHeight="1" x14ac:dyDescent="0.25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-3016330.9978120099</v>
      </c>
      <c r="R579" s="25">
        <f t="array" aca="1" ref="R579" ca="1">INDEX('Lorri 401b'!L:L,MATCH('Retirement Calculator'!A579,'Lorri 401b'!N:N,0),0)</f>
        <v>-3786010.4596772455</v>
      </c>
      <c r="S579" s="25">
        <f t="shared" ca="1" si="527"/>
        <v>-6802341.4574892558</v>
      </c>
    </row>
    <row r="580" spans="1:19" ht="15.75" customHeight="1" x14ac:dyDescent="0.25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-3037329.6551565877</v>
      </c>
      <c r="R580" s="25">
        <f t="array" aca="1" ref="R580" ca="1">INDEX('Lorri 401b'!L:L,MATCH('Retirement Calculator'!A580,'Lorri 401b'!N:N,0),0)</f>
        <v>-3823531.0372051238</v>
      </c>
      <c r="S580" s="25">
        <f t="shared" ca="1" si="527"/>
        <v>-6860860.6923617115</v>
      </c>
    </row>
    <row r="581" spans="1:19" ht="15.75" customHeight="1" x14ac:dyDescent="0.25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-3058415.8069067681</v>
      </c>
      <c r="R581" s="25">
        <f t="array" aca="1" ref="R581" ca="1">INDEX('Lorri 401b'!L:L,MATCH('Retirement Calculator'!A581,'Lorri 401b'!N:N,0),0)</f>
        <v>-3861207.9504727013</v>
      </c>
      <c r="S581" s="25">
        <f t="shared" ca="1" si="527"/>
        <v>-6919623.7573794695</v>
      </c>
    </row>
    <row r="582" spans="1:19" ht="15.75" customHeight="1" x14ac:dyDescent="0.25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-3079589.8176225745</v>
      </c>
      <c r="R582" s="25">
        <f t="array" aca="1" ref="R582" ca="1">INDEX('Lorri 401b'!L:L,MATCH('Retirement Calculator'!A582,'Lorri 401b'!N:N,0),0)</f>
        <v>-3899041.8508788939</v>
      </c>
      <c r="S582" s="25">
        <f t="shared" ca="1" si="527"/>
        <v>-6978631.6685014684</v>
      </c>
    </row>
    <row r="583" spans="1:19" ht="15.75" customHeight="1" x14ac:dyDescent="0.25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-3100852.05338303</v>
      </c>
      <c r="R583" s="25">
        <f t="array" aca="1" ref="R583" ca="1">INDEX('Lorri 401b'!L:L,MATCH('Retirement Calculator'!A583,'Lorri 401b'!N:N,0),0)</f>
        <v>-3937033.3925367789</v>
      </c>
      <c r="S583" s="25">
        <f t="shared" ca="1" si="527"/>
        <v>-7037885.4459198089</v>
      </c>
    </row>
    <row r="584" spans="1:19" ht="15.75" customHeight="1" x14ac:dyDescent="0.25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-3122202.8817924871</v>
      </c>
      <c r="R584" s="25">
        <f t="array" aca="1" ref="R584" ca="1">INDEX('Lorri 401b'!L:L,MATCH('Retirement Calculator'!A584,'Lorri 401b'!N:N,0),0)</f>
        <v>-3975183.2322849049</v>
      </c>
      <c r="S584" s="25">
        <f t="shared" ca="1" si="527"/>
        <v>-7097386.114077392</v>
      </c>
    </row>
    <row r="585" spans="1:19" ht="15.75" customHeight="1" x14ac:dyDescent="0.25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-3143642.6719869836</v>
      </c>
      <c r="R585" s="25">
        <f t="array" aca="1" ref="R585" ca="1">INDEX('Lorri 401b'!L:L,MATCH('Retirement Calculator'!A585,'Lorri 401b'!N:N,0),0)</f>
        <v>-4013492.0296986485</v>
      </c>
      <c r="S585" s="25">
        <f t="shared" ca="1" si="527"/>
        <v>-7157134.7016856316</v>
      </c>
    </row>
    <row r="586" spans="1:19" ht="15.75" customHeight="1" x14ac:dyDescent="0.25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-3165171.794640624</v>
      </c>
      <c r="R586" s="25">
        <f t="array" aca="1" ref="R586" ca="1">INDEX('Lorri 401b'!L:L,MATCH('Retirement Calculator'!A586,'Lorri 401b'!N:N,0),0)</f>
        <v>-4051960.4471016158</v>
      </c>
      <c r="S586" s="25">
        <f t="shared" ca="1" si="527"/>
        <v>-7217132.2417422403</v>
      </c>
    </row>
    <row r="587" spans="1:19" ht="15.75" customHeight="1" x14ac:dyDescent="0.25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-3186790.6219719881</v>
      </c>
      <c r="R587" s="25">
        <f t="array" aca="1" ref="R587" ca="1">INDEX('Lorri 401b'!L:L,MATCH('Retirement Calculator'!A587,'Lorri 401b'!N:N,0),0)</f>
        <v>-4090589.1495770956</v>
      </c>
      <c r="S587" s="25">
        <f t="shared" ca="1" si="527"/>
        <v>-7277379.7715490833</v>
      </c>
    </row>
    <row r="588" spans="1:19" ht="15.75" customHeight="1" x14ac:dyDescent="0.25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-3208499.5277505661</v>
      </c>
      <c r="R588" s="25">
        <f t="array" aca="1" ref="R588" ca="1">INDEX('Lorri 401b'!L:L,MATCH('Retirement Calculator'!A588,'Lorri 401b'!N:N,0),0)</f>
        <v>-4129378.8049795562</v>
      </c>
      <c r="S588" s="25">
        <f t="shared" ca="1" si="527"/>
        <v>-7337878.3327301219</v>
      </c>
    </row>
    <row r="589" spans="1:19" ht="15.75" customHeight="1" x14ac:dyDescent="0.25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-3230298.8873032215</v>
      </c>
      <c r="R589" s="25">
        <f t="array" aca="1" ref="R589" ca="1">INDEX('Lorri 401b'!L:L,MATCH('Retirement Calculator'!A589,'Lorri 401b'!N:N,0),0)</f>
        <v>-4168330.083946194</v>
      </c>
      <c r="S589" s="25">
        <f t="shared" ca="1" si="527"/>
        <v>-7398628.9712494155</v>
      </c>
    </row>
    <row r="590" spans="1:19" ht="15.75" customHeight="1" x14ac:dyDescent="0.25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-3252189.0775206797</v>
      </c>
      <c r="R590" s="25">
        <f t="array" aca="1" ref="R590" ca="1">INDEX('Lorri 401b'!L:L,MATCH('Retirement Calculator'!A590,'Lorri 401b'!N:N,0),0)</f>
        <v>-4207443.6599085256</v>
      </c>
      <c r="S590" s="25">
        <f t="shared" ca="1" si="527"/>
        <v>-7459632.7374292053</v>
      </c>
    </row>
    <row r="591" spans="1:19" ht="15.75" customHeight="1" x14ac:dyDescent="0.25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-3274170.4768640436</v>
      </c>
      <c r="R591" s="25">
        <f t="array" aca="1" ref="R591" ca="1">INDEX('Lorri 401b'!L:L,MATCH('Retirement Calculator'!A591,'Lorri 401b'!N:N,0),0)</f>
        <v>-4246720.2091040332</v>
      </c>
      <c r="S591" s="25">
        <f t="shared" ca="1" si="527"/>
        <v>-7520890.6859680768</v>
      </c>
    </row>
    <row r="592" spans="1:19" ht="15.75" customHeight="1" x14ac:dyDescent="0.25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-3296243.4653713387</v>
      </c>
      <c r="R592" s="25">
        <f t="array" aca="1" ref="R592" ca="1">INDEX('Lorri 401b'!L:L,MATCH('Retirement Calculator'!A592,'Lorri 401b'!N:N,0),0)</f>
        <v>-4286160.4105878556</v>
      </c>
      <c r="S592" s="25">
        <f t="shared" ca="1" si="527"/>
        <v>-7582403.8759591943</v>
      </c>
    </row>
    <row r="593" spans="1:19" ht="15.75" customHeight="1" x14ac:dyDescent="0.25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-3318408.4246640806</v>
      </c>
      <c r="R593" s="25">
        <f t="array" aca="1" ref="R593" ca="1">INDEX('Lorri 401b'!L:L,MATCH('Retirement Calculator'!A593,'Lorri 401b'!N:N,0),0)</f>
        <v>-4325764.9462445276</v>
      </c>
      <c r="S593" s="25">
        <f t="shared" ca="1" si="527"/>
        <v>-7644173.3709086087</v>
      </c>
    </row>
    <row r="594" spans="1:19" ht="15.75" customHeight="1" x14ac:dyDescent="0.25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-3340665.7379538757</v>
      </c>
      <c r="R594" s="25">
        <f t="array" aca="1" ref="R594" ca="1">INDEX('Lorri 401b'!L:L,MATCH('Retirement Calculator'!A594,'Lorri 401b'!N:N,0),0)</f>
        <v>-4365534.5007997686</v>
      </c>
      <c r="S594" s="25">
        <f t="shared" ca="1" si="527"/>
        <v>-7706200.2387536447</v>
      </c>
    </row>
    <row r="595" spans="1:19" ht="15.75" customHeight="1" x14ac:dyDescent="0.25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-3363015.7900490449</v>
      </c>
      <c r="R595" s="25">
        <f t="array" aca="1" ref="R595" ca="1">INDEX('Lorri 401b'!L:L,MATCH('Retirement Calculator'!A595,'Lorri 401b'!N:N,0),0)</f>
        <v>-4405469.7618323239</v>
      </c>
      <c r="S595" s="25">
        <f t="shared" ca="1" si="527"/>
        <v>-7768485.5518813692</v>
      </c>
    </row>
    <row r="596" spans="1:19" ht="15.75" customHeight="1" x14ac:dyDescent="0.25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-3385458.9673612774</v>
      </c>
      <c r="R596" s="25">
        <f t="array" aca="1" ref="R596" ca="1">INDEX('Lorri 401b'!L:L,MATCH('Retirement Calculator'!A596,'Lorri 401b'!N:N,0),0)</f>
        <v>-4445571.4197858479</v>
      </c>
      <c r="S596" s="25">
        <f t="shared" ca="1" si="527"/>
        <v>-7831030.3871471249</v>
      </c>
    </row>
    <row r="597" spans="1:19" ht="15.75" customHeight="1" x14ac:dyDescent="0.25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-3407995.6579123107</v>
      </c>
      <c r="R597" s="25">
        <f t="array" aca="1" ref="R597" ca="1">INDEX('Lorri 401b'!L:L,MATCH('Retirement Calculator'!A597,'Lorri 401b'!N:N,0),0)</f>
        <v>-4485840.1679808451</v>
      </c>
      <c r="S597" s="25">
        <f t="shared" ca="1" si="527"/>
        <v>-7893835.8258931562</v>
      </c>
    </row>
    <row r="598" spans="1:19" ht="15.75" customHeight="1" x14ac:dyDescent="0.25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-3430626.2513406398</v>
      </c>
      <c r="R598" s="25">
        <f t="array" aca="1" ref="R598" ca="1">INDEX('Lorri 401b'!L:L,MATCH('Retirement Calculator'!A598,'Lorri 401b'!N:N,0),0)</f>
        <v>-4526276.7026266539</v>
      </c>
      <c r="S598" s="25">
        <f t="shared" ca="1" si="527"/>
        <v>-7956902.9539672937</v>
      </c>
    </row>
    <row r="599" spans="1:19" ht="15.75" customHeight="1" x14ac:dyDescent="0.25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-3453351.138908254</v>
      </c>
      <c r="R599" s="25">
        <f t="array" aca="1" ref="R599" ca="1">INDEX('Lorri 401b'!L:L,MATCH('Retirement Calculator'!A599,'Lorri 401b'!N:N,0),0)</f>
        <v>-4566881.7228334872</v>
      </c>
      <c r="S599" s="25">
        <f t="shared" ca="1" si="527"/>
        <v>-8020232.8617417412</v>
      </c>
    </row>
    <row r="600" spans="1:19" ht="15.75" customHeight="1" x14ac:dyDescent="0.25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-3476170.7135073999</v>
      </c>
      <c r="R600" s="25">
        <f t="array" aca="1" ref="R600" ca="1">INDEX('Lorri 401b'!L:L,MATCH('Retirement Calculator'!A600,'Lorri 401b'!N:N,0),0)</f>
        <v>-4607655.9306245157</v>
      </c>
      <c r="S600" s="25">
        <f t="shared" ca="1" si="527"/>
        <v>-8083826.6441319156</v>
      </c>
    </row>
    <row r="601" spans="1:19" ht="15.75" customHeight="1" x14ac:dyDescent="0.25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-3499085.3696673755</v>
      </c>
      <c r="R601" s="25">
        <f t="array" aca="1" ref="R601" ca="1">INDEX('Lorri 401b'!L:L,MATCH('Retirement Calculator'!A601,'Lorri 401b'!N:N,0),0)</f>
        <v>-4648600.0309480075</v>
      </c>
      <c r="S601" s="25">
        <f t="shared" ca="1" si="527"/>
        <v>-8147685.4006153829</v>
      </c>
    </row>
    <row r="602" spans="1:19" ht="15.75" customHeight="1" x14ac:dyDescent="0.25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-3522095.503561351</v>
      </c>
      <c r="R602" s="25">
        <f t="array" aca="1" ref="R602" ca="1">INDEX('Lorri 401b'!L:L,MATCH('Retirement Calculator'!A602,'Lorri 401b'!N:N,0),0)</f>
        <v>-4689714.7316895137</v>
      </c>
      <c r="S602" s="25">
        <f t="shared" ca="1" si="527"/>
        <v>-8211810.2352508642</v>
      </c>
    </row>
    <row r="603" spans="1:19" ht="15.75" customHeight="1" x14ac:dyDescent="0.25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-3545201.5130132181</v>
      </c>
      <c r="R603" s="25">
        <f t="array" aca="1" ref="R603" ca="1">INDEX('Lorri 401b'!L:L,MATCH('Retirement Calculator'!A603,'Lorri 401b'!N:N,0),0)</f>
        <v>-4731000.7436841093</v>
      </c>
      <c r="S603" s="25">
        <f t="shared" ca="1" si="527"/>
        <v>-8276202.2566973269</v>
      </c>
    </row>
    <row r="604" spans="1:19" ht="15.75" customHeight="1" x14ac:dyDescent="0.25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-3568403.7975044679</v>
      </c>
      <c r="R604" s="25">
        <f t="array" aca="1" ref="R604" ca="1">INDEX('Lorri 401b'!L:L,MATCH('Retirement Calculator'!A604,'Lorri 401b'!N:N,0),0)</f>
        <v>-4772458.7807286819</v>
      </c>
      <c r="S604" s="25">
        <f t="shared" ca="1" si="527"/>
        <v>-8340862.5782331498</v>
      </c>
    </row>
    <row r="605" spans="1:19" ht="15.75" customHeight="1" x14ac:dyDescent="0.25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-3591702.7581810979</v>
      </c>
      <c r="R605" s="25">
        <f t="array" aca="1" ref="R605" ca="1">INDEX('Lorri 401b'!L:L,MATCH('Retirement Calculator'!A605,'Lorri 401b'!N:N,0),0)</f>
        <v>-4814089.5595942736</v>
      </c>
      <c r="S605" s="25">
        <f t="shared" ca="1" si="527"/>
        <v>-8405792.3177753724</v>
      </c>
    </row>
    <row r="606" spans="1:19" ht="15.75" customHeight="1" x14ac:dyDescent="0.25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-3615098.797860547</v>
      </c>
      <c r="R606" s="25">
        <f t="array" aca="1" ref="R606" ca="1">INDEX('Lorri 401b'!L:L,MATCH('Retirement Calculator'!A606,'Lorri 401b'!N:N,0),0)</f>
        <v>-4855893.8000384718</v>
      </c>
      <c r="S606" s="25">
        <f t="shared" ca="1" si="527"/>
        <v>-8470992.5978990197</v>
      </c>
    </row>
    <row r="607" spans="1:19" ht="15.75" customHeight="1" x14ac:dyDescent="0.25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-3638592.3210386606</v>
      </c>
      <c r="R607" s="25">
        <f t="array" aca="1" ref="R607" ca="1">INDEX('Lorri 401b'!L:L,MATCH('Retirement Calculator'!A607,'Lorri 401b'!N:N,0),0)</f>
        <v>-4897872.2248178544</v>
      </c>
      <c r="S607" s="25">
        <f t="shared" ca="1" si="527"/>
        <v>-8536464.5458565149</v>
      </c>
    </row>
    <row r="608" spans="1:19" ht="15.75" customHeight="1" x14ac:dyDescent="0.25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-3662183.733896683</v>
      </c>
      <c r="R608" s="25">
        <f t="array" aca="1" ref="R608" ca="1">INDEX('Lorri 401b'!L:L,MATCH('Retirement Calculator'!A608,'Lorri 401b'!N:N,0),0)</f>
        <v>-4940025.5597004844</v>
      </c>
      <c r="S608" s="25">
        <f t="shared" ca="1" si="527"/>
        <v>-8602209.2935971674</v>
      </c>
    </row>
    <row r="609" spans="1:19" ht="15.75" customHeight="1" x14ac:dyDescent="0.25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-3685873.4443082805</v>
      </c>
      <c r="R609" s="25">
        <f t="array" aca="1" ref="R609" ca="1">INDEX('Lorri 401b'!L:L,MATCH('Retirement Calculator'!A609,'Lorri 401b'!N:N,0),0)</f>
        <v>-4982354.5334784584</v>
      </c>
      <c r="S609" s="25">
        <f t="shared" ca="1" si="527"/>
        <v>-8668227.9777867384</v>
      </c>
    </row>
    <row r="610" spans="1:19" ht="15.75" customHeight="1" x14ac:dyDescent="0.25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-3709661.8618465932</v>
      </c>
      <c r="R610" s="25">
        <f t="array" aca="1" ref="R610" ca="1">INDEX('Lorri 401b'!L:L,MATCH('Retirement Calculator'!A610,'Lorri 401b'!N:N,0),0)</f>
        <v>-5024859.8779805079</v>
      </c>
      <c r="S610" s="25">
        <f t="shared" ca="1" si="527"/>
        <v>-8734521.7398271002</v>
      </c>
    </row>
    <row r="611" spans="1:19" ht="15.75" customHeight="1" x14ac:dyDescent="0.25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-3733549.3977913153</v>
      </c>
      <c r="R611" s="25">
        <f t="array" aca="1" ref="R611" ca="1">INDEX('Lorri 401b'!L:L,MATCH('Retirement Calculator'!A611,'Lorri 401b'!N:N,0),0)</f>
        <v>-5067542.3280846495</v>
      </c>
      <c r="S611" s="25">
        <f t="shared" ca="1" si="527"/>
        <v>-8801091.7258759644</v>
      </c>
    </row>
    <row r="612" spans="1:19" ht="15.75" customHeight="1" x14ac:dyDescent="0.25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-3757536.4651358072</v>
      </c>
      <c r="R612" s="25">
        <f t="array" aca="1" ref="R612" ca="1">INDEX('Lorri 401b'!L:L,MATCH('Retirement Calculator'!A612,'Lorri 401b'!N:N,0),0)</f>
        <v>-5110402.6217308911</v>
      </c>
      <c r="S612" s="25">
        <f t="shared" ca="1" si="527"/>
        <v>-8867939.0868666992</v>
      </c>
    </row>
    <row r="613" spans="1:19" ht="15.75" customHeight="1" x14ac:dyDescent="0.25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-3781623.4785942342</v>
      </c>
      <c r="R613" s="25">
        <f t="array" aca="1" ref="R613" ca="1">INDEX('Lorri 401b'!L:L,MATCH('Retirement Calculator'!A613,'Lorri 401b'!N:N,0),0)</f>
        <v>-5153441.4999339925</v>
      </c>
      <c r="S613" s="25">
        <f t="shared" ca="1" si="527"/>
        <v>-8935064.9785282277</v>
      </c>
    </row>
    <row r="614" spans="1:19" ht="15.75" customHeight="1" x14ac:dyDescent="0.25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-3805810.8546087383</v>
      </c>
      <c r="R614" s="25">
        <f t="array" aca="1" ref="R614" ca="1">INDEX('Lorri 401b'!L:L,MATCH('Retirement Calculator'!A614,'Lorri 401b'!N:N,0),0)</f>
        <v>-5196659.7067962736</v>
      </c>
      <c r="S614" s="25">
        <f t="shared" ca="1" si="527"/>
        <v>-9002470.5614050124</v>
      </c>
    </row>
    <row r="615" spans="1:19" ht="15.75" customHeight="1" x14ac:dyDescent="0.25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-3830099.011356636</v>
      </c>
      <c r="R615" s="25">
        <f t="array" aca="1" ref="R615" ca="1">INDEX('Lorri 401b'!L:L,MATCH('Retirement Calculator'!A615,'Lorri 401b'!N:N,0),0)</f>
        <v>-5240057.9895204809</v>
      </c>
      <c r="S615" s="25">
        <f t="shared" ca="1" si="527"/>
        <v>-9070157.0008771159</v>
      </c>
    </row>
    <row r="616" spans="1:19" ht="15.75" customHeight="1" x14ac:dyDescent="0.25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-3854488.3687576498</v>
      </c>
      <c r="R616" s="25">
        <f t="array" aca="1" ref="R616" ca="1">INDEX('Lorri 401b'!L:L,MATCH('Retirement Calculator'!A616,'Lorri 401b'!N:N,0),0)</f>
        <v>-5283637.0984227052</v>
      </c>
      <c r="S616" s="25">
        <f t="shared" ca="1" si="527"/>
        <v>-9138125.4671803545</v>
      </c>
    </row>
    <row r="617" spans="1:19" ht="15.75" customHeight="1" x14ac:dyDescent="0.25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-3878979.348481168</v>
      </c>
      <c r="R617" s="25">
        <f t="array" aca="1" ref="R617" ca="1">INDEX('Lorri 401b'!L:L,MATCH('Retirement Calculator'!A617,'Lorri 401b'!N:N,0),0)</f>
        <v>-5327397.7869453561</v>
      </c>
      <c r="S617" s="25">
        <f t="shared" ca="1" si="527"/>
        <v>-9206377.135426525</v>
      </c>
    </row>
    <row r="618" spans="1:19" ht="15.75" customHeight="1" x14ac:dyDescent="0.25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-3903572.3739535343</v>
      </c>
      <c r="R618" s="25">
        <f t="array" aca="1" ref="R618" ca="1">INDEX('Lorri 401b'!L:L,MATCH('Retirement Calculator'!A618,'Lorri 401b'!N:N,0),0)</f>
        <v>-5371340.8116701841</v>
      </c>
      <c r="S618" s="25">
        <f t="shared" ca="1" si="527"/>
        <v>-9274913.1856237184</v>
      </c>
    </row>
    <row r="619" spans="1:19" ht="15.75" customHeight="1" x14ac:dyDescent="0.25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-3928267.8703653687</v>
      </c>
      <c r="R619" s="25">
        <f t="array" aca="1" ref="R619" ca="1">INDEX('Lorri 401b'!L:L,MATCH('Retirement Calculator'!A619,'Lorri 401b'!N:N,0),0)</f>
        <v>-5415466.9323313655</v>
      </c>
      <c r="S619" s="25">
        <f t="shared" ca="1" si="527"/>
        <v>-9343734.8026967347</v>
      </c>
    </row>
    <row r="620" spans="1:19" ht="15.75" customHeight="1" x14ac:dyDescent="0.25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-3953066.2646789192</v>
      </c>
      <c r="R620" s="25">
        <f t="array" aca="1" ref="R620" ca="1">INDEX('Lorri 401b'!L:L,MATCH('Retirement Calculator'!A620,'Lorri 401b'!N:N,0),0)</f>
        <v>-5459776.9118286353</v>
      </c>
      <c r="S620" s="25">
        <f t="shared" ca="1" si="527"/>
        <v>-9412843.1765075549</v>
      </c>
    </row>
    <row r="621" spans="1:19" ht="15.75" customHeight="1" x14ac:dyDescent="0.25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-3977967.9856354427</v>
      </c>
      <c r="R621" s="25">
        <f t="array" aca="1" ref="R621" ca="1">INDEX('Lorri 401b'!L:L,MATCH('Retirement Calculator'!A621,'Lorri 401b'!N:N,0),0)</f>
        <v>-5504271.5162404766</v>
      </c>
      <c r="S621" s="25">
        <f t="shared" ca="1" si="527"/>
        <v>-9482239.5018759184</v>
      </c>
    </row>
    <row r="622" spans="1:19" ht="15.75" customHeight="1" x14ac:dyDescent="0.25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-4002973.4637626181</v>
      </c>
      <c r="R622" s="25">
        <f t="array" aca="1" ref="R622" ca="1">INDEX('Lorri 401b'!L:L,MATCH('Retirement Calculator'!A622,'Lorri 401b'!N:N,0),0)</f>
        <v>-5548951.5148373675</v>
      </c>
      <c r="S622" s="25">
        <f t="shared" ca="1" si="527"/>
        <v>-9551924.9785999861</v>
      </c>
    </row>
    <row r="623" spans="1:19" ht="15.75" customHeight="1" x14ac:dyDescent="0.25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-4028083.1313819904</v>
      </c>
      <c r="R623" s="25">
        <f t="array" aca="1" ref="R623" ca="1">INDEX('Lorri 401b'!L:L,MATCH('Retirement Calculator'!A623,'Lorri 401b'!N:N,0),0)</f>
        <v>-5593817.6800950794</v>
      </c>
      <c r="S623" s="25">
        <f t="shared" ca="1" si="527"/>
        <v>-9621900.8114770688</v>
      </c>
    </row>
    <row r="624" spans="1:19" ht="15.75" customHeight="1" x14ac:dyDescent="0.25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-4053297.4226164431</v>
      </c>
      <c r="R624" s="25">
        <f t="array" aca="1" ref="R624" ca="1">INDEX('Lorri 401b'!L:L,MATCH('Retirement Calculator'!A624,'Lorri 401b'!N:N,0),0)</f>
        <v>-5638870.787708031</v>
      </c>
      <c r="S624" s="25">
        <f t="shared" ca="1" si="527"/>
        <v>-9692168.2103244737</v>
      </c>
    </row>
    <row r="625" spans="1:19" ht="15.75" customHeight="1" x14ac:dyDescent="0.25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-4078616.7733977064</v>
      </c>
      <c r="R625" s="25">
        <f t="array" aca="1" ref="R625" ca="1">INDEX('Lorri 401b'!L:L,MATCH('Retirement Calculator'!A625,'Lorri 401b'!N:N,0),0)</f>
        <v>-5684111.6166027039</v>
      </c>
      <c r="S625" s="25">
        <f t="shared" ca="1" si="527"/>
        <v>-9762728.3900004104</v>
      </c>
    </row>
    <row r="626" spans="1:19" ht="15.75" customHeight="1" x14ac:dyDescent="0.25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-4104041.6214738917</v>
      </c>
      <c r="R626" s="25">
        <f t="array" aca="1" ref="R626" ca="1">INDEX('Lorri 401b'!L:L,MATCH('Retirement Calculator'!A626,'Lorri 401b'!N:N,0),0)</f>
        <v>-5729540.9489511047</v>
      </c>
      <c r="S626" s="25">
        <f t="shared" ca="1" si="527"/>
        <v>-9833582.5704249963</v>
      </c>
    </row>
    <row r="627" spans="1:19" ht="15.75" customHeight="1" x14ac:dyDescent="0.25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-4129572.4064170606</v>
      </c>
      <c r="R627" s="25">
        <f t="array" aca="1" ref="R627" ca="1">INDEX('Lorri 401b'!L:L,MATCH('Retirement Calculator'!A627,'Lorri 401b'!N:N,0),0)</f>
        <v>-5775159.5701842904</v>
      </c>
      <c r="S627" s="25">
        <f t="shared" ca="1" si="527"/>
        <v>-9904731.9766013511</v>
      </c>
    </row>
    <row r="628" spans="1:19" ht="15.75" customHeight="1" x14ac:dyDescent="0.25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-4155209.5696308264</v>
      </c>
      <c r="R628" s="25">
        <f t="array" aca="1" ref="R628" ca="1">INDEX('Lorri 401b'!L:L,MATCH('Retirement Calculator'!A628,'Lorri 401b'!N:N,0),0)</f>
        <v>-5820968.2690059477</v>
      </c>
      <c r="S628" s="25">
        <f t="shared" ca="1" si="527"/>
        <v>-9976177.8386367746</v>
      </c>
    </row>
    <row r="629" spans="1:19" ht="15.75" customHeight="1" x14ac:dyDescent="0.25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-4180953.5543579827</v>
      </c>
      <c r="R629" s="25">
        <f t="array" aca="1" ref="R629" ca="1">INDEX('Lorri 401b'!L:L,MATCH('Retirement Calculator'!A629,'Lorri 401b'!N:N,0),0)</f>
        <v>-5866967.8374060281</v>
      </c>
      <c r="S629" s="25">
        <f t="shared" ca="1" si="527"/>
        <v>-10047921.391764011</v>
      </c>
    </row>
    <row r="630" spans="1:19" ht="15.75" customHeight="1" x14ac:dyDescent="0.25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-4206804.8056881689</v>
      </c>
      <c r="R630" s="25">
        <f t="array" aca="1" ref="R630" ca="1">INDEX('Lorri 401b'!L:L,MATCH('Retirement Calculator'!A630,'Lorri 401b'!N:N,0),0)</f>
        <v>-5913159.0706744427</v>
      </c>
      <c r="S630" s="25">
        <f t="shared" ca="1" si="527"/>
        <v>-10119963.876362611</v>
      </c>
    </row>
    <row r="631" spans="1:19" ht="15.75" customHeight="1" x14ac:dyDescent="0.25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-4232763.7705655638</v>
      </c>
      <c r="R631" s="25">
        <f t="array" aca="1" ref="R631" ca="1">INDEX('Lorri 401b'!L:L,MATCH('Retirement Calculator'!A631,'Lorri 401b'!N:N,0),0)</f>
        <v>-5959542.7674148083</v>
      </c>
      <c r="S631" s="25">
        <f t="shared" ca="1" si="527"/>
        <v>-10192306.537980372</v>
      </c>
    </row>
    <row r="632" spans="1:19" ht="15.75" customHeight="1" x14ac:dyDescent="0.25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-4258830.897796615</v>
      </c>
      <c r="R632" s="25">
        <f t="array" aca="1" ref="R632" ca="1">INDEX('Lorri 401b'!L:L,MATCH('Retirement Calculator'!A632,'Lorri 401b'!N:N,0),0)</f>
        <v>-6006119.7295582592</v>
      </c>
      <c r="S632" s="25">
        <f t="shared" ca="1" si="527"/>
        <v>-10264950.627354875</v>
      </c>
    </row>
    <row r="633" spans="1:19" ht="15.75" customHeight="1" x14ac:dyDescent="0.25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-4285006.6380577954</v>
      </c>
      <c r="R633" s="25">
        <f t="array" aca="1" ref="R633" ca="1">INDEX('Lorri 401b'!L:L,MATCH('Retirement Calculator'!A633,'Lorri 401b'!N:N,0),0)</f>
        <v>-6052890.7623773078</v>
      </c>
      <c r="S633" s="25">
        <f t="shared" ca="1" si="527"/>
        <v>-10337897.400435103</v>
      </c>
    </row>
    <row r="634" spans="1:19" ht="15.75" customHeight="1" x14ac:dyDescent="0.25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-4311291.4439033978</v>
      </c>
      <c r="R634" s="25">
        <f t="array" aca="1" ref="R634" ca="1">INDEX('Lorri 401b'!L:L,MATCH('Retirement Calculator'!A634,'Lorri 401b'!N:N,0),0)</f>
        <v>-6099856.6744997688</v>
      </c>
      <c r="S634" s="25">
        <f t="shared" ca="1" si="527"/>
        <v>-10411148.118403167</v>
      </c>
    </row>
    <row r="635" spans="1:19" ht="15.75" customHeight="1" x14ac:dyDescent="0.25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-4337685.7697733566</v>
      </c>
      <c r="R635" s="25">
        <f t="array" aca="1" ref="R635" ca="1">INDEX('Lorri 401b'!L:L,MATCH('Retirement Calculator'!A635,'Lorri 401b'!N:N,0),0)</f>
        <v>-6147018.2779227402</v>
      </c>
      <c r="S635" s="25">
        <f t="shared" ca="1" si="527"/>
        <v>-10484704.047696097</v>
      </c>
    </row>
    <row r="636" spans="1:19" ht="15.75" customHeight="1" x14ac:dyDescent="0.25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-4364190.072001107</v>
      </c>
      <c r="R636" s="25">
        <f t="array" aca="1" ref="R636" ca="1">INDEX('Lorri 401b'!L:L,MATCH('Retirement Calculator'!A636,'Lorri 401b'!N:N,0),0)</f>
        <v>-6194376.3880266408</v>
      </c>
      <c r="S636" s="25">
        <f t="shared" ca="1" si="527"/>
        <v>-10558566.460027747</v>
      </c>
    </row>
    <row r="637" spans="1:19" ht="15.75" customHeight="1" x14ac:dyDescent="0.25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-4390804.8088214733</v>
      </c>
      <c r="R637" s="25">
        <f t="array" aca="1" ref="R637" ca="1">INDEX('Lorri 401b'!L:L,MATCH('Retirement Calculator'!A637,'Lorri 401b'!N:N,0),0)</f>
        <v>-6241931.8235893073</v>
      </c>
      <c r="S637" s="25">
        <f t="shared" ca="1" si="527"/>
        <v>-10632736.63241078</v>
      </c>
    </row>
    <row r="638" spans="1:19" ht="15.75" customHeight="1" x14ac:dyDescent="0.25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-4417530.4403785905</v>
      </c>
      <c r="R638" s="25">
        <f t="array" aca="1" ref="R638" ca="1">INDEX('Lorri 401b'!L:L,MATCH('Retirement Calculator'!A638,'Lorri 401b'!N:N,0),0)</f>
        <v>-6289685.4068001518</v>
      </c>
      <c r="S638" s="25">
        <f t="shared" ca="1" si="527"/>
        <v>-10707215.847178742</v>
      </c>
    </row>
    <row r="639" spans="1:19" ht="15.75" customHeight="1" x14ac:dyDescent="0.25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-4444367.4287338629</v>
      </c>
      <c r="R639" s="25">
        <f t="array" aca="1" ref="R639" ca="1">INDEX('Lorri 401b'!L:L,MATCH('Retirement Calculator'!A639,'Lorri 401b'!N:N,0),0)</f>
        <v>-6337637.9632743746</v>
      </c>
      <c r="S639" s="25">
        <f t="shared" ca="1" si="527"/>
        <v>-10782005.392008238</v>
      </c>
    </row>
    <row r="640" spans="1:19" ht="15.75" customHeight="1" x14ac:dyDescent="0.25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-4471316.2378739491</v>
      </c>
      <c r="R640" s="25">
        <f t="array" aca="1" ref="R640" ca="1">INDEX('Lorri 401b'!L:L,MATCH('Retirement Calculator'!A640,'Lorri 401b'!N:N,0),0)</f>
        <v>-6385790.3220672403</v>
      </c>
      <c r="S640" s="25">
        <f t="shared" ca="1" si="527"/>
        <v>-10857106.559941189</v>
      </c>
    </row>
    <row r="641" spans="1:19" ht="15.75" customHeight="1" x14ac:dyDescent="0.25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-4498377.3337187851</v>
      </c>
      <c r="R641" s="25">
        <f t="array" aca="1" ref="R641" ca="1">INDEX('Lorri 401b'!L:L,MATCH('Retirement Calculator'!A641,'Lorri 401b'!N:N,0),0)</f>
        <v>-6434143.3156884098</v>
      </c>
      <c r="S641" s="25">
        <f t="shared" ca="1" si="527"/>
        <v>-10932520.649407195</v>
      </c>
    </row>
    <row r="642" spans="1:19" ht="15.75" customHeight="1" x14ac:dyDescent="0.25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-4525551.1841296414</v>
      </c>
      <c r="R642" s="25">
        <f t="array" aca="1" ref="R642" ca="1">INDEX('Lorri 401b'!L:L,MATCH('Retirement Calculator'!A642,'Lorri 401b'!N:N,0),0)</f>
        <v>-6482697.7801163336</v>
      </c>
      <c r="S642" s="25">
        <f t="shared" ca="1" si="527"/>
        <v>-11008248.964245975</v>
      </c>
    </row>
    <row r="643" spans="1:19" ht="15.75" customHeight="1" x14ac:dyDescent="0.25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-4552838.2589172097</v>
      </c>
      <c r="R643" s="25">
        <f t="array" aca="1" ref="R643" ca="1">INDEX('Lorri 401b'!L:L,MATCH('Retirement Calculator'!A643,'Lorri 401b'!N:N,0),0)</f>
        <v>-6531454.554812707</v>
      </c>
      <c r="S643" s="25">
        <f t="shared" ca="1" si="527"/>
        <v>-11084292.813729916</v>
      </c>
    </row>
    <row r="644" spans="1:19" ht="15.75" customHeight="1" x14ac:dyDescent="0.25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-4580239.0298497258</v>
      </c>
      <c r="R644" s="25">
        <f t="array" aca="1" ref="R644" ca="1">INDEX('Lorri 401b'!L:L,MATCH('Retirement Calculator'!A644,'Lorri 401b'!N:N,0),0)</f>
        <v>-6580414.4827369824</v>
      </c>
      <c r="S644" s="25">
        <f t="shared" ca="1" si="527"/>
        <v>-11160653.512586709</v>
      </c>
    </row>
    <row r="645" spans="1:19" ht="15.75" customHeight="1" x14ac:dyDescent="0.25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-4607753.9706611279</v>
      </c>
      <c r="R645" s="25">
        <f t="array" aca="1" ref="R645" ca="1">INDEX('Lorri 401b'!L:L,MATCH('Retirement Calculator'!A645,'Lorri 401b'!N:N,0),0)</f>
        <v>-6629578.4103609426</v>
      </c>
      <c r="S645" s="25">
        <f t="shared" ca="1" si="527"/>
        <v>-11237332.38102207</v>
      </c>
    </row>
    <row r="646" spans="1:19" ht="15.75" customHeight="1" x14ac:dyDescent="0.25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-4635383.5570592443</v>
      </c>
      <c r="R646" s="25">
        <f t="array" aca="1" ref="R646" ca="1">INDEX('Lorri 401b'!L:L,MATCH('Retirement Calculator'!A646,'Lorri 401b'!N:N,0),0)</f>
        <v>-6678947.1876833355</v>
      </c>
      <c r="S646" s="25">
        <f t="shared" ca="1" si="527"/>
        <v>-11314330.74474258</v>
      </c>
    </row>
    <row r="647" spans="1:19" ht="15.75" customHeight="1" x14ac:dyDescent="0.25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-4663128.2667340189</v>
      </c>
      <c r="R647" s="25">
        <f t="array" aca="1" ref="R647" ca="1">INDEX('Lorri 401b'!L:L,MATCH('Retirement Calculator'!A647,'Lorri 401b'!N:N,0),0)</f>
        <v>-6728521.6682445714</v>
      </c>
      <c r="S647" s="25">
        <f t="shared" ca="1" si="527"/>
        <v>-11391649.934978589</v>
      </c>
    </row>
    <row r="648" spans="1:19" ht="15.75" customHeight="1" x14ac:dyDescent="0.25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-4690988.5793657722</v>
      </c>
      <c r="R648" s="25">
        <f t="array" aca="1" ref="R648" ca="1">INDEX('Lorri 401b'!L:L,MATCH('Retirement Calculator'!A648,'Lorri 401b'!N:N,0),0)</f>
        <v>-6778302.7091414798</v>
      </c>
      <c r="S648" s="25">
        <f t="shared" ca="1" si="527"/>
        <v>-11469291.288507253</v>
      </c>
    </row>
    <row r="649" spans="1:19" ht="15.75" customHeight="1" x14ac:dyDescent="0.25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-4718964.976633491</v>
      </c>
      <c r="R649" s="25">
        <f t="array" aca="1" ref="R649" ca="1">INDEX('Lorri 401b'!L:L,MATCH('Retirement Calculator'!A649,'Lorri 401b'!N:N,0),0)</f>
        <v>-6828291.1710421247</v>
      </c>
      <c r="S649" s="25">
        <f t="shared" ca="1" si="527"/>
        <v>-11547256.147675615</v>
      </c>
    </row>
    <row r="650" spans="1:19" ht="15.75" customHeight="1" x14ac:dyDescent="0.25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-4747057.9422231587</v>
      </c>
      <c r="R650" s="25">
        <f t="array" aca="1" ref="R650" ca="1">INDEX('Lorri 401b'!L:L,MATCH('Retirement Calculator'!A650,'Lorri 401b'!N:N,0),0)</f>
        <v>-6878487.9182006894</v>
      </c>
      <c r="S650" s="25">
        <f t="shared" ca="1" si="527"/>
        <v>-11625545.860423848</v>
      </c>
    </row>
    <row r="651" spans="1:19" ht="15.75" customHeight="1" x14ac:dyDescent="0.25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-4775267.9618361164</v>
      </c>
      <c r="R651" s="25">
        <f t="array" aca="1" ref="R651" ca="1">INDEX('Lorri 401b'!L:L,MATCH('Retirement Calculator'!A651,'Lorri 401b'!N:N,0),0)</f>
        <v>-6928893.8184724143</v>
      </c>
      <c r="S651" s="25">
        <f t="shared" ca="1" si="527"/>
        <v>-11704161.78030853</v>
      </c>
    </row>
    <row r="652" spans="1:19" ht="15.75" customHeight="1" x14ac:dyDescent="0.25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-4803595.5231974619</v>
      </c>
      <c r="R652" s="25">
        <f t="array" aca="1" ref="R652" ca="1">INDEX('Lorri 401b'!L:L,MATCH('Retirement Calculator'!A652,'Lorri 401b'!N:N,0),0)</f>
        <v>-6979509.7433286048</v>
      </c>
      <c r="S652" s="25">
        <f t="shared" ca="1" si="527"/>
        <v>-11783105.266526066</v>
      </c>
    </row>
    <row r="653" spans="1:19" ht="15.75" customHeight="1" x14ac:dyDescent="0.25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-4832041.1160644796</v>
      </c>
      <c r="R653" s="25">
        <f t="array" aca="1" ref="R653" ca="1">INDEX('Lorri 401b'!L:L,MATCH('Retirement Calculator'!A653,'Lorri 401b'!N:N,0),0)</f>
        <v>-7030336.5678716963</v>
      </c>
      <c r="S653" s="25">
        <f t="shared" ca="1" si="527"/>
        <v>-11862377.683936175</v>
      </c>
    </row>
    <row r="654" spans="1:19" ht="15.75" customHeight="1" x14ac:dyDescent="0.25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-4860605.2322351094</v>
      </c>
      <c r="R654" s="25">
        <f t="array" aca="1" ref="R654" ca="1">INDEX('Lorri 401b'!L:L,MATCH('Retirement Calculator'!A654,'Lorri 401b'!N:N,0),0)</f>
        <v>-7081375.170850384</v>
      </c>
      <c r="S654" s="25">
        <f t="shared" ca="1" si="527"/>
        <v>-11941980.403085493</v>
      </c>
    </row>
    <row r="655" spans="1:19" ht="15.75" customHeight="1" x14ac:dyDescent="0.25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-4889288.3655564506</v>
      </c>
      <c r="R655" s="25">
        <f t="array" aca="1" ref="R655" ca="1">INDEX('Lorri 401b'!L:L,MATCH('Retirement Calculator'!A655,'Lorri 401b'!N:N,0),0)</f>
        <v>-7132626.4346748162</v>
      </c>
      <c r="S655" s="25">
        <f t="shared" ca="1" si="527"/>
        <v>-12021914.800231267</v>
      </c>
    </row>
    <row r="656" spans="1:19" ht="15.75" customHeight="1" x14ac:dyDescent="0.25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-4918091.0119332969</v>
      </c>
      <c r="R656" s="25">
        <f t="array" aca="1" ref="R656" ca="1">INDEX('Lorri 401b'!L:L,MATCH('Retirement Calculator'!A656,'Lorri 401b'!N:N,0),0)</f>
        <v>-7184091.2454318507</v>
      </c>
      <c r="S656" s="25">
        <f t="shared" ca="1" si="527"/>
        <v>-12102182.257365149</v>
      </c>
    </row>
    <row r="657" spans="1:19" ht="15.75" customHeight="1" x14ac:dyDescent="0.25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-4947013.6693367139</v>
      </c>
      <c r="R657" s="25">
        <f t="array" aca="1" ref="R657" ca="1">INDEX('Lorri 401b'!L:L,MATCH('Retirement Calculator'!A657,'Lorri 401b'!N:N,0),0)</f>
        <v>-7235770.4929003725</v>
      </c>
      <c r="S657" s="25">
        <f t="shared" ca="1" si="527"/>
        <v>-12182784.162237085</v>
      </c>
    </row>
    <row r="658" spans="1:19" ht="15.75" customHeight="1" x14ac:dyDescent="0.25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-4976056.8378126444</v>
      </c>
      <c r="R658" s="25">
        <f t="array" aca="1" ref="R658" ca="1">INDEX('Lorri 401b'!L:L,MATCH('Retirement Calculator'!A658,'Lorri 401b'!N:N,0),0)</f>
        <v>-7287665.0705666803</v>
      </c>
      <c r="S658" s="25">
        <f t="shared" ca="1" si="527"/>
        <v>-12263721.908379324</v>
      </c>
    </row>
    <row r="659" spans="1:19" ht="15.75" customHeight="1" x14ac:dyDescent="0.25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-5005221.0194905587</v>
      </c>
      <c r="R659" s="25">
        <f t="array" aca="1" ref="R659" ca="1">INDEX('Lorri 401b'!L:L,MATCH('Retirement Calculator'!A659,'Lorri 401b'!N:N,0),0)</f>
        <v>-7339775.8756399304</v>
      </c>
      <c r="S659" s="25">
        <f t="shared" ca="1" si="527"/>
        <v>-12344996.895130489</v>
      </c>
    </row>
    <row r="660" spans="1:19" ht="15.75" customHeight="1" x14ac:dyDescent="0.25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-5034506.7185921306</v>
      </c>
      <c r="R660" s="25">
        <f t="array" aca="1" ref="R660" ca="1">INDEX('Lorri 401b'!L:L,MATCH('Retirement Calculator'!A660,'Lorri 401b'!N:N,0),0)</f>
        <v>-7392103.8090676526</v>
      </c>
      <c r="S660" s="25">
        <f t="shared" ca="1" si="527"/>
        <v>-12426610.527659783</v>
      </c>
    </row>
    <row r="661" spans="1:19" ht="15.75" customHeight="1" x14ac:dyDescent="0.25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-5063914.4414399592</v>
      </c>
      <c r="R661" s="25">
        <f t="array" aca="1" ref="R661" ca="1">INDEX('Lorri 401b'!L:L,MATCH('Retirement Calculator'!A661,'Lorri 401b'!N:N,0),0)</f>
        <v>-7444649.7755513238</v>
      </c>
      <c r="S661" s="25">
        <f t="shared" ca="1" si="527"/>
        <v>-12508564.216991283</v>
      </c>
    </row>
    <row r="662" spans="1:19" ht="15.75" customHeight="1" x14ac:dyDescent="0.25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-5093444.6964663202</v>
      </c>
      <c r="R662" s="25">
        <f t="array" aca="1" ref="R662" ca="1">INDEX('Lorri 401b'!L:L,MATCH('Retirement Calculator'!A662,'Lorri 401b'!N:N,0),0)</f>
        <v>-7497414.6835620105</v>
      </c>
      <c r="S662" s="25">
        <f t="shared" ca="1" si="527"/>
        <v>-12590859.38002833</v>
      </c>
    </row>
    <row r="663" spans="1:19" ht="15.75" customHeight="1" x14ac:dyDescent="0.25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-5123097.9942219574</v>
      </c>
      <c r="R663" s="25">
        <f t="array" aca="1" ref="R663" ca="1">INDEX('Lorri 401b'!L:L,MATCH('Retirement Calculator'!A663,'Lorri 401b'!N:N,0),0)</f>
        <v>-7550399.4453560747</v>
      </c>
      <c r="S663" s="25">
        <f t="shared" ca="1" si="527"/>
        <v>-12673497.439578032</v>
      </c>
    </row>
    <row r="664" spans="1:19" ht="15.75" customHeight="1" x14ac:dyDescent="0.25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-5152874.8473849101</v>
      </c>
      <c r="R664" s="25">
        <f t="array" aca="1" ref="R664" ca="1">INDEX('Lorri 401b'!L:L,MATCH('Retirement Calculator'!A664,'Lorri 401b'!N:N,0),0)</f>
        <v>-7603604.9769909475</v>
      </c>
      <c r="S664" s="25">
        <f t="shared" ca="1" si="527"/>
        <v>-12756479.824375857</v>
      </c>
    </row>
    <row r="665" spans="1:19" ht="15.75" customHeight="1" x14ac:dyDescent="0.25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-5182775.7707693754</v>
      </c>
      <c r="R665" s="25">
        <f t="array" aca="1" ref="R665" ca="1">INDEX('Lorri 401b'!L:L,MATCH('Retirement Calculator'!A665,'Lorri 401b'!N:N,0),0)</f>
        <v>-7657032.1983409654</v>
      </c>
      <c r="S665" s="25">
        <f t="shared" ca="1" si="527"/>
        <v>-12839807.96911034</v>
      </c>
    </row>
    <row r="666" spans="1:19" ht="15.75" customHeight="1" x14ac:dyDescent="0.25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-5212801.2813346088</v>
      </c>
      <c r="R666" s="25">
        <f t="array" aca="1" ref="R666" ca="1">INDEX('Lorri 401b'!L:L,MATCH('Retirement Calculator'!A666,'Lorri 401b'!N:N,0),0)</f>
        <v>-7710682.0331132757</v>
      </c>
      <c r="S666" s="25">
        <f t="shared" ca="1" si="527"/>
        <v>-12923483.314447884</v>
      </c>
    </row>
    <row r="667" spans="1:19" ht="15.75" customHeight="1" x14ac:dyDescent="0.25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-5242951.8981938642</v>
      </c>
      <c r="R667" s="25">
        <f t="array" aca="1" ref="R667" ca="1">INDEX('Lorri 401b'!L:L,MATCH('Retirement Calculator'!A667,'Lorri 401b'!N:N,0),0)</f>
        <v>-7764555.4088638034</v>
      </c>
      <c r="S667" s="25">
        <f t="shared" ca="1" si="527"/>
        <v>-13007507.307057668</v>
      </c>
    </row>
    <row r="668" spans="1:19" ht="15.75" customHeight="1" x14ac:dyDescent="0.25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-5273228.1426233668</v>
      </c>
      <c r="R668" s="25">
        <f t="array" aca="1" ref="R668" ca="1">INDEX('Lorri 401b'!L:L,MATCH('Retirement Calculator'!A668,'Lorri 401b'!N:N,0),0)</f>
        <v>-7818653.2570132921</v>
      </c>
      <c r="S668" s="25">
        <f t="shared" ca="1" si="527"/>
        <v>-13091881.39963666</v>
      </c>
    </row>
    <row r="669" spans="1:19" ht="15.75" customHeight="1" x14ac:dyDescent="0.25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-5303630.538071325</v>
      </c>
      <c r="R669" s="25">
        <f t="array" aca="1" ref="R669" ca="1">INDEX('Lorri 401b'!L:L,MATCH('Retirement Calculator'!A669,'Lorri 401b'!N:N,0),0)</f>
        <v>-7872976.5128634032</v>
      </c>
      <c r="S669" s="25">
        <f t="shared" ca="1" si="527"/>
        <v>-13176607.050934728</v>
      </c>
    </row>
    <row r="670" spans="1:19" ht="15.75" customHeight="1" x14ac:dyDescent="0.25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-5334159.6101669837</v>
      </c>
      <c r="R670" s="25">
        <f t="array" aca="1" ref="R670" ca="1">INDEX('Lorri 401b'!L:L,MATCH('Retirement Calculator'!A670,'Lorri 401b'!N:N,0),0)</f>
        <v>-7927526.1156128896</v>
      </c>
      <c r="S670" s="25">
        <f t="shared" ca="1" si="527"/>
        <v>-13261685.725779872</v>
      </c>
    </row>
    <row r="671" spans="1:19" ht="15.75" customHeight="1" x14ac:dyDescent="0.25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-5364815.886729707</v>
      </c>
      <c r="R671" s="25">
        <f t="array" aca="1" ref="R671" ca="1">INDEX('Lorri 401b'!L:L,MATCH('Retirement Calculator'!A671,'Lorri 401b'!N:N,0),0)</f>
        <v>-7982303.0083738323</v>
      </c>
      <c r="S671" s="25">
        <f t="shared" ca="1" si="527"/>
        <v>-13347118.89510354</v>
      </c>
    </row>
    <row r="672" spans="1:19" ht="15.75" customHeight="1" x14ac:dyDescent="0.25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-5395599.8977781087</v>
      </c>
      <c r="R672" s="25">
        <f t="array" aca="1" ref="R672" ca="1">INDEX('Lorri 401b'!L:L,MATCH('Retirement Calculator'!A672,'Lorri 401b'!N:N,0),0)</f>
        <v>-8037308.1381879458</v>
      </c>
      <c r="S672" s="25">
        <f t="shared" ca="1" si="527"/>
        <v>-13432908.035966054</v>
      </c>
    </row>
    <row r="673" spans="1:19" ht="15.75" customHeight="1" x14ac:dyDescent="0.25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-5426512.1755392123</v>
      </c>
      <c r="R673" s="25">
        <f t="array" aca="1" ref="R673" ca="1">INDEX('Lorri 401b'!L:L,MATCH('Retirement Calculator'!A673,'Lorri 401b'!N:N,0),0)</f>
        <v>-8092542.456042951</v>
      </c>
      <c r="S673" s="25">
        <f t="shared" ca="1" si="527"/>
        <v>-13519054.631582163</v>
      </c>
    </row>
    <row r="674" spans="1:19" ht="15.75" customHeight="1" x14ac:dyDescent="0.25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-5457553.2544576535</v>
      </c>
      <c r="R674" s="25">
        <f t="array" aca="1" ref="R674" ca="1">INDEX('Lorri 401b'!L:L,MATCH('Retirement Calculator'!A674,'Lorri 401b'!N:N,0),0)</f>
        <v>-8148006.9168890193</v>
      </c>
      <c r="S674" s="25">
        <f t="shared" ca="1" si="527"/>
        <v>-13605560.171346672</v>
      </c>
    </row>
    <row r="675" spans="1:19" ht="15.75" customHeight="1" x14ac:dyDescent="0.25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-5488723.6712049218</v>
      </c>
      <c r="R675" s="25">
        <f t="array" aca="1" ref="R675" ca="1">INDEX('Lorri 401b'!L:L,MATCH('Retirement Calculator'!A675,'Lorri 401b'!N:N,0),0)</f>
        <v>-8203702.4796552798</v>
      </c>
      <c r="S675" s="25">
        <f t="shared" ca="1" si="527"/>
        <v>-13692426.150860202</v>
      </c>
    </row>
    <row r="676" spans="1:19" ht="15.75" customHeight="1" x14ac:dyDescent="0.25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-5520023.9646886373</v>
      </c>
      <c r="R676" s="25">
        <f t="array" aca="1" ref="R676" ca="1">INDEX('Lorri 401b'!L:L,MATCH('Retirement Calculator'!A676,'Lorri 401b'!N:N,0),0)</f>
        <v>-8259630.1072663991</v>
      </c>
      <c r="S676" s="25">
        <f t="shared" ca="1" si="527"/>
        <v>-13779654.071955036</v>
      </c>
    </row>
    <row r="677" spans="1:19" ht="15.75" customHeight="1" x14ac:dyDescent="0.25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-5551454.6760618677</v>
      </c>
      <c r="R677" s="25">
        <f t="array" aca="1" ref="R677" ca="1">INDEX('Lorri 401b'!L:L,MATCH('Retirement Calculator'!A677,'Lorri 401b'!N:N,0),0)</f>
        <v>-8315790.7666592319</v>
      </c>
      <c r="S677" s="25">
        <f t="shared" ca="1" si="527"/>
        <v>-13867245.442721099</v>
      </c>
    </row>
    <row r="678" spans="1:19" ht="15.75" customHeight="1" x14ac:dyDescent="0.25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-5583016.3487324873</v>
      </c>
      <c r="R678" s="25">
        <f t="array" aca="1" ref="R678" ca="1">INDEX('Lorri 401b'!L:L,MATCH('Retirement Calculator'!A678,'Lorri 401b'!N:N,0),0)</f>
        <v>-8372185.4287995342</v>
      </c>
      <c r="S678" s="25">
        <f t="shared" ca="1" si="527"/>
        <v>-13955201.777532022</v>
      </c>
    </row>
    <row r="679" spans="1:19" ht="15.75" customHeight="1" x14ac:dyDescent="0.25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-5614709.5283725671</v>
      </c>
      <c r="R679" s="25">
        <f t="array" aca="1" ref="R679" ca="1">INDEX('Lorri 401b'!L:L,MATCH('Retirement Calculator'!A679,'Lorri 401b'!N:N,0),0)</f>
        <v>-8428815.0686987564</v>
      </c>
      <c r="S679" s="25">
        <f t="shared" ca="1" si="527"/>
        <v>-14043524.597071324</v>
      </c>
    </row>
    <row r="680" spans="1:19" ht="15.75" customHeight="1" x14ac:dyDescent="0.25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-5646534.7629278144</v>
      </c>
      <c r="R680" s="25">
        <f t="array" aca="1" ref="R680" ca="1">INDEX('Lorri 401b'!L:L,MATCH('Retirement Calculator'!A680,'Lorri 401b'!N:N,0),0)</f>
        <v>-8485680.6654308904</v>
      </c>
      <c r="S680" s="25">
        <f t="shared" ca="1" si="527"/>
        <v>-14132215.428358704</v>
      </c>
    </row>
    <row r="681" spans="1:19" ht="15.75" customHeight="1" x14ac:dyDescent="0.25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-5678492.6026270417</v>
      </c>
      <c r="R681" s="25">
        <f t="array" aca="1" ref="R681" ca="1">INDEX('Lorri 401b'!L:L,MATCH('Retirement Calculator'!A681,'Lorri 401b'!N:N,0),0)</f>
        <v>-8542783.2021494098</v>
      </c>
      <c r="S681" s="25">
        <f t="shared" ca="1" si="527"/>
        <v>-14221275.804776452</v>
      </c>
    </row>
    <row r="682" spans="1:19" ht="15.75" customHeight="1" x14ac:dyDescent="0.25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-5710583.599991682</v>
      </c>
      <c r="R682" s="25">
        <f t="array" aca="1" ref="R682" ca="1">INDEX('Lorri 401b'!L:L,MATCH('Retirement Calculator'!A682,'Lorri 401b'!N:N,0),0)</f>
        <v>-8600123.6661042552</v>
      </c>
      <c r="S682" s="25">
        <f t="shared" ca="1" si="527"/>
        <v>-14310707.266095936</v>
      </c>
    </row>
    <row r="683" spans="1:19" ht="15.75" customHeight="1" x14ac:dyDescent="0.25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-5742808.3098453423</v>
      </c>
      <c r="R683" s="25">
        <f t="array" aca="1" ref="R683" ca="1">INDEX('Lorri 401b'!L:L,MATCH('Retirement Calculator'!A683,'Lorri 401b'!N:N,0),0)</f>
        <v>-8657703.048658913</v>
      </c>
      <c r="S683" s="25">
        <f t="shared" ca="1" si="527"/>
        <v>-14400511.358504254</v>
      </c>
    </row>
    <row r="684" spans="1:19" ht="15.75" customHeight="1" x14ac:dyDescent="0.25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-5775167.2893233923</v>
      </c>
      <c r="R684" s="25">
        <f t="array" aca="1" ref="R684" ca="1">INDEX('Lorri 401b'!L:L,MATCH('Retirement Calculator'!A684,'Lorri 401b'!N:N,0),0)</f>
        <v>-8715522.3453075476</v>
      </c>
      <c r="S684" s="25">
        <f t="shared" ca="1" si="527"/>
        <v>-14490689.634630941</v>
      </c>
    </row>
    <row r="685" spans="1:19" ht="15.75" customHeight="1" x14ac:dyDescent="0.25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-5807661.0978826014</v>
      </c>
      <c r="R685" s="25">
        <f t="array" aca="1" ref="R685" ca="1">INDEX('Lorri 401b'!L:L,MATCH('Retirement Calculator'!A685,'Lorri 401b'!N:N,0),0)</f>
        <v>-8773582.5556922182</v>
      </c>
      <c r="S685" s="25">
        <f t="shared" ca="1" si="527"/>
        <v>-14581243.653574821</v>
      </c>
    </row>
    <row r="686" spans="1:19" ht="15.75" customHeight="1" x14ac:dyDescent="0.25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-5840290.2973108068</v>
      </c>
      <c r="R686" s="25">
        <f t="array" aca="1" ref="R686" ca="1">INDEX('Lorri 401b'!L:L,MATCH('Retirement Calculator'!A686,'Lorri 401b'!N:N,0),0)</f>
        <v>-8831884.6836201586</v>
      </c>
      <c r="S686" s="25">
        <f t="shared" ca="1" si="527"/>
        <v>-14672174.980930965</v>
      </c>
    </row>
    <row r="687" spans="1:19" ht="15.75" customHeight="1" x14ac:dyDescent="0.25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-5873055.4517366299</v>
      </c>
      <c r="R687" s="25">
        <f t="array" aca="1" ref="R687" ca="1">INDEX('Lorri 401b'!L:L,MATCH('Retirement Calculator'!A687,'Lorri 401b'!N:N,0),0)</f>
        <v>-8890429.7370811328</v>
      </c>
      <c r="S687" s="25">
        <f t="shared" ca="1" si="527"/>
        <v>-14763485.188817762</v>
      </c>
    </row>
    <row r="688" spans="1:19" ht="15.75" customHeight="1" x14ac:dyDescent="0.25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-5905957.1276392275</v>
      </c>
      <c r="R688" s="25">
        <f t="array" aca="1" ref="R688" ca="1">INDEX('Lorri 401b'!L:L,MATCH('Retirement Calculator'!A688,'Lorri 401b'!N:N,0),0)</f>
        <v>-8949218.7282648608</v>
      </c>
      <c r="S688" s="25">
        <f t="shared" ca="1" si="527"/>
        <v>-14855175.855904087</v>
      </c>
    </row>
    <row r="689" spans="1:19" ht="15.75" customHeight="1" x14ac:dyDescent="0.25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-5938995.8938580854</v>
      </c>
      <c r="R689" s="25">
        <f t="array" aca="1" ref="R689" ca="1">INDEX('Lorri 401b'!L:L,MATCH('Retirement Calculator'!A689,'Lorri 401b'!N:N,0),0)</f>
        <v>-9008252.6735785212</v>
      </c>
      <c r="S689" s="25">
        <f t="shared" ca="1" si="527"/>
        <v>-14947248.567436606</v>
      </c>
    </row>
    <row r="690" spans="1:19" ht="15.75" customHeight="1" x14ac:dyDescent="0.25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-5972172.3216028558</v>
      </c>
      <c r="R690" s="25">
        <f t="array" aca="1" ref="R690" ca="1">INDEX('Lorri 401b'!L:L,MATCH('Retirement Calculator'!A690,'Lorri 401b'!N:N,0),0)</f>
        <v>-9067532.593664322</v>
      </c>
      <c r="S690" s="25">
        <f t="shared" ca="1" si="527"/>
        <v>-15039704.915267177</v>
      </c>
    </row>
    <row r="691" spans="1:19" ht="15.75" customHeight="1" x14ac:dyDescent="0.25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-6005486.9844632288</v>
      </c>
      <c r="R691" s="25">
        <f t="array" aca="1" ref="R691" ca="1">INDEX('Lorri 401b'!L:L,MATCH('Retirement Calculator'!A691,'Lorri 401b'!N:N,0),0)</f>
        <v>-9127059.5134171471</v>
      </c>
      <c r="S691" s="25">
        <f t="shared" ca="1" si="527"/>
        <v>-15132546.497880377</v>
      </c>
    </row>
    <row r="692" spans="1:19" ht="15.75" customHeight="1" x14ac:dyDescent="0.25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-6038940.4584188536</v>
      </c>
      <c r="R692" s="25">
        <f t="array" aca="1" ref="R692" ca="1">INDEX('Lorri 401b'!L:L,MATCH('Retirement Calculator'!A692,'Lorri 401b'!N:N,0),0)</f>
        <v>-9186834.4620022755</v>
      </c>
      <c r="S692" s="25">
        <f t="shared" ca="1" si="527"/>
        <v>-15225774.920421129</v>
      </c>
    </row>
    <row r="693" spans="1:19" ht="15.75" customHeight="1" x14ac:dyDescent="0.25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-6072533.3218492931</v>
      </c>
      <c r="R693" s="25">
        <f t="array" aca="1" ref="R693" ca="1">INDEX('Lorri 401b'!L:L,MATCH('Retirement Calculator'!A693,'Lorri 401b'!N:N,0),0)</f>
        <v>-9246858.4728731755</v>
      </c>
      <c r="S693" s="25">
        <f t="shared" ca="1" si="527"/>
        <v>-15319391.794722468</v>
      </c>
    </row>
    <row r="694" spans="1:19" ht="15.75" customHeight="1" x14ac:dyDescent="0.25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-6106266.1555440268</v>
      </c>
      <c r="R694" s="25">
        <f t="array" aca="1" ref="R694" ca="1">INDEX('Lorri 401b'!L:L,MATCH('Retirement Calculator'!A694,'Lorri 401b'!N:N,0),0)</f>
        <v>-9307132.583789371</v>
      </c>
      <c r="S694" s="25">
        <f t="shared" ca="1" si="527"/>
        <v>-15413398.739333399</v>
      </c>
    </row>
    <row r="695" spans="1:19" ht="15.75" customHeight="1" x14ac:dyDescent="0.25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-6140139.5427124882</v>
      </c>
      <c r="R695" s="25">
        <f t="array" aca="1" ref="R695" ca="1">INDEX('Lorri 401b'!L:L,MATCH('Retirement Calculator'!A695,'Lorri 401b'!N:N,0),0)</f>
        <v>-9367657.8368343841</v>
      </c>
      <c r="S695" s="25">
        <f t="shared" ca="1" si="527"/>
        <v>-15507797.379546873</v>
      </c>
    </row>
    <row r="696" spans="1:19" ht="15.75" customHeight="1" x14ac:dyDescent="0.25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-6174154.0689941514</v>
      </c>
      <c r="R696" s="25">
        <f t="array" aca="1" ref="R696" ca="1">INDEX('Lorri 401b'!L:L,MATCH('Retirement Calculator'!A696,'Lorri 401b'!N:N,0),0)</f>
        <v>-9428435.2784337513</v>
      </c>
      <c r="S696" s="25">
        <f t="shared" ca="1" si="527"/>
        <v>-15602589.347427903</v>
      </c>
    </row>
    <row r="697" spans="1:19" ht="15.75" customHeight="1" x14ac:dyDescent="0.25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-6208310.3224686552</v>
      </c>
      <c r="R697" s="25">
        <f t="array" aca="1" ref="R697" ca="1">INDEX('Lorri 401b'!L:L,MATCH('Retirement Calculator'!A697,'Lorri 401b'!N:N,0),0)</f>
        <v>-9489465.9593731146</v>
      </c>
      <c r="S697" s="25">
        <f t="shared" ca="1" si="527"/>
        <v>-15697776.28184177</v>
      </c>
    </row>
    <row r="698" spans="1:19" ht="15.75" customHeight="1" x14ac:dyDescent="0.25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-6242608.8936659694</v>
      </c>
      <c r="R698" s="25">
        <f t="array" aca="1" ref="R698" ca="1">INDEX('Lorri 401b'!L:L,MATCH('Retirement Calculator'!A698,'Lorri 401b'!N:N,0),0)</f>
        <v>-9550750.9348163921</v>
      </c>
      <c r="S698" s="25">
        <f t="shared" ca="1" si="527"/>
        <v>-15793359.828482362</v>
      </c>
    </row>
    <row r="699" spans="1:19" ht="15.75" customHeight="1" x14ac:dyDescent="0.25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-6277050.375576606</v>
      </c>
      <c r="R699" s="25">
        <f t="array" aca="1" ref="R699" ca="1">INDEX('Lorri 401b'!L:L,MATCH('Retirement Calculator'!A699,'Lorri 401b'!N:N,0),0)</f>
        <v>-9612291.2643240169</v>
      </c>
      <c r="S699" s="25">
        <f t="shared" ca="1" si="527"/>
        <v>-15889341.639900623</v>
      </c>
    </row>
    <row r="700" spans="1:19" ht="15.75" customHeight="1" x14ac:dyDescent="0.25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-6311635.3636618694</v>
      </c>
      <c r="R700" s="25">
        <f t="array" aca="1" ref="R700" ca="1">INDEX('Lorri 401b'!L:L,MATCH('Retirement Calculator'!A700,'Lorri 401b'!N:N,0),0)</f>
        <v>-9674088.0118712578</v>
      </c>
      <c r="S700" s="25">
        <f t="shared" ca="1" si="527"/>
        <v>-15985723.375533126</v>
      </c>
    </row>
    <row r="701" spans="1:19" ht="15.75" customHeight="1" x14ac:dyDescent="0.25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-6346364.4558641557</v>
      </c>
      <c r="R701" s="25">
        <f t="array" aca="1" ref="R701" ca="1">INDEX('Lorri 401b'!L:L,MATCH('Retirement Calculator'!A701,'Lorri 401b'!N:N,0),0)</f>
        <v>-9736142.2458666116</v>
      </c>
      <c r="S701" s="25">
        <f t="shared" ca="1" si="527"/>
        <v>-16082506.701730767</v>
      </c>
    </row>
    <row r="702" spans="1:19" ht="15.75" customHeight="1" x14ac:dyDescent="0.25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-6381238.2526172847</v>
      </c>
      <c r="R702" s="25">
        <f t="array" aca="1" ref="R702" ca="1">INDEX('Lorri 401b'!L:L,MATCH('Retirement Calculator'!A702,'Lorri 401b'!N:N,0),0)</f>
        <v>-9798455.0391702801</v>
      </c>
      <c r="S702" s="25">
        <f t="shared" ca="1" si="527"/>
        <v>-16179693.291787565</v>
      </c>
    </row>
    <row r="703" spans="1:19" ht="15.75" customHeight="1" x14ac:dyDescent="0.25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-6416257.3568568844</v>
      </c>
      <c r="R703" s="25">
        <f t="array" aca="1" ref="R703" ca="1">INDEX('Lorri 401b'!L:L,MATCH('Retirement Calculator'!A703,'Lorri 401b'!N:N,0),0)</f>
        <v>-9861027.4691127129</v>
      </c>
      <c r="S703" s="25">
        <f t="shared" ca="1" si="527"/>
        <v>-16277284.825969597</v>
      </c>
    </row>
    <row r="704" spans="1:19" ht="15.75" customHeight="1" x14ac:dyDescent="0.25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-6451422.3740308164</v>
      </c>
      <c r="R704" s="25">
        <f t="array" aca="1" ref="R704" ca="1">INDEX('Lorri 401b'!L:L,MATCH('Retirement Calculator'!A704,'Lorri 401b'!N:N,0),0)</f>
        <v>-9923860.6175132394</v>
      </c>
      <c r="S704" s="25">
        <f t="shared" ca="1" si="527"/>
        <v>-16375282.991544057</v>
      </c>
    </row>
    <row r="705" spans="1:19" ht="15.75" customHeight="1" x14ac:dyDescent="0.25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-6486733.9121096395</v>
      </c>
      <c r="R705" s="25">
        <f t="array" aca="1" ref="R705" ca="1">INDEX('Lorri 401b'!L:L,MATCH('Retirement Calculator'!A705,'Lorri 401b'!N:N,0),0)</f>
        <v>-9986955.5706987679</v>
      </c>
      <c r="S705" s="25">
        <f t="shared" ca="1" si="527"/>
        <v>-16473689.482808407</v>
      </c>
    </row>
    <row r="706" spans="1:19" ht="15.75" customHeight="1" x14ac:dyDescent="0.25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-6522192.5815971242</v>
      </c>
      <c r="R706" s="25">
        <f t="array" aca="1" ref="R706" ca="1">INDEX('Lorri 401b'!L:L,MATCH('Retirement Calculator'!A706,'Lorri 401b'!N:N,0),0)</f>
        <v>-10050313.419522569</v>
      </c>
      <c r="S706" s="25">
        <f t="shared" ca="1" si="527"/>
        <v>-16572506.001119692</v>
      </c>
    </row>
    <row r="707" spans="1:19" ht="15.75" customHeight="1" x14ac:dyDescent="0.25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-6557798.995540807</v>
      </c>
      <c r="R707" s="25">
        <f t="array" aca="1" ref="R707" ca="1">INDEX('Lorri 401b'!L:L,MATCH('Retirement Calculator'!A707,'Lorri 401b'!N:N,0),0)</f>
        <v>-10113935.259383136</v>
      </c>
      <c r="S707" s="25">
        <f t="shared" ca="1" si="527"/>
        <v>-16671734.254923943</v>
      </c>
    </row>
    <row r="708" spans="1:19" ht="15.75" customHeight="1" x14ac:dyDescent="0.25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-6593553.7695425879</v>
      </c>
      <c r="R708" s="25">
        <f t="array" aca="1" ref="R708" ca="1">INDEX('Lorri 401b'!L:L,MATCH('Retirement Calculator'!A708,'Lorri 401b'!N:N,0),0)</f>
        <v>-10177822.190243123</v>
      </c>
      <c r="S708" s="25">
        <f t="shared" ca="1" si="527"/>
        <v>-16771375.959785711</v>
      </c>
    </row>
    <row r="709" spans="1:19" ht="15.75" customHeight="1" x14ac:dyDescent="0.25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-6629457.5217693765</v>
      </c>
      <c r="R709" s="25">
        <f t="array" aca="1" ref="R709" ca="1">INDEX('Lorri 401b'!L:L,MATCH('Retirement Calculator'!A709,'Lorri 401b'!N:N,0),0)</f>
        <v>-10241975.31664836</v>
      </c>
      <c r="S709" s="25">
        <f t="shared" ca="1" si="527"/>
        <v>-16871432.838417739</v>
      </c>
    </row>
    <row r="710" spans="1:19" ht="15.75" customHeight="1" x14ac:dyDescent="0.25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-6665510.8729637768</v>
      </c>
      <c r="R710" s="25">
        <f t="array" aca="1" ref="R710" ca="1">INDEX('Lorri 401b'!L:L,MATCH('Retirement Calculator'!A710,'Lorri 401b'!N:N,0),0)</f>
        <v>-10306395.747746952</v>
      </c>
      <c r="S710" s="25">
        <f t="shared" ca="1" si="527"/>
        <v>-16971906.620710731</v>
      </c>
    </row>
    <row r="711" spans="1:19" ht="15.75" customHeight="1" x14ac:dyDescent="0.25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-6701714.4464548202</v>
      </c>
      <c r="R711" s="25">
        <f t="array" aca="1" ref="R711" ca="1">INDEX('Lorri 401b'!L:L,MATCH('Retirement Calculator'!A711,'Lorri 401b'!N:N,0),0)</f>
        <v>-10371084.597308455</v>
      </c>
      <c r="S711" s="25">
        <f t="shared" ca="1" si="527"/>
        <v>-17072799.043763276</v>
      </c>
    </row>
    <row r="712" spans="1:19" ht="15.75" customHeight="1" x14ac:dyDescent="0.25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-6738068.8681687433</v>
      </c>
      <c r="R712" s="25">
        <f t="array" aca="1" ref="R712" ca="1">INDEX('Lorri 401b'!L:L,MATCH('Retirement Calculator'!A712,'Lorri 401b'!N:N,0),0)</f>
        <v>-10436042.983743131</v>
      </c>
      <c r="S712" s="25">
        <f t="shared" ca="1" si="527"/>
        <v>-17174111.851911873</v>
      </c>
    </row>
    <row r="713" spans="1:19" ht="15.75" customHeight="1" x14ac:dyDescent="0.25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-6774574.7666398082</v>
      </c>
      <c r="R713" s="25">
        <f t="array" aca="1" ref="R713" ca="1">INDEX('Lorri 401b'!L:L,MATCH('Retirement Calculator'!A713,'Lorri 401b'!N:N,0),0)</f>
        <v>-10501272.030121284</v>
      </c>
      <c r="S713" s="25">
        <f t="shared" ca="1" si="527"/>
        <v>-17275846.796761092</v>
      </c>
    </row>
    <row r="714" spans="1:19" ht="15.75" customHeight="1" x14ac:dyDescent="0.25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-6811232.773021169</v>
      </c>
      <c r="R714" s="25">
        <f t="array" aca="1" ref="R714" ca="1">INDEX('Lorri 401b'!L:L,MATCH('Retirement Calculator'!A714,'Lorri 401b'!N:N,0),0)</f>
        <v>-10566772.86419268</v>
      </c>
      <c r="S714" s="25">
        <f t="shared" ca="1" si="527"/>
        <v>-17378005.637213849</v>
      </c>
    </row>
    <row r="715" spans="1:19" ht="15.75" customHeight="1" x14ac:dyDescent="0.25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-6848043.5210957853</v>
      </c>
      <c r="R715" s="25">
        <f t="array" aca="1" ref="R715" ca="1">INDEX('Lorri 401b'!L:L,MATCH('Retirement Calculator'!A715,'Lorri 401b'!N:N,0),0)</f>
        <v>-10632546.618406039</v>
      </c>
      <c r="S715" s="25">
        <f t="shared" ca="1" si="527"/>
        <v>-17480590.139501825</v>
      </c>
    </row>
    <row r="716" spans="1:19" ht="15.75" customHeight="1" x14ac:dyDescent="0.25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-6885007.647287379</v>
      </c>
      <c r="R716" s="25">
        <f t="array" aca="1" ref="R716" ca="1">INDEX('Lorri 401b'!L:L,MATCH('Retirement Calculator'!A716,'Lorri 401b'!N:N,0),0)</f>
        <v>-10698594.429928621</v>
      </c>
      <c r="S716" s="25">
        <f t="shared" ca="1" si="527"/>
        <v>-17583602.077215999</v>
      </c>
    </row>
    <row r="717" spans="1:19" ht="15.75" customHeight="1" x14ac:dyDescent="0.25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-6922125.790671438</v>
      </c>
      <c r="R717" s="25">
        <f t="array" aca="1" ref="R717" ca="1">INDEX('Lorri 401b'!L:L,MATCH('Retirement Calculator'!A717,'Lorri 401b'!N:N,0),0)</f>
        <v>-10764917.44066588</v>
      </c>
      <c r="S717" s="25">
        <f t="shared" ca="1" si="527"/>
        <v>-17687043.231337316</v>
      </c>
    </row>
    <row r="718" spans="1:19" ht="15.75" customHeight="1" x14ac:dyDescent="0.25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-6959398.5929862633</v>
      </c>
      <c r="R718" s="25">
        <f t="array" aca="1" ref="R718" ca="1">INDEX('Lorri 401b'!L:L,MATCH('Retirement Calculator'!A718,'Lorri 401b'!N:N,0),0)</f>
        <v>-10831516.797281211</v>
      </c>
      <c r="S718" s="25">
        <f t="shared" ca="1" si="527"/>
        <v>-17790915.390267476</v>
      </c>
    </row>
    <row r="719" spans="1:19" ht="15.75" customHeight="1" x14ac:dyDescent="0.25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-6996826.6986440672</v>
      </c>
      <c r="R719" s="25">
        <f t="array" aca="1" ref="R719" ca="1">INDEX('Lorri 401b'!L:L,MATCH('Retirement Calculator'!A719,'Lorri 401b'!N:N,0),0)</f>
        <v>-10898393.651215773</v>
      </c>
      <c r="S719" s="25">
        <f t="shared" ca="1" si="527"/>
        <v>-17895220.349859841</v>
      </c>
    </row>
    <row r="720" spans="1:19" ht="15.75" customHeight="1" x14ac:dyDescent="0.25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-7034410.754742112</v>
      </c>
      <c r="R720" s="25">
        <f t="array" aca="1" ref="R720" ca="1">INDEX('Lorri 401b'!L:L,MATCH('Retirement Calculator'!A720,'Lorri 401b'!N:N,0),0)</f>
        <v>-10965549.158708395</v>
      </c>
      <c r="S720" s="25">
        <f t="shared" ca="1" si="527"/>
        <v>-17999959.913450509</v>
      </c>
    </row>
    <row r="721" spans="1:19" ht="15.75" customHeight="1" x14ac:dyDescent="0.25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-7072151.4110738989</v>
      </c>
      <c r="R721" s="25">
        <f t="array" aca="1" ref="R721" ca="1">INDEX('Lorri 401b'!L:L,MATCH('Retirement Calculator'!A721,'Lorri 401b'!N:N,0),0)</f>
        <v>-11032984.480815571</v>
      </c>
      <c r="S721" s="25">
        <f t="shared" ca="1" si="527"/>
        <v>-18105135.891889468</v>
      </c>
    </row>
    <row r="722" spans="1:19" ht="15.75" customHeight="1" x14ac:dyDescent="0.25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-7110049.3201404018</v>
      </c>
      <c r="R722" s="25">
        <f t="array" aca="1" ref="R722" ca="1">INDEX('Lorri 401b'!L:L,MATCH('Retirement Calculator'!A722,'Lorri 401b'!N:N,0),0)</f>
        <v>-11100700.783431526</v>
      </c>
      <c r="S722" s="25">
        <f t="shared" ca="1" si="527"/>
        <v>-18210750.103571929</v>
      </c>
    </row>
    <row r="723" spans="1:19" ht="15.75" customHeight="1" x14ac:dyDescent="0.25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-7148105.137161348</v>
      </c>
      <c r="R723" s="25">
        <f t="array" aca="1" ref="R723" ca="1">INDEX('Lorri 401b'!L:L,MATCH('Retirement Calculator'!A723,'Lorri 401b'!N:N,0),0)</f>
        <v>-11168699.237308381</v>
      </c>
      <c r="S723" s="25">
        <f t="shared" ca="1" si="527"/>
        <v>-18316804.374469727</v>
      </c>
    </row>
    <row r="724" spans="1:19" ht="15.75" customHeight="1" x14ac:dyDescent="0.25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-7186319.5200865483</v>
      </c>
      <c r="R724" s="25">
        <f t="array" aca="1" ref="R724" ca="1">INDEX('Lorri 401b'!L:L,MATCH('Retirement Calculator'!A724,'Lorri 401b'!N:N,0),0)</f>
        <v>-11236981.01807639</v>
      </c>
      <c r="S724" s="25">
        <f t="shared" ca="1" si="527"/>
        <v>-18423300.538162939</v>
      </c>
    </row>
    <row r="725" spans="1:19" ht="15.75" customHeight="1" x14ac:dyDescent="0.25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-7224693.1296072705</v>
      </c>
      <c r="R725" s="25">
        <f t="array" aca="1" ref="R725" ca="1">INDEX('Lorri 401b'!L:L,MATCH('Retirement Calculator'!A725,'Lorri 401b'!N:N,0),0)</f>
        <v>-11305547.306264265</v>
      </c>
      <c r="S725" s="25">
        <f t="shared" ca="1" si="527"/>
        <v>-18530240.435871534</v>
      </c>
    </row>
    <row r="726" spans="1:19" ht="15.75" customHeight="1" x14ac:dyDescent="0.25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-7263226.629167662</v>
      </c>
      <c r="R726" s="25">
        <f t="array" aca="1" ref="R726" ca="1">INDEX('Lorri 401b'!L:L,MATCH('Retirement Calculator'!A726,'Lorri 401b'!N:N,0),0)</f>
        <v>-11374399.287319589</v>
      </c>
      <c r="S726" s="25">
        <f t="shared" ca="1" si="527"/>
        <v>-18637625.91648725</v>
      </c>
    </row>
    <row r="727" spans="1:19" ht="15.75" customHeight="1" x14ac:dyDescent="0.25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-7301920.684976222</v>
      </c>
      <c r="R727" s="25">
        <f t="array" aca="1" ref="R727" ca="1">INDEX('Lorri 401b'!L:L,MATCH('Retirement Calculator'!A727,'Lorri 401b'!N:N,0),0)</f>
        <v>-11443538.151629312</v>
      </c>
      <c r="S727" s="25">
        <f t="shared" ca="1" si="527"/>
        <v>-18745458.836605534</v>
      </c>
    </row>
    <row r="728" spans="1:19" ht="15.75" customHeight="1" x14ac:dyDescent="0.25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-7340775.966017318</v>
      </c>
      <c r="R728" s="25">
        <f t="array" aca="1" ref="R728" ca="1">INDEX('Lorri 401b'!L:L,MATCH('Retirement Calculator'!A728,'Lorri 401b'!N:N,0),0)</f>
        <v>-11512965.094540324</v>
      </c>
      <c r="S728" s="25">
        <f t="shared" ca="1" si="527"/>
        <v>-18853741.060557641</v>
      </c>
    </row>
    <row r="729" spans="1:19" ht="15.75" customHeight="1" x14ac:dyDescent="0.25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-7379793.1440627519</v>
      </c>
      <c r="R729" s="25">
        <f t="array" aca="1" ref="R729" ca="1">INDEX('Lorri 401b'!L:L,MATCH('Retirement Calculator'!A729,'Lorri 401b'!N:N,0),0)</f>
        <v>-11582681.316380132</v>
      </c>
      <c r="S729" s="25">
        <f t="shared" ca="1" si="527"/>
        <v>-18962474.460442886</v>
      </c>
    </row>
    <row r="730" spans="1:19" ht="15.75" customHeight="1" x14ac:dyDescent="0.25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-7418972.8936833749</v>
      </c>
      <c r="R730" s="25">
        <f t="array" aca="1" ref="R730" ca="1">INDEX('Lorri 401b'!L:L,MATCH('Retirement Calculator'!A730,'Lorri 401b'!N:N,0),0)</f>
        <v>-11652688.022477606</v>
      </c>
      <c r="S730" s="25">
        <f t="shared" ca="1" si="527"/>
        <v>-19071660.916160982</v>
      </c>
    </row>
    <row r="731" spans="1:19" ht="15.75" customHeight="1" x14ac:dyDescent="0.25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-7458315.8922607498</v>
      </c>
      <c r="R731" s="25">
        <f t="array" aca="1" ref="R731" ca="1">INDEX('Lorri 401b'!L:L,MATCH('Retirement Calculator'!A731,'Lorri 401b'!N:N,0),0)</f>
        <v>-11722986.423183819</v>
      </c>
      <c r="S731" s="25">
        <f t="shared" ca="1" si="527"/>
        <v>-19181302.31544457</v>
      </c>
    </row>
    <row r="732" spans="1:19" ht="15.75" customHeight="1" x14ac:dyDescent="0.25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-7497822.8199988641</v>
      </c>
      <c r="R732" s="25">
        <f t="array" aca="1" ref="R732" ca="1">INDEX('Lorri 401b'!L:L,MATCH('Retirement Calculator'!A732,'Lorri 401b'!N:N,0),0)</f>
        <v>-11793577.733892975</v>
      </c>
      <c r="S732" s="25">
        <f t="shared" ca="1" si="527"/>
        <v>-19291400.553891838</v>
      </c>
    </row>
    <row r="733" spans="1:19" ht="15.75" customHeight="1" x14ac:dyDescent="0.25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-7537494.3599358872</v>
      </c>
      <c r="R733" s="25">
        <f t="array" aca="1" ref="R733" ca="1">INDEX('Lorri 401b'!L:L,MATCH('Retirement Calculator'!A733,'Lorri 401b'!N:N,0),0)</f>
        <v>-11864463.17506342</v>
      </c>
      <c r="S733" s="25">
        <f t="shared" ca="1" si="527"/>
        <v>-19401957.534999307</v>
      </c>
    </row>
    <row r="734" spans="1:19" ht="15.75" customHeight="1" x14ac:dyDescent="0.25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-7577331.1979559809</v>
      </c>
      <c r="R734" s="25">
        <f t="array" aca="1" ref="R734" ca="1">INDEX('Lorri 401b'!L:L,MATCH('Retirement Calculator'!A734,'Lorri 401b'!N:N,0),0)</f>
        <v>-11935643.972238742</v>
      </c>
      <c r="S734" s="25">
        <f t="shared" ca="1" si="527"/>
        <v>-19512975.170194723</v>
      </c>
    </row>
    <row r="735" spans="1:19" ht="15.75" customHeight="1" x14ac:dyDescent="0.25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-7617334.0228011589</v>
      </c>
      <c r="R735" s="25">
        <f t="array" aca="1" ref="R735" ca="1">INDEX('Lorri 401b'!L:L,MATCH('Retirement Calculator'!A735,'Lorri 401b'!N:N,0),0)</f>
        <v>-12007121.356068959</v>
      </c>
      <c r="S735" s="25">
        <f t="shared" ca="1" si="527"/>
        <v>-19624455.378870118</v>
      </c>
    </row>
    <row r="736" spans="1:19" ht="15.75" customHeight="1" x14ac:dyDescent="0.25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-7657503.5260831919</v>
      </c>
      <c r="R736" s="25">
        <f t="array" aca="1" ref="R736" ca="1">INDEX('Lorri 401b'!L:L,MATCH('Retirement Calculator'!A736,'Lorri 401b'!N:N,0),0)</f>
        <v>-12078896.562331803</v>
      </c>
      <c r="S736" s="25">
        <f t="shared" ca="1" si="527"/>
        <v>-19736400.088414997</v>
      </c>
    </row>
    <row r="737" spans="1:19" ht="15.75" customHeight="1" x14ac:dyDescent="0.25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-7697840.4022955662</v>
      </c>
      <c r="R737" s="25">
        <f t="array" aca="1" ref="R737" ca="1">INDEX('Lorri 401b'!L:L,MATCH('Retirement Calculator'!A737,'Lorri 401b'!N:N,0),0)</f>
        <v>-12150970.831954075</v>
      </c>
      <c r="S737" s="25">
        <f t="shared" ca="1" si="527"/>
        <v>-19848811.23424964</v>
      </c>
    </row>
    <row r="738" spans="1:19" ht="15.75" customHeight="1" x14ac:dyDescent="0.25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-7738345.348825492</v>
      </c>
      <c r="R738" s="25">
        <f t="array" aca="1" ref="R738" ca="1">INDEX('Lorri 401b'!L:L,MATCH('Retirement Calculator'!A738,'Lorri 401b'!N:N,0),0)</f>
        <v>-12223345.411033107</v>
      </c>
      <c r="S738" s="25">
        <f t="shared" ca="1" si="527"/>
        <v>-19961690.759858601</v>
      </c>
    </row>
    <row r="739" spans="1:19" ht="15.75" customHeight="1" x14ac:dyDescent="0.25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-7779019.0659659598</v>
      </c>
      <c r="R739" s="25">
        <f t="array" aca="1" ref="R739" ca="1">INDEX('Lorri 401b'!L:L,MATCH('Retirement Calculator'!A739,'Lorri 401b'!N:N,0),0)</f>
        <v>-12296021.550858302</v>
      </c>
      <c r="S739" s="25">
        <f t="shared" ca="1" si="527"/>
        <v>-20075040.616824262</v>
      </c>
    </row>
    <row r="740" spans="1:19" ht="15.75" customHeight="1" x14ac:dyDescent="0.25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-7819862.256927846</v>
      </c>
      <c r="R740" s="25">
        <f t="array" aca="1" ref="R740" ca="1">INDEX('Lorri 401b'!L:L,MATCH('Retirement Calculator'!A740,'Lorri 401b'!N:N,0),0)</f>
        <v>-12369000.507932769</v>
      </c>
      <c r="S740" s="25">
        <f t="shared" ca="1" si="527"/>
        <v>-20188862.764860615</v>
      </c>
    </row>
    <row r="741" spans="1:19" ht="15.75" customHeight="1" x14ac:dyDescent="0.25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-7860875.6278520729</v>
      </c>
      <c r="R741" s="25">
        <f t="array" aca="1" ref="R741" ca="1">INDEX('Lorri 401b'!L:L,MATCH('Retirement Calculator'!A741,'Lorri 401b'!N:N,0),0)</f>
        <v>-12442283.543995045</v>
      </c>
      <c r="S741" s="25">
        <f t="shared" ca="1" si="527"/>
        <v>-20303159.17184712</v>
      </c>
    </row>
    <row r="742" spans="1:19" ht="15.75" customHeight="1" x14ac:dyDescent="0.25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-7902059.8878218178</v>
      </c>
      <c r="R742" s="25">
        <f t="array" aca="1" ref="R742" ca="1">INDEX('Lorri 401b'!L:L,MATCH('Retirement Calculator'!A742,'Lorri 401b'!N:N,0),0)</f>
        <v>-12515871.926040914</v>
      </c>
      <c r="S742" s="25">
        <f t="shared" ca="1" si="527"/>
        <v>-20417931.813862734</v>
      </c>
    </row>
    <row r="743" spans="1:19" ht="15.75" customHeight="1" x14ac:dyDescent="0.25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-7943415.7488747705</v>
      </c>
      <c r="R743" s="25">
        <f t="array" aca="1" ref="R743" ca="1">INDEX('Lorri 401b'!L:L,MATCH('Retirement Calculator'!A743,'Lorri 401b'!N:N,0),0)</f>
        <v>-12589766.926345307</v>
      </c>
      <c r="S743" s="25">
        <f t="shared" ca="1" si="527"/>
        <v>-20533182.67522008</v>
      </c>
    </row>
    <row r="744" spans="1:19" ht="15.75" customHeight="1" x14ac:dyDescent="0.25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-7984943.9260154432</v>
      </c>
      <c r="R744" s="25">
        <f t="array" aca="1" ref="R744" ca="1">INDEX('Lorri 401b'!L:L,MATCH('Retirement Calculator'!A744,'Lorri 401b'!N:N,0),0)</f>
        <v>-12663969.822484303</v>
      </c>
      <c r="S744" s="25">
        <f t="shared" ca="1" si="527"/>
        <v>-20648913.748499747</v>
      </c>
    </row>
    <row r="745" spans="1:19" ht="15.75" customHeight="1" x14ac:dyDescent="0.25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-8026645.1372275352</v>
      </c>
      <c r="R745" s="25">
        <f t="array" aca="1" ref="R745" ca="1">INDEX('Lorri 401b'!L:L,MATCH('Retirement Calculator'!A745,'Lorri 401b'!N:N,0),0)</f>
        <v>-12738481.897357211</v>
      </c>
      <c r="S745" s="25">
        <f t="shared" ca="1" si="527"/>
        <v>-20765127.034584746</v>
      </c>
    </row>
    <row r="746" spans="1:19" ht="15.75" customHeight="1" x14ac:dyDescent="0.25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-8068520.1034863442</v>
      </c>
      <c r="R746" s="25">
        <f t="array" aca="1" ref="R746" ca="1">INDEX('Lorri 401b'!L:L,MATCH('Retirement Calculator'!A746,'Lorri 401b'!N:N,0),0)</f>
        <v>-12813304.439208755</v>
      </c>
      <c r="S746" s="25">
        <f t="shared" ca="1" si="527"/>
        <v>-20881824.542695098</v>
      </c>
    </row>
    <row r="747" spans="1:19" ht="15.75" customHeight="1" x14ac:dyDescent="0.25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-8110569.5487712324</v>
      </c>
      <c r="R747" s="25">
        <f t="array" aca="1" ref="R747" ca="1">INDEX('Lorri 401b'!L:L,MATCH('Retirement Calculator'!A747,'Lorri 401b'!N:N,0),0)</f>
        <v>-12888438.741651349</v>
      </c>
      <c r="S747" s="25">
        <f t="shared" ca="1" si="527"/>
        <v>-20999008.290422581</v>
      </c>
    </row>
    <row r="748" spans="1:19" ht="15.75" customHeight="1" x14ac:dyDescent="0.25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-8152794.2000781409</v>
      </c>
      <c r="R748" s="25">
        <f t="array" aca="1" ref="R748" ca="1">INDEX('Lorri 401b'!L:L,MATCH('Retirement Calculator'!A748,'Lorri 401b'!N:N,0),0)</f>
        <v>-12963886.103687452</v>
      </c>
      <c r="S748" s="25">
        <f t="shared" ca="1" si="527"/>
        <v>-21116680.303765595</v>
      </c>
    </row>
    <row r="749" spans="1:19" ht="15.75" customHeight="1" x14ac:dyDescent="0.25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-8195194.7874321612</v>
      </c>
      <c r="R749" s="25">
        <f t="array" aca="1" ref="R749" ca="1">INDEX('Lorri 401b'!L:L,MATCH('Retirement Calculator'!A749,'Lorri 401b'!N:N,0),0)</f>
        <v>-13039647.82973204</v>
      </c>
      <c r="S749" s="25">
        <f t="shared" ca="1" si="527"/>
        <v>-21234842.617164202</v>
      </c>
    </row>
    <row r="750" spans="1:19" ht="15.75" customHeight="1" x14ac:dyDescent="0.25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-8237772.0439001564</v>
      </c>
      <c r="R750" s="25">
        <f t="array" aca="1" ref="R750" ca="1">INDEX('Lorri 401b'!L:L,MATCH('Retirement Calculator'!A750,'Lorri 401b'!N:N,0),0)</f>
        <v>-13115725.229635147</v>
      </c>
      <c r="S750" s="25">
        <f t="shared" ca="1" si="527"/>
        <v>-21353497.273535304</v>
      </c>
    </row>
    <row r="751" spans="1:19" ht="15.75" customHeight="1" x14ac:dyDescent="0.25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-8280526.7056034347</v>
      </c>
      <c r="R751" s="25">
        <f t="array" aca="1" ref="R751" ca="1">INDEX('Lorri 401b'!L:L,MATCH('Retirement Calculator'!A751,'Lorri 401b'!N:N,0),0)</f>
        <v>-13192119.618704516</v>
      </c>
      <c r="S751" s="25">
        <f t="shared" ca="1" si="527"/>
        <v>-21472646.324307952</v>
      </c>
    </row>
    <row r="752" spans="1:19" ht="15.75" customHeight="1" x14ac:dyDescent="0.25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-8323459.5117304772</v>
      </c>
      <c r="R752" s="25">
        <f t="array" aca="1" ref="R752" ca="1">INDEX('Lorri 401b'!L:L,MATCH('Retirement Calculator'!A752,'Lorri 401b'!N:N,0),0)</f>
        <v>-13268832.317728342</v>
      </c>
      <c r="S752" s="25">
        <f t="shared" ca="1" si="527"/>
        <v>-21592291.829458818</v>
      </c>
    </row>
    <row r="753" spans="1:19" ht="15.75" customHeight="1" x14ac:dyDescent="0.25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-8366571.2045497159</v>
      </c>
      <c r="R753" s="25">
        <f t="array" aca="1" ref="R753" ca="1">INDEX('Lorri 401b'!L:L,MATCH('Retirement Calculator'!A753,'Lorri 401b'!N:N,0),0)</f>
        <v>-13345864.652998101</v>
      </c>
      <c r="S753" s="25">
        <f t="shared" ca="1" si="527"/>
        <v>-21712435.857547816</v>
      </c>
    </row>
    <row r="754" spans="1:19" ht="15.75" customHeight="1" x14ac:dyDescent="0.25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-8409862.529422367</v>
      </c>
      <c r="R754" s="25">
        <f t="array" aca="1" ref="R754" ca="1">INDEX('Lorri 401b'!L:L,MATCH('Retirement Calculator'!A754,'Lorri 401b'!N:N,0),0)</f>
        <v>-13423217.956331484</v>
      </c>
      <c r="S754" s="25">
        <f t="shared" ca="1" si="527"/>
        <v>-21833080.485753849</v>
      </c>
    </row>
    <row r="755" spans="1:19" ht="15.75" customHeight="1" x14ac:dyDescent="0.25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-8453334.2348153219</v>
      </c>
      <c r="R755" s="25">
        <f t="array" aca="1" ref="R755" ca="1">INDEX('Lorri 401b'!L:L,MATCH('Retirement Calculator'!A755,'Lorri 401b'!N:N,0),0)</f>
        <v>-13500893.565095423</v>
      </c>
      <c r="S755" s="25">
        <f t="shared" ca="1" si="527"/>
        <v>-21954227.799910747</v>
      </c>
    </row>
    <row r="756" spans="1:19" ht="15.75" customHeight="1" x14ac:dyDescent="0.25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-8496987.0723140799</v>
      </c>
      <c r="R756" s="25">
        <f t="array" aca="1" ref="R756" ca="1">INDEX('Lorri 401b'!L:L,MATCH('Retirement Calculator'!A756,'Lorri 401b'!N:N,0),0)</f>
        <v>-13578892.82222921</v>
      </c>
      <c r="S756" s="25">
        <f t="shared" ca="1" si="527"/>
        <v>-22075879.89454329</v>
      </c>
    </row>
    <row r="757" spans="1:19" ht="15.75" customHeight="1" x14ac:dyDescent="0.25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-8540821.7966357507</v>
      </c>
      <c r="R757" s="25">
        <f t="array" aca="1" ref="R757" ca="1">INDEX('Lorri 401b'!L:L,MATCH('Retirement Calculator'!A757,'Lorri 401b'!N:N,0),0)</f>
        <v>-13657217.076267723</v>
      </c>
      <c r="S757" s="25">
        <f t="shared" ca="1" si="527"/>
        <v>-22198038.872903474</v>
      </c>
    </row>
    <row r="758" spans="1:19" ht="15.75" customHeight="1" x14ac:dyDescent="0.25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-8584839.1656420939</v>
      </c>
      <c r="R758" s="25">
        <f t="array" aca="1" ref="R758" ca="1">INDEX('Lorri 401b'!L:L,MATCH('Retirement Calculator'!A758,'Lorri 401b'!N:N,0),0)</f>
        <v>-13735867.681364728</v>
      </c>
      <c r="S758" s="25">
        <f t="shared" ca="1" si="527"/>
        <v>-22320706.84700682</v>
      </c>
    </row>
    <row r="759" spans="1:19" ht="15.75" customHeight="1" x14ac:dyDescent="0.25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-8629039.9403526299</v>
      </c>
      <c r="R759" s="25">
        <f t="array" aca="1" ref="R759" ca="1">INDEX('Lorri 401b'!L:L,MATCH('Retirement Calculator'!A759,'Lorri 401b'!N:N,0),0)</f>
        <v>-13814845.997316305</v>
      </c>
      <c r="S759" s="25">
        <f t="shared" ca="1" si="527"/>
        <v>-22443885.937668934</v>
      </c>
    </row>
    <row r="760" spans="1:19" ht="15.75" customHeight="1" x14ac:dyDescent="0.25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-8673424.8849577941</v>
      </c>
      <c r="R760" s="25">
        <f t="array" aca="1" ref="R760" ca="1">INDEX('Lorri 401b'!L:L,MATCH('Retirement Calculator'!A760,'Lorri 401b'!N:N,0),0)</f>
        <v>-13894153.389584346</v>
      </c>
      <c r="S760" s="25">
        <f t="shared" ca="1" si="527"/>
        <v>-22567578.274542138</v>
      </c>
    </row>
    <row r="761" spans="1:19" ht="15.75" customHeight="1" x14ac:dyDescent="0.25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-8717994.7668321468</v>
      </c>
      <c r="R761" s="25">
        <f t="array" aca="1" ref="R761" ca="1">INDEX('Lorri 401b'!L:L,MATCH('Retirement Calculator'!A761,'Lorri 401b'!N:N,0),0)</f>
        <v>-13973791.22932017</v>
      </c>
      <c r="S761" s="25">
        <f t="shared" ca="1" si="527"/>
        <v>-22691785.996152319</v>
      </c>
    </row>
    <row r="762" spans="1:19" ht="15.75" customHeight="1" x14ac:dyDescent="0.25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-8762750.3565476425</v>
      </c>
      <c r="R762" s="25">
        <f t="array" aca="1" ref="R762" ca="1">INDEX('Lorri 401b'!L:L,MATCH('Retirement Calculator'!A762,'Lorri 401b'!N:N,0),0)</f>
        <v>-14053760.893388228</v>
      </c>
      <c r="S762" s="25">
        <f t="shared" ca="1" si="527"/>
        <v>-22816511.249935873</v>
      </c>
    </row>
    <row r="763" spans="1:19" ht="15.75" customHeight="1" x14ac:dyDescent="0.25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-8807692.4278869517</v>
      </c>
      <c r="R763" s="25">
        <f t="array" aca="1" ref="R763" ca="1">INDEX('Lorri 401b'!L:L,MATCH('Retirement Calculator'!A763,'Lorri 401b'!N:N,0),0)</f>
        <v>-14134063.764389902</v>
      </c>
      <c r="S763" s="25">
        <f t="shared" ca="1" si="527"/>
        <v>-22941756.192276854</v>
      </c>
    </row>
    <row r="764" spans="1:19" ht="15.75" customHeight="1" x14ac:dyDescent="0.25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-8852821.7578568421</v>
      </c>
      <c r="R764" s="25">
        <f t="array" aca="1" ref="R764" ca="1">INDEX('Lorri 401b'!L:L,MATCH('Retirement Calculator'!A764,'Lorri 401b'!N:N,0),0)</f>
        <v>-14214701.230687417</v>
      </c>
      <c r="S764" s="25">
        <f t="shared" ca="1" si="527"/>
        <v>-23067522.988544259</v>
      </c>
    </row>
    <row r="765" spans="1:19" ht="15.75" customHeight="1" x14ac:dyDescent="0.25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-8898139.1267016064</v>
      </c>
      <c r="R765" s="25">
        <f t="array" aca="1" ref="R765" ca="1">INDEX('Lorri 401b'!L:L,MATCH('Retirement Calculator'!A765,'Lorri 401b'!N:N,0),0)</f>
        <v>-14295674.686427837</v>
      </c>
      <c r="S765" s="25">
        <f t="shared" ca="1" si="527"/>
        <v>-23193813.813129444</v>
      </c>
    </row>
    <row r="766" spans="1:19" ht="15.75" customHeight="1" x14ac:dyDescent="0.25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-8943645.3179165572</v>
      </c>
      <c r="R766" s="25">
        <f t="array" aca="1" ref="R766" ca="1">INDEX('Lorri 401b'!L:L,MATCH('Retirement Calculator'!A766,'Lorri 401b'!N:N,0),0)</f>
        <v>-14376985.531567177</v>
      </c>
      <c r="S766" s="25">
        <f t="shared" ca="1" si="527"/>
        <v>-23320630.849483736</v>
      </c>
    </row>
    <row r="767" spans="1:19" ht="15.75" customHeight="1" x14ac:dyDescent="0.25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-8989341.1182615701</v>
      </c>
      <c r="R767" s="25">
        <f t="array" aca="1" ref="R767" ca="1">INDEX('Lorri 401b'!L:L,MATCH('Retirement Calculator'!A767,'Lorri 401b'!N:N,0),0)</f>
        <v>-14458635.171894597</v>
      </c>
      <c r="S767" s="25">
        <f t="shared" ca="1" si="527"/>
        <v>-23447976.290156167</v>
      </c>
    </row>
    <row r="768" spans="1:19" ht="15.75" customHeight="1" x14ac:dyDescent="0.25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-9035227.3177746888</v>
      </c>
      <c r="R768" s="25">
        <f t="array" aca="1" ref="R768" ca="1">INDEX('Lorri 401b'!L:L,MATCH('Retirement Calculator'!A768,'Lorri 401b'!N:N,0),0)</f>
        <v>-14540625.019056715</v>
      </c>
      <c r="S768" s="25">
        <f t="shared" ca="1" si="527"/>
        <v>-23575852.336831406</v>
      </c>
    </row>
    <row r="769" spans="1:19" ht="15.75" customHeight="1" x14ac:dyDescent="0.25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-9081304.7097857781</v>
      </c>
      <c r="R769" s="25">
        <f t="array" aca="1" ref="R769" ca="1">INDEX('Lorri 401b'!L:L,MATCH('Retirement Calculator'!A769,'Lorri 401b'!N:N,0),0)</f>
        <v>-14622956.490582008</v>
      </c>
      <c r="S769" s="25">
        <f t="shared" ca="1" si="527"/>
        <v>-23704261.200367786</v>
      </c>
    </row>
    <row r="770" spans="1:19" ht="15.75" customHeight="1" x14ac:dyDescent="0.25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-9127574.0909302477</v>
      </c>
      <c r="R770" s="25">
        <f t="array" aca="1" ref="R770" ca="1">INDEX('Lorri 401b'!L:L,MATCH('Retirement Calculator'!A770,'Lorri 401b'!N:N,0),0)</f>
        <v>-14705631.009905323</v>
      </c>
      <c r="S770" s="25">
        <f t="shared" ca="1" si="527"/>
        <v>-23833205.100835569</v>
      </c>
    </row>
    <row r="771" spans="1:19" ht="15.75" customHeight="1" x14ac:dyDescent="0.25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-9174036.2611628175</v>
      </c>
      <c r="R771" s="25">
        <f t="array" aca="1" ref="R771" ca="1">INDEX('Lorri 401b'!L:L,MATCH('Retirement Calculator'!A771,'Lorri 401b'!N:N,0),0)</f>
        <v>-14788650.006392486</v>
      </c>
      <c r="S771" s="25">
        <f t="shared" ca="1" si="527"/>
        <v>-23962686.267555304</v>
      </c>
    </row>
    <row r="772" spans="1:19" ht="15.75" customHeight="1" x14ac:dyDescent="0.25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-9220692.0237713568</v>
      </c>
      <c r="R772" s="25">
        <f t="array" aca="1" ref="R772" ca="1">INDEX('Lorri 401b'!L:L,MATCH('Retirement Calculator'!A772,'Lorri 401b'!N:N,0),0)</f>
        <v>-14872014.915365012</v>
      </c>
      <c r="S772" s="25">
        <f t="shared" ca="1" si="527"/>
        <v>-24092706.939136371</v>
      </c>
    </row>
    <row r="773" spans="1:19" ht="15.75" customHeight="1" x14ac:dyDescent="0.25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-9267542.1853907648</v>
      </c>
      <c r="R773" s="25">
        <f t="array" aca="1" ref="R773" ca="1">INDEX('Lorri 401b'!L:L,MATCH('Retirement Calculator'!A773,'Lorri 401b'!N:N,0),0)</f>
        <v>-14955727.178124923</v>
      </c>
      <c r="S773" s="25">
        <f t="shared" ca="1" si="527"/>
        <v>-24223269.36351569</v>
      </c>
    </row>
    <row r="774" spans="1:19" ht="15.75" customHeight="1" x14ac:dyDescent="0.25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-9314587.5560169201</v>
      </c>
      <c r="R774" s="25">
        <f t="array" aca="1" ref="R774" ca="1">INDEX('Lorri 401b'!L:L,MATCH('Retirement Calculator'!A774,'Lorri 401b'!N:N,0),0)</f>
        <v>-15039788.241979668</v>
      </c>
      <c r="S774" s="25">
        <f t="shared" ca="1" si="527"/>
        <v>-24354375.797996588</v>
      </c>
    </row>
    <row r="775" spans="1:19" ht="15.75" customHeight="1" x14ac:dyDescent="0.25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-9361828.9490206856</v>
      </c>
      <c r="R775" s="25">
        <f t="array" aca="1" ref="R775" ca="1">INDEX('Lorri 401b'!L:L,MATCH('Retirement Calculator'!A775,'Lorri 401b'!N:N,0),0)</f>
        <v>-15124199.560267139</v>
      </c>
      <c r="S775" s="25">
        <f t="shared" ca="1" si="527"/>
        <v>-24486028.509287827</v>
      </c>
    </row>
    <row r="776" spans="1:19" ht="15.75" customHeight="1" x14ac:dyDescent="0.25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-9409267.1811619662</v>
      </c>
      <c r="R776" s="25">
        <f t="array" aca="1" ref="R776" ca="1">INDEX('Lorri 401b'!L:L,MATCH('Retirement Calculator'!A776,'Lorri 401b'!N:N,0),0)</f>
        <v>-15208962.592380809</v>
      </c>
      <c r="S776" s="25">
        <f t="shared" ref="S776:S1030" ca="1" si="787">SUM(Q776:R776)</f>
        <v>-24618229.773542777</v>
      </c>
    </row>
    <row r="777" spans="1:19" ht="15.75" customHeight="1" x14ac:dyDescent="0.25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-9456903.0726038348</v>
      </c>
      <c r="R777" s="25">
        <f t="array" aca="1" ref="R777" ca="1">INDEX('Lorri 401b'!L:L,MATCH('Retirement Calculator'!A777,'Lorri 401b'!N:N,0),0)</f>
        <v>-15294078.803794952</v>
      </c>
      <c r="S777" s="25">
        <f t="shared" ca="1" si="787"/>
        <v>-24750981.876398787</v>
      </c>
    </row>
    <row r="778" spans="1:19" ht="15.75" customHeight="1" x14ac:dyDescent="0.25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-9504737.446926713</v>
      </c>
      <c r="R778" s="25">
        <f t="array" aca="1" ref="R778" ca="1">INDEX('Lorri 401b'!L:L,MATCH('Retirement Calculator'!A778,'Lorri 401b'!N:N,0),0)</f>
        <v>-15379549.666089987</v>
      </c>
      <c r="S778" s="25">
        <f t="shared" ca="1" si="787"/>
        <v>-24884287.113016702</v>
      </c>
    </row>
    <row r="779" spans="1:19" ht="15.75" customHeight="1" x14ac:dyDescent="0.25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-9552771.1311426014</v>
      </c>
      <c r="R779" s="25">
        <f t="array" aca="1" ref="R779" ca="1">INDEX('Lorri 401b'!L:L,MATCH('Retirement Calculator'!A779,'Lorri 401b'!N:N,0),0)</f>
        <v>-15465376.65697792</v>
      </c>
      <c r="S779" s="25">
        <f t="shared" ca="1" si="787"/>
        <v>-25018147.788120523</v>
      </c>
    </row>
    <row r="780" spans="1:19" ht="15.75" customHeight="1" x14ac:dyDescent="0.25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-9601004.9557093903</v>
      </c>
      <c r="R780" s="25">
        <f t="array" aca="1" ref="R780" ca="1">INDEX('Lorri 401b'!L:L,MATCH('Retirement Calculator'!A780,'Lorri 401b'!N:N,0),0)</f>
        <v>-15551561.260327885</v>
      </c>
      <c r="S780" s="25">
        <f t="shared" ca="1" si="787"/>
        <v>-25152566.216037273</v>
      </c>
    </row>
    <row r="781" spans="1:19" ht="15.75" customHeight="1" x14ac:dyDescent="0.25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-9649439.7545452081</v>
      </c>
      <c r="R781" s="25">
        <f t="array" aca="1" ref="R781" ca="1">INDEX('Lorri 401b'!L:L,MATCH('Retirement Calculator'!A781,'Lorri 401b'!N:N,0),0)</f>
        <v>-15638104.966191808</v>
      </c>
      <c r="S781" s="25">
        <f t="shared" ca="1" si="787"/>
        <v>-25287544.720737018</v>
      </c>
    </row>
    <row r="782" spans="1:19" ht="15.75" customHeight="1" x14ac:dyDescent="0.25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-9698076.3650428411</v>
      </c>
      <c r="R782" s="25">
        <f t="array" aca="1" ref="R782" ca="1">INDEX('Lorri 401b'!L:L,MATCH('Retirement Calculator'!A782,'Lorri 401b'!N:N,0),0)</f>
        <v>-15725009.270830164</v>
      </c>
      <c r="S782" s="25">
        <f t="shared" ca="1" si="787"/>
        <v>-25423085.635873005</v>
      </c>
    </row>
    <row r="783" spans="1:19" ht="15.75" customHeight="1" x14ac:dyDescent="0.25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-9746915.6280842144</v>
      </c>
      <c r="R783" s="25">
        <f t="array" aca="1" ref="R783" ca="1">INDEX('Lorri 401b'!L:L,MATCH('Retirement Calculator'!A783,'Lorri 401b'!N:N,0),0)</f>
        <v>-15812275.676737847</v>
      </c>
      <c r="S783" s="25">
        <f t="shared" ca="1" si="787"/>
        <v>-25559191.304822061</v>
      </c>
    </row>
    <row r="784" spans="1:19" ht="15.75" customHeight="1" x14ac:dyDescent="0.25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-9795958.3880549259</v>
      </c>
      <c r="R784" s="25">
        <f t="array" aca="1" ref="R784" ca="1">INDEX('Lorri 401b'!L:L,MATCH('Retirement Calculator'!A784,'Lorri 401b'!N:N,0),0)</f>
        <v>-15899905.692670144</v>
      </c>
      <c r="S784" s="25">
        <f t="shared" ca="1" si="787"/>
        <v>-25695864.08072507</v>
      </c>
    </row>
    <row r="785" spans="1:19" ht="15.75" customHeight="1" x14ac:dyDescent="0.25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-9845205.4928588495</v>
      </c>
      <c r="R785" s="25">
        <f t="array" aca="1" ref="R785" ca="1">INDEX('Lorri 401b'!L:L,MATCH('Retirement Calculator'!A785,'Lorri 401b'!N:N,0),0)</f>
        <v>-15987900.833668826</v>
      </c>
      <c r="S785" s="25">
        <f t="shared" ca="1" si="787"/>
        <v>-25833106.326527677</v>
      </c>
    </row>
    <row r="786" spans="1:19" ht="15.75" customHeight="1" x14ac:dyDescent="0.25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-9894657.7939327899</v>
      </c>
      <c r="R786" s="25">
        <f t="array" aca="1" ref="R786" ca="1">INDEX('Lorri 401b'!L:L,MATCH('Retirement Calculator'!A786,'Lorri 401b'!N:N,0),0)</f>
        <v>-16076262.621088337</v>
      </c>
      <c r="S786" s="25">
        <f t="shared" ca="1" si="787"/>
        <v>-25970920.415021129</v>
      </c>
    </row>
    <row r="787" spans="1:19" ht="15.75" customHeight="1" x14ac:dyDescent="0.25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-9944316.146261204</v>
      </c>
      <c r="R787" s="25">
        <f t="array" aca="1" ref="R787" ca="1">INDEX('Lorri 401b'!L:L,MATCH('Retirement Calculator'!A787,'Lorri 401b'!N:N,0),0)</f>
        <v>-16164992.582622096</v>
      </c>
      <c r="S787" s="25">
        <f t="shared" ca="1" si="787"/>
        <v>-26109308.7288833</v>
      </c>
    </row>
    <row r="788" spans="1:19" ht="15.75" customHeight="1" x14ac:dyDescent="0.25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-9994181.4083909877</v>
      </c>
      <c r="R788" s="25">
        <f t="array" aca="1" ref="R788" ca="1">INDEX('Lorri 401b'!L:L,MATCH('Retirement Calculator'!A788,'Lorri 401b'!N:N,0),0)</f>
        <v>-16254092.252328912</v>
      </c>
      <c r="S788" s="25">
        <f t="shared" ca="1" si="787"/>
        <v>-26248273.660719901</v>
      </c>
    </row>
    <row r="789" spans="1:19" ht="15.75" customHeight="1" x14ac:dyDescent="0.25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-10044254.442446312</v>
      </c>
      <c r="R789" s="25">
        <f t="array" aca="1" ref="R789" ca="1">INDEX('Lorri 401b'!L:L,MATCH('Retirement Calculator'!A789,'Lorri 401b'!N:N,0),0)</f>
        <v>-16343563.170659505</v>
      </c>
      <c r="S789" s="25">
        <f t="shared" ca="1" si="787"/>
        <v>-26387817.613105819</v>
      </c>
    </row>
    <row r="790" spans="1:19" ht="15.75" customHeight="1" x14ac:dyDescent="0.25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-10094536.114143534</v>
      </c>
      <c r="R790" s="25">
        <f t="array" aca="1" ref="R790" ca="1">INDEX('Lorri 401b'!L:L,MATCH('Retirement Calculator'!A790,'Lorri 401b'!N:N,0),0)</f>
        <v>-16433406.884483144</v>
      </c>
      <c r="S790" s="25">
        <f t="shared" ca="1" si="787"/>
        <v>-26527942.998626679</v>
      </c>
    </row>
    <row r="791" spans="1:19" ht="15.75" customHeight="1" x14ac:dyDescent="0.25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-10145027.29280616</v>
      </c>
      <c r="R791" s="25">
        <f t="array" aca="1" ref="R791" ca="1">INDEX('Lorri 401b'!L:L,MATCH('Retirement Calculator'!A791,'Lorri 401b'!N:N,0),0)</f>
        <v>-16523624.94711438</v>
      </c>
      <c r="S791" s="25">
        <f t="shared" ca="1" si="787"/>
        <v>-26668652.239920542</v>
      </c>
    </row>
    <row r="792" spans="1:19" ht="15.75" customHeight="1" x14ac:dyDescent="0.25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-10195728.851379881</v>
      </c>
      <c r="R792" s="25">
        <f t="array" aca="1" ref="R792" ca="1">INDEX('Lorri 401b'!L:L,MATCH('Retirement Calculator'!A792,'Lorri 401b'!N:N,0),0)</f>
        <v>-16614218.918339914</v>
      </c>
      <c r="S792" s="25">
        <f t="shared" ca="1" si="787"/>
        <v>-26809947.769719794</v>
      </c>
    </row>
    <row r="793" spans="1:19" ht="15.75" customHeight="1" x14ac:dyDescent="0.25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-10246641.666447658</v>
      </c>
      <c r="R793" s="25">
        <f t="array" aca="1" ref="R793" ca="1">INDEX('Lorri 401b'!L:L,MATCH('Retirement Calculator'!A793,'Lorri 401b'!N:N,0),0)</f>
        <v>-16705190.364445554</v>
      </c>
      <c r="S793" s="25">
        <f t="shared" ca="1" si="787"/>
        <v>-26951832.030893214</v>
      </c>
    </row>
    <row r="794" spans="1:19" ht="15.75" customHeight="1" x14ac:dyDescent="0.25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-10297766.618244885</v>
      </c>
      <c r="R794" s="25">
        <f t="array" aca="1" ref="R794" ca="1">INDEX('Lorri 401b'!L:L,MATCH('Retirement Calculator'!A794,'Lorri 401b'!N:N,0),0)</f>
        <v>-16796540.858243302</v>
      </c>
      <c r="S794" s="25">
        <f t="shared" ca="1" si="787"/>
        <v>-27094307.476488188</v>
      </c>
    </row>
    <row r="795" spans="1:19" ht="15.75" customHeight="1" x14ac:dyDescent="0.25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-10349104.5906746</v>
      </c>
      <c r="R795" s="25">
        <f t="array" aca="1" ref="R795" ca="1">INDEX('Lorri 401b'!L:L,MATCH('Retirement Calculator'!A795,'Lorri 401b'!N:N,0),0)</f>
        <v>-16888271.979098536</v>
      </c>
      <c r="S795" s="25">
        <f t="shared" ca="1" si="787"/>
        <v>-27237376.569773138</v>
      </c>
    </row>
    <row r="796" spans="1:19" ht="15.75" customHeight="1" x14ac:dyDescent="0.25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-10400656.471322771</v>
      </c>
      <c r="R796" s="25">
        <f t="array" aca="1" ref="R796" ca="1">INDEX('Lorri 401b'!L:L,MATCH('Retirement Calculator'!A796,'Lorri 401b'!N:N,0),0)</f>
        <v>-16980385.312957335</v>
      </c>
      <c r="S796" s="25">
        <f t="shared" ca="1" si="787"/>
        <v>-27381041.784280106</v>
      </c>
    </row>
    <row r="797" spans="1:19" ht="15.75" customHeight="1" x14ac:dyDescent="0.25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-10452423.151473643</v>
      </c>
      <c r="R797" s="25">
        <f t="array" aca="1" ref="R797" ca="1">INDEX('Lorri 401b'!L:L,MATCH('Retirement Calculator'!A797,'Lorri 401b'!N:N,0),0)</f>
        <v>-17072882.452373877</v>
      </c>
      <c r="S797" s="25">
        <f t="shared" ca="1" si="787"/>
        <v>-27525305.603847519</v>
      </c>
    </row>
    <row r="798" spans="1:19" ht="15.75" customHeight="1" x14ac:dyDescent="0.25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-10504405.526125144</v>
      </c>
      <c r="R798" s="25">
        <f t="array" aca="1" ref="R798" ca="1">INDEX('Lorri 401b'!L:L,MATCH('Retirement Calculator'!A798,'Lorri 401b'!N:N,0),0)</f>
        <v>-17165764.996537991</v>
      </c>
      <c r="S798" s="25">
        <f t="shared" ca="1" si="787"/>
        <v>-27670170.522663135</v>
      </c>
    </row>
    <row r="799" spans="1:19" ht="15.75" customHeight="1" x14ac:dyDescent="0.25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-10556604.494004359</v>
      </c>
      <c r="R799" s="25">
        <f t="array" aca="1" ref="R799" ca="1">INDEX('Lorri 401b'!L:L,MATCH('Retirement Calculator'!A799,'Lorri 401b'!N:N,0),0)</f>
        <v>-17259034.551302787</v>
      </c>
      <c r="S799" s="25">
        <f t="shared" ca="1" si="787"/>
        <v>-27815639.045307145</v>
      </c>
    </row>
    <row r="800" spans="1:19" ht="15.75" customHeight="1" x14ac:dyDescent="0.25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-10609020.957583072</v>
      </c>
      <c r="R800" s="25">
        <f t="array" aca="1" ref="R800" ca="1">INDEX('Lorri 401b'!L:L,MATCH('Retirement Calculator'!A800,'Lorri 401b'!N:N,0),0)</f>
        <v>-17352692.729212437</v>
      </c>
      <c r="S800" s="25">
        <f t="shared" ca="1" si="787"/>
        <v>-27961713.68679551</v>
      </c>
    </row>
    <row r="801" spans="1:19" ht="15.75" customHeight="1" x14ac:dyDescent="0.25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-10661655.823093362</v>
      </c>
      <c r="R801" s="25">
        <f t="array" aca="1" ref="R801" ca="1">INDEX('Lorri 401b'!L:L,MATCH('Retirement Calculator'!A801,'Lorri 401b'!N:N,0),0)</f>
        <v>-17446741.149530042</v>
      </c>
      <c r="S801" s="25">
        <f t="shared" ca="1" si="787"/>
        <v>-28108396.972623404</v>
      </c>
    </row>
    <row r="802" spans="1:19" ht="15.75" customHeight="1" x14ac:dyDescent="0.25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-10714510.00054328</v>
      </c>
      <c r="R802" s="25">
        <f t="array" aca="1" ref="R802" ca="1">INDEX('Lorri 401b'!L:L,MATCH('Retirement Calculator'!A802,'Lorri 401b'!N:N,0),0)</f>
        <v>-17541181.43826564</v>
      </c>
      <c r="S802" s="25">
        <f t="shared" ca="1" si="787"/>
        <v>-28255691.438808918</v>
      </c>
    </row>
    <row r="803" spans="1:19" ht="15.75" customHeight="1" x14ac:dyDescent="0.25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-10767584.403732572</v>
      </c>
      <c r="R803" s="25">
        <f t="array" aca="1" ref="R803" ca="1">INDEX('Lorri 401b'!L:L,MATCH('Retirement Calculator'!A803,'Lorri 401b'!N:N,0),0)</f>
        <v>-17636015.228204302</v>
      </c>
      <c r="S803" s="25">
        <f t="shared" ca="1" si="787"/>
        <v>-28403599.631936874</v>
      </c>
    </row>
    <row r="804" spans="1:19" ht="15.75" customHeight="1" x14ac:dyDescent="0.25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-10820879.950268485</v>
      </c>
      <c r="R804" s="25">
        <f t="array" aca="1" ref="R804" ca="1">INDEX('Lorri 401b'!L:L,MATCH('Retirement Calculator'!A804,'Lorri 401b'!N:N,0),0)</f>
        <v>-17731244.158934377</v>
      </c>
      <c r="S804" s="25">
        <f t="shared" ca="1" si="787"/>
        <v>-28552124.109202862</v>
      </c>
    </row>
    <row r="805" spans="1:19" ht="15.75" customHeight="1" x14ac:dyDescent="0.25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-10874397.561581632</v>
      </c>
      <c r="R805" s="25">
        <f t="array" aca="1" ref="R805" ca="1">INDEX('Lorri 401b'!L:L,MATCH('Retirement Calculator'!A805,'Lorri 401b'!N:N,0),0)</f>
        <v>-17826869.876875825</v>
      </c>
      <c r="S805" s="25">
        <f t="shared" ca="1" si="787"/>
        <v>-28701267.438457459</v>
      </c>
    </row>
    <row r="806" spans="1:19" ht="15.75" customHeight="1" x14ac:dyDescent="0.25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-10928138.162941918</v>
      </c>
      <c r="R806" s="25">
        <f t="array" aca="1" ref="R806" ca="1">INDEX('Lorri 401b'!L:L,MATCH('Retirement Calculator'!A806,'Lorri 401b'!N:N,0),0)</f>
        <v>-17922894.035308696</v>
      </c>
      <c r="S806" s="25">
        <f t="shared" ca="1" si="787"/>
        <v>-28851032.198250614</v>
      </c>
    </row>
    <row r="807" spans="1:19" ht="15.75" customHeight="1" x14ac:dyDescent="0.25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-10982102.683474537</v>
      </c>
      <c r="R807" s="25">
        <f t="array" aca="1" ref="R807" ca="1">INDEX('Lorri 401b'!L:L,MATCH('Retirement Calculator'!A807,'Lorri 401b'!N:N,0),0)</f>
        <v>-18019318.294401705</v>
      </c>
      <c r="S807" s="25">
        <f t="shared" ca="1" si="787"/>
        <v>-29001420.977876242</v>
      </c>
    </row>
    <row r="808" spans="1:19" ht="15.75" customHeight="1" x14ac:dyDescent="0.25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-11036292.056176042</v>
      </c>
      <c r="R808" s="25">
        <f t="array" aca="1" ref="R808" ca="1">INDEX('Lorri 401b'!L:L,MATCH('Retirement Calculator'!A808,'Lorri 401b'!N:N,0),0)</f>
        <v>-18116144.321240935</v>
      </c>
      <c r="S808" s="25">
        <f t="shared" ca="1" si="787"/>
        <v>-29152436.377416976</v>
      </c>
    </row>
    <row r="809" spans="1:19" ht="15.75" customHeight="1" x14ac:dyDescent="0.25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-11090707.21793047</v>
      </c>
      <c r="R809" s="25">
        <f t="array" aca="1" ref="R809" ca="1">INDEX('Lorri 401b'!L:L,MATCH('Retirement Calculator'!A809,'Lorri 401b'!N:N,0),0)</f>
        <v>-18213373.789858662</v>
      </c>
      <c r="S809" s="25">
        <f t="shared" ca="1" si="787"/>
        <v>-29304081.007789131</v>
      </c>
    </row>
    <row r="810" spans="1:19" ht="15.75" customHeight="1" x14ac:dyDescent="0.25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-11145349.109525541</v>
      </c>
      <c r="R810" s="25">
        <f t="array" aca="1" ref="R810" ca="1">INDEX('Lorri 401b'!L:L,MATCH('Retirement Calculator'!A810,'Lorri 401b'!N:N,0),0)</f>
        <v>-18311008.381262295</v>
      </c>
      <c r="S810" s="25">
        <f t="shared" ca="1" si="787"/>
        <v>-29456357.490787834</v>
      </c>
    </row>
    <row r="811" spans="1:19" ht="15.75" customHeight="1" x14ac:dyDescent="0.25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-11200218.675668925</v>
      </c>
      <c r="R811" s="25">
        <f t="array" aca="1" ref="R811" ca="1">INDEX('Lorri 401b'!L:L,MATCH('Retirement Calculator'!A811,'Lorri 401b'!N:N,0),0)</f>
        <v>-18409049.783463441</v>
      </c>
      <c r="S811" s="25">
        <f t="shared" ca="1" si="787"/>
        <v>-29609268.459132366</v>
      </c>
    </row>
    <row r="812" spans="1:19" ht="15.75" customHeight="1" x14ac:dyDescent="0.25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-11255316.865004573</v>
      </c>
      <c r="R812" s="25">
        <f t="array" aca="1" ref="R812" ca="1">INDEX('Lorri 401b'!L:L,MATCH('Retirement Calculator'!A812,'Lorri 401b'!N:N,0),0)</f>
        <v>-18507499.691507094</v>
      </c>
      <c r="S812" s="25">
        <f t="shared" ca="1" si="787"/>
        <v>-29762816.556511667</v>
      </c>
    </row>
    <row r="813" spans="1:19" ht="15.75" customHeight="1" x14ac:dyDescent="0.25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-11310644.630129119</v>
      </c>
      <c r="R813" s="25">
        <f t="array" aca="1" ref="R813" ca="1">INDEX('Lorri 401b'!L:L,MATCH('Retirement Calculator'!A813,'Lorri 401b'!N:N,0),0)</f>
        <v>-18606359.807500929</v>
      </c>
      <c r="S813" s="25">
        <f t="shared" ca="1" si="787"/>
        <v>-29917004.43763005</v>
      </c>
    </row>
    <row r="814" spans="1:19" ht="15.75" customHeight="1" x14ac:dyDescent="0.25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-11366202.927608352</v>
      </c>
      <c r="R814" s="25">
        <f t="array" aca="1" ref="R814" ca="1">INDEX('Lorri 401b'!L:L,MATCH('Retirement Calculator'!A814,'Lorri 401b'!N:N,0),0)</f>
        <v>-18705631.840644736</v>
      </c>
      <c r="S814" s="25">
        <f t="shared" ca="1" si="787"/>
        <v>-30071834.768253088</v>
      </c>
    </row>
    <row r="815" spans="1:19" ht="15.75" customHeight="1" x14ac:dyDescent="0.25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-11421992.717993747</v>
      </c>
      <c r="R815" s="25">
        <f t="array" aca="1" ref="R815" ca="1">INDEX('Lorri 401b'!L:L,MATCH('Retirement Calculator'!A815,'Lorri 401b'!N:N,0),0)</f>
        <v>-18805317.507259976</v>
      </c>
      <c r="S815" s="25">
        <f t="shared" ca="1" si="787"/>
        <v>-30227310.225253724</v>
      </c>
    </row>
    <row r="816" spans="1:19" ht="15.75" customHeight="1" x14ac:dyDescent="0.25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-11478014.965839082</v>
      </c>
      <c r="R816" s="25">
        <f t="array" aca="1" ref="R816" ca="1">INDEX('Lorri 401b'!L:L,MATCH('Retirement Calculator'!A816,'Lorri 401b'!N:N,0),0)</f>
        <v>-18905418.530819446</v>
      </c>
      <c r="S816" s="25">
        <f t="shared" ca="1" si="787"/>
        <v>-30383433.496658526</v>
      </c>
    </row>
    <row r="817" spans="1:19" ht="15.75" customHeight="1" x14ac:dyDescent="0.25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-11534270.639717106</v>
      </c>
      <c r="R817" s="25">
        <f t="array" aca="1" ref="R817" ca="1">INDEX('Lorri 401b'!L:L,MATCH('Retirement Calculator'!A817,'Lorri 401b'!N:N,0),0)</f>
        <v>-19005936.641977083</v>
      </c>
      <c r="S817" s="25">
        <f t="shared" ca="1" si="787"/>
        <v>-30540207.281694189</v>
      </c>
    </row>
    <row r="818" spans="1:19" ht="15.75" customHeight="1" x14ac:dyDescent="0.25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-11590760.712236289</v>
      </c>
      <c r="R818" s="25">
        <f t="array" aca="1" ref="R818" ca="1">INDEX('Lorri 401b'!L:L,MATCH('Retirement Calculator'!A818,'Lorri 401b'!N:N,0),0)</f>
        <v>-19106873.578597877</v>
      </c>
      <c r="S818" s="25">
        <f t="shared" ca="1" si="787"/>
        <v>-30697634.290834166</v>
      </c>
    </row>
    <row r="819" spans="1:19" ht="15.75" customHeight="1" x14ac:dyDescent="0.25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-11647486.160057634</v>
      </c>
      <c r="R819" s="25">
        <f t="array" aca="1" ref="R819" ca="1">INDEX('Lorri 401b'!L:L,MATCH('Retirement Calculator'!A819,'Lorri 401b'!N:N,0),0)</f>
        <v>-19208231.085787922</v>
      </c>
      <c r="S819" s="25">
        <f t="shared" ca="1" si="787"/>
        <v>-30855717.245845556</v>
      </c>
    </row>
    <row r="820" spans="1:19" ht="15.75" customHeight="1" x14ac:dyDescent="0.25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-11704447.963911569</v>
      </c>
      <c r="R820" s="25">
        <f t="array" aca="1" ref="R820" ca="1">INDEX('Lorri 401b'!L:L,MATCH('Retirement Calculator'!A820,'Lorri 401b'!N:N,0),0)</f>
        <v>-19310010.915924594</v>
      </c>
      <c r="S820" s="25">
        <f t="shared" ca="1" si="787"/>
        <v>-31014458.879836164</v>
      </c>
    </row>
    <row r="821" spans="1:19" ht="15.75" customHeight="1" x14ac:dyDescent="0.25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-11761647.108614895</v>
      </c>
      <c r="R821" s="25">
        <f t="array" aca="1" ref="R821" ca="1">INDEX('Lorri 401b'!L:L,MATCH('Retirement Calculator'!A821,'Lorri 401b'!N:N,0),0)</f>
        <v>-19412214.828686833</v>
      </c>
      <c r="S821" s="25">
        <f t="shared" ca="1" si="787"/>
        <v>-31173861.937301729</v>
      </c>
    </row>
    <row r="822" spans="1:19" ht="15.75" customHeight="1" x14ac:dyDescent="0.25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-11819084.583087819</v>
      </c>
      <c r="R822" s="25">
        <f t="array" aca="1" ref="R822" ca="1">INDEX('Lorri 401b'!L:L,MATCH('Retirement Calculator'!A822,'Lorri 401b'!N:N,0),0)</f>
        <v>-19514844.591085583</v>
      </c>
      <c r="S822" s="25">
        <f t="shared" ca="1" si="787"/>
        <v>-31333929.1741734</v>
      </c>
    </row>
    <row r="823" spans="1:19" ht="15.75" customHeight="1" x14ac:dyDescent="0.25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-11876761.380371045</v>
      </c>
      <c r="R823" s="25">
        <f t="array" aca="1" ref="R823" ca="1">INDEX('Lorri 401b'!L:L,MATCH('Retirement Calculator'!A823,'Lorri 401b'!N:N,0),0)</f>
        <v>-19617901.977494329</v>
      </c>
      <c r="S823" s="25">
        <f t="shared" ca="1" si="787"/>
        <v>-31494663.357865375</v>
      </c>
    </row>
    <row r="824" spans="1:19" ht="15.75" customHeight="1" x14ac:dyDescent="0.25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-11934678.497642953</v>
      </c>
      <c r="R824" s="25">
        <f t="array" aca="1" ref="R824" ca="1">INDEX('Lorri 401b'!L:L,MATCH('Retirement Calculator'!A824,'Lorri 401b'!N:N,0),0)</f>
        <v>-19721388.769679777</v>
      </c>
      <c r="S824" s="25">
        <f t="shared" ca="1" si="787"/>
        <v>-31656067.26732273</v>
      </c>
    </row>
    <row r="825" spans="1:19" ht="15.75" customHeight="1" x14ac:dyDescent="0.25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-11992836.936236827</v>
      </c>
      <c r="R825" s="25">
        <f t="array" aca="1" ref="R825" ca="1">INDEX('Lorri 401b'!L:L,MATCH('Retirement Calculator'!A825,'Lorri 401b'!N:N,0),0)</f>
        <v>-19825306.756832663</v>
      </c>
      <c r="S825" s="25">
        <f t="shared" ca="1" si="787"/>
        <v>-31818143.693069488</v>
      </c>
    </row>
    <row r="826" spans="1:19" ht="15.75" customHeight="1" x14ac:dyDescent="0.25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-12051237.701658174</v>
      </c>
      <c r="R826" s="25">
        <f t="array" aca="1" ref="R826" ca="1">INDEX('Lorri 401b'!L:L,MATCH('Retirement Calculator'!A826,'Lorri 401b'!N:N,0),0)</f>
        <v>-19929657.735598687</v>
      </c>
      <c r="S826" s="25">
        <f t="shared" ca="1" si="787"/>
        <v>-31980895.437256861</v>
      </c>
    </row>
    <row r="827" spans="1:19" ht="15.75" customHeight="1" x14ac:dyDescent="0.25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-12109881.803602111</v>
      </c>
      <c r="R827" s="25">
        <f t="array" aca="1" ref="R827" ca="1">INDEX('Lorri 401b'!L:L,MATCH('Retirement Calculator'!A827,'Lorri 401b'!N:N,0),0)</f>
        <v>-20034443.51010957</v>
      </c>
      <c r="S827" s="25">
        <f t="shared" ca="1" si="787"/>
        <v>-32144325.31371168</v>
      </c>
    </row>
    <row r="828" spans="1:19" ht="15.75" customHeight="1" x14ac:dyDescent="0.25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-12168770.255970813</v>
      </c>
      <c r="R828" s="25">
        <f t="array" aca="1" ref="R828" ca="1">INDEX('Lorri 401b'!L:L,MATCH('Retirement Calculator'!A828,'Lorri 401b'!N:N,0),0)</f>
        <v>-20139665.892014246</v>
      </c>
      <c r="S828" s="25">
        <f t="shared" ca="1" si="787"/>
        <v>-32308436.14798506</v>
      </c>
    </row>
    <row r="829" spans="1:19" ht="15.75" customHeight="1" x14ac:dyDescent="0.25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-12227904.076891053</v>
      </c>
      <c r="R829" s="25">
        <f t="array" aca="1" ref="R829" ca="1">INDEX('Lorri 401b'!L:L,MATCH('Retirement Calculator'!A829,'Lorri 401b'!N:N,0),0)</f>
        <v>-20245326.700510193</v>
      </c>
      <c r="S829" s="25">
        <f t="shared" ca="1" si="787"/>
        <v>-32473230.777401246</v>
      </c>
    </row>
    <row r="830" spans="1:19" ht="15.75" customHeight="1" x14ac:dyDescent="0.25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-12287284.288731795</v>
      </c>
      <c r="R830" s="25">
        <f t="array" aca="1" ref="R830" ca="1">INDEX('Lorri 401b'!L:L,MATCH('Retirement Calculator'!A830,'Lorri 401b'!N:N,0),0)</f>
        <v>-20351427.762374874</v>
      </c>
      <c r="S830" s="25">
        <f t="shared" ca="1" si="787"/>
        <v>-32638712.051106669</v>
      </c>
    </row>
    <row r="831" spans="1:19" ht="15.75" customHeight="1" x14ac:dyDescent="0.25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-12346911.918121872</v>
      </c>
      <c r="R831" s="25">
        <f t="array" aca="1" ref="R831" ca="1">INDEX('Lorri 401b'!L:L,MATCH('Retirement Calculator'!A831,'Lorri 401b'!N:N,0),0)</f>
        <v>-20457970.911997326</v>
      </c>
      <c r="S831" s="25">
        <f t="shared" ca="1" si="787"/>
        <v>-32804882.8301192</v>
      </c>
    </row>
    <row r="832" spans="1:19" ht="15.75" customHeight="1" x14ac:dyDescent="0.25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-12406787.995967742</v>
      </c>
      <c r="R832" s="25">
        <f t="array" aca="1" ref="R832" ca="1">INDEX('Lorri 401b'!L:L,MATCH('Retirement Calculator'!A832,'Lorri 401b'!N:N,0),0)</f>
        <v>-20564957.991409868</v>
      </c>
      <c r="S832" s="25">
        <f t="shared" ca="1" si="787"/>
        <v>-32971745.98737761</v>
      </c>
    </row>
    <row r="833" spans="1:19" ht="15.75" customHeight="1" x14ac:dyDescent="0.25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-12466913.557471301</v>
      </c>
      <c r="R833" s="25">
        <f t="array" aca="1" ref="R833" ca="1">INDEX('Lorri 401b'!L:L,MATCH('Retirement Calculator'!A833,'Lorri 401b'!N:N,0),0)</f>
        <v>-20672390.850319963</v>
      </c>
      <c r="S833" s="25">
        <f t="shared" ca="1" si="787"/>
        <v>-33139304.407791264</v>
      </c>
    </row>
    <row r="834" spans="1:19" ht="15.75" customHeight="1" x14ac:dyDescent="0.25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-12527289.642147793</v>
      </c>
      <c r="R834" s="25">
        <f t="array" aca="1" ref="R834" ca="1">INDEX('Lorri 401b'!L:L,MATCH('Retirement Calculator'!A834,'Lorri 401b'!N:N,0),0)</f>
        <v>-20780271.346142184</v>
      </c>
      <c r="S834" s="25">
        <f t="shared" ca="1" si="787"/>
        <v>-33307560.988289975</v>
      </c>
    </row>
    <row r="835" spans="1:19" ht="15.75" customHeight="1" x14ac:dyDescent="0.25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-12587917.29384377</v>
      </c>
      <c r="R835" s="25">
        <f t="array" aca="1" ref="R835" ca="1">INDEX('Lorri 401b'!L:L,MATCH('Retirement Calculator'!A835,'Lorri 401b'!N:N,0),0)</f>
        <v>-20888601.344030332</v>
      </c>
      <c r="S835" s="25">
        <f t="shared" ca="1" si="787"/>
        <v>-33476518.637874104</v>
      </c>
    </row>
    <row r="836" spans="1:19" ht="15.75" customHeight="1" x14ac:dyDescent="0.25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-12648797.560755147</v>
      </c>
      <c r="R836" s="25">
        <f t="array" aca="1" ref="R836" ca="1">INDEX('Lorri 401b'!L:L,MATCH('Retirement Calculator'!A836,'Lorri 401b'!N:N,0),0)</f>
        <v>-20997382.716909681</v>
      </c>
      <c r="S836" s="25">
        <f t="shared" ca="1" si="787"/>
        <v>-33646180.277664825</v>
      </c>
    </row>
    <row r="837" spans="1:19" ht="15.75" customHeight="1" x14ac:dyDescent="0.25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-12709931.49544532</v>
      </c>
      <c r="R837" s="25">
        <f t="array" aca="1" ref="R837" ca="1">INDEX('Lorri 401b'!L:L,MATCH('Retirement Calculator'!A837,'Lorri 401b'!N:N,0),0)</f>
        <v>-21106617.345509358</v>
      </c>
      <c r="S837" s="25">
        <f t="shared" ca="1" si="787"/>
        <v>-33816548.840954676</v>
      </c>
    </row>
    <row r="838" spans="1:19" ht="15.75" customHeight="1" x14ac:dyDescent="0.25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-12771320.154863371</v>
      </c>
      <c r="R838" s="25">
        <f t="array" aca="1" ref="R838" ca="1">INDEX('Lorri 401b'!L:L,MATCH('Retirement Calculator'!A838,'Lorri 401b'!N:N,0),0)</f>
        <v>-21216307.118394867</v>
      </c>
      <c r="S838" s="25">
        <f t="shared" ca="1" si="787"/>
        <v>-33987627.273258239</v>
      </c>
    </row>
    <row r="839" spans="1:19" ht="15.75" customHeight="1" x14ac:dyDescent="0.25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-12832964.600362329</v>
      </c>
      <c r="R839" s="25">
        <f t="array" aca="1" ref="R839" ca="1">INDEX('Lorri 401b'!L:L,MATCH('Retirement Calculator'!A839,'Lorri 401b'!N:N,0),0)</f>
        <v>-21326453.932000734</v>
      </c>
      <c r="S839" s="25">
        <f t="shared" ca="1" si="787"/>
        <v>-34159418.532363065</v>
      </c>
    </row>
    <row r="840" spans="1:19" ht="15.75" customHeight="1" x14ac:dyDescent="0.25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-12894865.897717534</v>
      </c>
      <c r="R840" s="25">
        <f t="array" aca="1" ref="R840" ca="1">INDEX('Lorri 401b'!L:L,MATCH('Retirement Calculator'!A840,'Lorri 401b'!N:N,0),0)</f>
        <v>-21437059.690663293</v>
      </c>
      <c r="S840" s="25">
        <f t="shared" ca="1" si="787"/>
        <v>-34331925.588380828</v>
      </c>
    </row>
    <row r="841" spans="1:19" ht="15.75" customHeight="1" x14ac:dyDescent="0.25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-12957025.117145052</v>
      </c>
      <c r="R841" s="25">
        <f t="array" aca="1" ref="R841" ca="1">INDEX('Lorri 401b'!L:L,MATCH('Retirement Calculator'!A841,'Lorri 401b'!N:N,0),0)</f>
        <v>-21548126.306653611</v>
      </c>
      <c r="S841" s="25">
        <f t="shared" ca="1" si="787"/>
        <v>-34505151.423798665</v>
      </c>
    </row>
    <row r="842" spans="1:19" ht="15.75" customHeight="1" x14ac:dyDescent="0.25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-13019443.333320184</v>
      </c>
      <c r="R842" s="25">
        <f t="array" aca="1" ref="R842" ca="1">INDEX('Lorri 401b'!L:L,MATCH('Retirement Calculator'!A842,'Lorri 401b'!N:N,0),0)</f>
        <v>-21659655.700210556</v>
      </c>
      <c r="S842" s="25">
        <f t="shared" ca="1" si="787"/>
        <v>-34679099.033530742</v>
      </c>
    </row>
    <row r="843" spans="1:19" ht="15.75" customHeight="1" x14ac:dyDescent="0.25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-13082121.625396045</v>
      </c>
      <c r="R843" s="25">
        <f t="array" aca="1" ref="R843" ca="1">INDEX('Lorri 401b'!L:L,MATCH('Retirement Calculator'!A843,'Lorri 401b'!N:N,0),0)</f>
        <v>-21771649.799573988</v>
      </c>
      <c r="S843" s="25">
        <f t="shared" ca="1" si="787"/>
        <v>-34853771.424970031</v>
      </c>
    </row>
    <row r="844" spans="1:19" ht="15.75" customHeight="1" x14ac:dyDescent="0.25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-13145061.077022223</v>
      </c>
      <c r="R844" s="25">
        <f t="array" aca="1" ref="R844" ca="1">INDEX('Lorri 401b'!L:L,MATCH('Retirement Calculator'!A844,'Lorri 401b'!N:N,0),0)</f>
        <v>-21884110.541018102</v>
      </c>
      <c r="S844" s="25">
        <f t="shared" ca="1" si="787"/>
        <v>-35029171.618040323</v>
      </c>
    </row>
    <row r="845" spans="1:19" ht="15.75" customHeight="1" x14ac:dyDescent="0.25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-13208262.776363511</v>
      </c>
      <c r="R845" s="25">
        <f t="array" aca="1" ref="R845" ca="1">INDEX('Lorri 401b'!L:L,MATCH('Retirement Calculator'!A845,'Lorri 401b'!N:N,0),0)</f>
        <v>-21997039.868884899</v>
      </c>
      <c r="S845" s="25">
        <f t="shared" ca="1" si="787"/>
        <v>-35205302.645248413</v>
      </c>
    </row>
    <row r="846" spans="1:19" ht="15.75" customHeight="1" x14ac:dyDescent="0.25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-13271727.816118719</v>
      </c>
      <c r="R846" s="25">
        <f t="array" aca="1" ref="R846" ca="1">INDEX('Lorri 401b'!L:L,MATCH('Retirement Calculator'!A846,'Lorri 401b'!N:N,0),0)</f>
        <v>-22110439.735617809</v>
      </c>
      <c r="S846" s="25">
        <f t="shared" ca="1" si="787"/>
        <v>-35382167.551736526</v>
      </c>
    </row>
    <row r="847" spans="1:19" ht="15.75" customHeight="1" x14ac:dyDescent="0.25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-13335457.293539574</v>
      </c>
      <c r="R847" s="25">
        <f t="array" aca="1" ref="R847" ca="1">INDEX('Lorri 401b'!L:L,MATCH('Retirement Calculator'!A847,'Lorri 401b'!N:N,0),0)</f>
        <v>-22224312.101795439</v>
      </c>
      <c r="S847" s="25">
        <f t="shared" ca="1" si="787"/>
        <v>-35559769.395335011</v>
      </c>
    </row>
    <row r="848" spans="1:19" ht="15.75" customHeight="1" x14ac:dyDescent="0.25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-13399452.310449684</v>
      </c>
      <c r="R848" s="25">
        <f t="array" aca="1" ref="R848" ca="1">INDEX('Lorri 401b'!L:L,MATCH('Retirement Calculator'!A848,'Lorri 401b'!N:N,0),0)</f>
        <v>-22338658.936165474</v>
      </c>
      <c r="S848" s="25">
        <f t="shared" ca="1" si="787"/>
        <v>-35738111.246615157</v>
      </c>
    </row>
    <row r="849" spans="1:19" ht="15.75" customHeight="1" x14ac:dyDescent="0.25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-13463713.973263586</v>
      </c>
      <c r="R849" s="25">
        <f t="array" aca="1" ref="R849" ca="1">INDEX('Lorri 401b'!L:L,MATCH('Retirement Calculator'!A849,'Lorri 401b'!N:N,0),0)</f>
        <v>-22453482.215678718</v>
      </c>
      <c r="S849" s="25">
        <f t="shared" ca="1" si="787"/>
        <v>-35917196.188942306</v>
      </c>
    </row>
    <row r="850" spans="1:19" ht="15.75" customHeight="1" x14ac:dyDescent="0.25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-13528243.39300588</v>
      </c>
      <c r="R850" s="25">
        <f t="array" aca="1" ref="R850" ca="1">INDEX('Lorri 401b'!L:L,MATCH('Retirement Calculator'!A850,'Lorri 401b'!N:N,0),0)</f>
        <v>-22568783.925523266</v>
      </c>
      <c r="S850" s="25">
        <f t="shared" ca="1" si="787"/>
        <v>-36097027.318529144</v>
      </c>
    </row>
    <row r="851" spans="1:19" ht="15.75" customHeight="1" x14ac:dyDescent="0.25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-13593041.685330432</v>
      </c>
      <c r="R851" s="25">
        <f t="array" aca="1" ref="R851" ca="1">INDEX('Lorri 401b'!L:L,MATCH('Retirement Calculator'!A851,'Lorri 401b'!N:N,0),0)</f>
        <v>-22684566.059158836</v>
      </c>
      <c r="S851" s="25">
        <f t="shared" ca="1" si="787"/>
        <v>-36277607.744489267</v>
      </c>
    </row>
    <row r="852" spans="1:19" ht="15.75" customHeight="1" x14ac:dyDescent="0.25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-13658109.97053967</v>
      </c>
      <c r="R852" s="25">
        <f t="array" aca="1" ref="R852" ca="1">INDEX('Lorri 401b'!L:L,MATCH('Retirement Calculator'!A852,'Lorri 401b'!N:N,0),0)</f>
        <v>-22800830.618351217</v>
      </c>
      <c r="S852" s="25">
        <f t="shared" ca="1" si="787"/>
        <v>-36458940.588890888</v>
      </c>
    </row>
    <row r="853" spans="1:19" ht="15.75" customHeight="1" x14ac:dyDescent="0.25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-13723449.373603947</v>
      </c>
      <c r="R853" s="25">
        <f t="array" aca="1" ref="R853" ca="1">INDEX('Lorri 401b'!L:L,MATCH('Retirement Calculator'!A853,'Lorri 401b'!N:N,0),0)</f>
        <v>-22917579.613206901</v>
      </c>
      <c r="S853" s="25">
        <f t="shared" ca="1" si="787"/>
        <v>-36641028.986810848</v>
      </c>
    </row>
    <row r="854" spans="1:19" ht="15.75" customHeight="1" x14ac:dyDescent="0.25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-13789061.024180992</v>
      </c>
      <c r="R854" s="25">
        <f t="array" aca="1" ref="R854" ca="1">INDEX('Lorri 401b'!L:L,MATCH('Retirement Calculator'!A854,'Lorri 401b'!N:N,0),0)</f>
        <v>-23034815.062207818</v>
      </c>
      <c r="S854" s="25">
        <f t="shared" ca="1" si="787"/>
        <v>-36823876.086388811</v>
      </c>
    </row>
    <row r="855" spans="1:19" ht="15.75" customHeight="1" x14ac:dyDescent="0.25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-13854946.056635441</v>
      </c>
      <c r="R855" s="25">
        <f t="array" aca="1" ref="R855" ca="1">INDEX('Lorri 401b'!L:L,MATCH('Retirement Calculator'!A855,'Lorri 401b'!N:N,0),0)</f>
        <v>-23152538.99224624</v>
      </c>
      <c r="S855" s="25">
        <f t="shared" ca="1" si="787"/>
        <v>-37007485.04888168</v>
      </c>
    </row>
    <row r="856" spans="1:19" ht="15.75" customHeight="1" x14ac:dyDescent="0.25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-13921105.610058451</v>
      </c>
      <c r="R856" s="25">
        <f t="array" aca="1" ref="R856" ca="1">INDEX('Lorri 401b'!L:L,MATCH('Retirement Calculator'!A856,'Lorri 401b'!N:N,0),0)</f>
        <v>-23270753.438659821</v>
      </c>
      <c r="S856" s="25">
        <f t="shared" ca="1" si="787"/>
        <v>-37191859.048718274</v>
      </c>
    </row>
    <row r="857" spans="1:19" ht="15.75" customHeight="1" x14ac:dyDescent="0.25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-13987540.828287389</v>
      </c>
      <c r="R857" s="25">
        <f t="array" aca="1" ref="R857" ca="1">INDEX('Lorri 401b'!L:L,MATCH('Retirement Calculator'!A857,'Lorri 401b'!N:N,0),0)</f>
        <v>-23389460.445266791</v>
      </c>
      <c r="S857" s="25">
        <f t="shared" ca="1" si="787"/>
        <v>-37377001.273554176</v>
      </c>
    </row>
    <row r="858" spans="1:19" ht="15.75" customHeight="1" x14ac:dyDescent="0.25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-14054252.859925615</v>
      </c>
      <c r="R858" s="25">
        <f t="array" aca="1" ref="R858" ca="1">INDEX('Lorri 401b'!L:L,MATCH('Retirement Calculator'!A858,'Lorri 401b'!N:N,0),0)</f>
        <v>-23508662.064401291</v>
      </c>
      <c r="S858" s="25">
        <f t="shared" ca="1" si="787"/>
        <v>-37562914.924326904</v>
      </c>
    </row>
    <row r="859" spans="1:19" ht="15.75" customHeight="1" x14ac:dyDescent="0.25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-14121242.858362332</v>
      </c>
      <c r="R859" s="25">
        <f t="array" aca="1" ref="R859" ca="1">INDEX('Lorri 401b'!L:L,MATCH('Retirement Calculator'!A859,'Lorri 401b'!N:N,0),0)</f>
        <v>-23628360.356948853</v>
      </c>
      <c r="S859" s="25">
        <f t="shared" ca="1" si="787"/>
        <v>-37749603.215311185</v>
      </c>
    </row>
    <row r="860" spans="1:19" ht="15.75" customHeight="1" x14ac:dyDescent="0.25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-14188511.981792536</v>
      </c>
      <c r="R860" s="25">
        <f t="array" aca="1" ref="R860" ca="1">INDEX('Lorri 401b'!L:L,MATCH('Retirement Calculator'!A860,'Lorri 401b'!N:N,0),0)</f>
        <v>-23748557.392382029</v>
      </c>
      <c r="S860" s="25">
        <f t="shared" ca="1" si="787"/>
        <v>-37937069.374174565</v>
      </c>
    </row>
    <row r="861" spans="1:19" ht="15.75" customHeight="1" x14ac:dyDescent="0.25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-14256061.393237032</v>
      </c>
      <c r="R861" s="25">
        <f t="array" aca="1" ref="R861" ca="1">INDEX('Lorri 401b'!L:L,MATCH('Retirement Calculator'!A861,'Lorri 401b'!N:N,0),0)</f>
        <v>-23869255.248796176</v>
      </c>
      <c r="S861" s="25">
        <f t="shared" ca="1" si="787"/>
        <v>-38125316.642033204</v>
      </c>
    </row>
    <row r="862" spans="1:19" ht="15.75" customHeight="1" x14ac:dyDescent="0.25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-14323892.260562548</v>
      </c>
      <c r="R862" s="25">
        <f t="array" aca="1" ref="R862" ca="1">INDEX('Lorri 401b'!L:L,MATCH('Retirement Calculator'!A862,'Lorri 401b'!N:N,0),0)</f>
        <v>-23990456.01294538</v>
      </c>
      <c r="S862" s="25">
        <f t="shared" ca="1" si="787"/>
        <v>-38314348.27350793</v>
      </c>
    </row>
    <row r="863" spans="1:19" ht="15.75" customHeight="1" x14ac:dyDescent="0.25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-14392005.756501921</v>
      </c>
      <c r="R863" s="25">
        <f t="array" aca="1" ref="R863" ca="1">INDEX('Lorri 401b'!L:L,MATCH('Retirement Calculator'!A863,'Lorri 401b'!N:N,0),0)</f>
        <v>-24112161.780278541</v>
      </c>
      <c r="S863" s="25">
        <f t="shared" ca="1" si="787"/>
        <v>-38504167.536780462</v>
      </c>
    </row>
    <row r="864" spans="1:19" ht="15.75" customHeight="1" x14ac:dyDescent="0.25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-14460403.058674373</v>
      </c>
      <c r="R864" s="25">
        <f t="array" aca="1" ref="R864" ca="1">INDEX('Lorri 401b'!L:L,MATCH('Retirement Calculator'!A864,'Lorri 401b'!N:N,0),0)</f>
        <v>-24234374.654975589</v>
      </c>
      <c r="S864" s="25">
        <f t="shared" ca="1" si="787"/>
        <v>-38694777.713649958</v>
      </c>
    </row>
    <row r="865" spans="1:19" ht="15.75" customHeight="1" x14ac:dyDescent="0.25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-14529085.349605877</v>
      </c>
      <c r="R865" s="25">
        <f t="array" aca="1" ref="R865" ca="1">INDEX('Lorri 401b'!L:L,MATCH('Retirement Calculator'!A865,'Lorri 401b'!N:N,0),0)</f>
        <v>-24357096.749983877</v>
      </c>
      <c r="S865" s="25">
        <f t="shared" ca="1" si="787"/>
        <v>-38886182.09958975</v>
      </c>
    </row>
    <row r="866" spans="1:19" ht="15.75" customHeight="1" x14ac:dyDescent="0.25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-14598053.816749597</v>
      </c>
      <c r="R866" s="25">
        <f t="array" aca="1" ref="R866" ca="1">INDEX('Lorri 401b'!L:L,MATCH('Retirement Calculator'!A866,'Lorri 401b'!N:N,0),0)</f>
        <v>-24480330.187054697</v>
      </c>
      <c r="S866" s="25">
        <f t="shared" ca="1" si="787"/>
        <v>-39078384.003804296</v>
      </c>
    </row>
    <row r="867" spans="1:19" ht="15.75" customHeight="1" x14ac:dyDescent="0.25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-14667309.652506415</v>
      </c>
      <c r="R867" s="25">
        <f t="array" aca="1" ref="R867" ca="1">INDEX('Lorri 401b'!L:L,MATCH('Retirement Calculator'!A867,'Lorri 401b'!N:N,0),0)</f>
        <v>-24604077.09677998</v>
      </c>
      <c r="S867" s="25">
        <f t="shared" ca="1" si="787"/>
        <v>-39271386.749286398</v>
      </c>
    </row>
    <row r="868" spans="1:19" ht="15.75" customHeight="1" x14ac:dyDescent="0.25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-14736854.054245552</v>
      </c>
      <c r="R868" s="25">
        <f t="array" aca="1" ref="R868" ca="1">INDEX('Lorri 401b'!L:L,MATCH('Retirement Calculator'!A868,'Lorri 401b'!N:N,0),0)</f>
        <v>-24728339.618629117</v>
      </c>
      <c r="S868" s="25">
        <f t="shared" ca="1" si="787"/>
        <v>-39465193.672874667</v>
      </c>
    </row>
    <row r="869" spans="1:19" ht="15.75" customHeight="1" x14ac:dyDescent="0.25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-14806688.224325269</v>
      </c>
      <c r="R869" s="25">
        <f t="array" aca="1" ref="R869" ca="1">INDEX('Lorri 401b'!L:L,MATCH('Retirement Calculator'!A869,'Lorri 401b'!N:N,0),0)</f>
        <v>-24853119.90098596</v>
      </c>
      <c r="S869" s="25">
        <f t="shared" ca="1" si="787"/>
        <v>-39659808.125311226</v>
      </c>
    </row>
    <row r="870" spans="1:19" ht="15.75" customHeight="1" x14ac:dyDescent="0.25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-14876813.370113652</v>
      </c>
      <c r="R870" s="25">
        <f t="array" aca="1" ref="R870" ca="1">INDEX('Lorri 401b'!L:L,MATCH('Retirement Calculator'!A870,'Lorri 401b'!N:N,0),0)</f>
        <v>-24978420.101185955</v>
      </c>
      <c r="S870" s="25">
        <f t="shared" ca="1" si="787"/>
        <v>-39855233.471299604</v>
      </c>
    </row>
    <row r="871" spans="1:19" ht="15.75" customHeight="1" x14ac:dyDescent="0.25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-14947230.704009486</v>
      </c>
      <c r="R871" s="25">
        <f t="array" aca="1" ref="R871" ca="1">INDEX('Lorri 401b'!L:L,MATCH('Retirement Calculator'!A871,'Lorri 401b'!N:N,0),0)</f>
        <v>-25104242.385553453</v>
      </c>
      <c r="S871" s="25">
        <f t="shared" ca="1" si="787"/>
        <v>-40051473.089562938</v>
      </c>
    </row>
    <row r="872" spans="1:19" ht="15.75" customHeight="1" x14ac:dyDescent="0.25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-15017941.443463221</v>
      </c>
      <c r="R872" s="25">
        <f t="array" aca="1" ref="R872" ca="1">INDEX('Lorri 401b'!L:L,MATCH('Retirement Calculator'!A872,'Lorri 401b'!N:N,0),0)</f>
        <v>-25230588.929439146</v>
      </c>
      <c r="S872" s="25">
        <f t="shared" ca="1" si="787"/>
        <v>-40248530.372902364</v>
      </c>
    </row>
    <row r="873" spans="1:19" ht="15.75" customHeight="1" x14ac:dyDescent="0.25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-15088946.810998013</v>
      </c>
      <c r="R873" s="25">
        <f t="array" aca="1" ref="R873" ca="1">INDEX('Lorri 401b'!L:L,MATCH('Retirement Calculator'!A873,'Lorri 401b'!N:N,0),0)</f>
        <v>-25357461.917257696</v>
      </c>
      <c r="S873" s="25">
        <f t="shared" ca="1" si="787"/>
        <v>-40446408.728255711</v>
      </c>
    </row>
    <row r="874" spans="1:19" ht="15.75" customHeight="1" x14ac:dyDescent="0.25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-15160248.034230866</v>
      </c>
      <c r="R874" s="25">
        <f t="array" aca="1" ref="R874" ca="1">INDEX('Lorri 401b'!L:L,MATCH('Retirement Calculator'!A874,'Lorri 401b'!N:N,0),0)</f>
        <v>-25484863.542525493</v>
      </c>
      <c r="S874" s="25">
        <f t="shared" ca="1" si="787"/>
        <v>-40645111.576756358</v>
      </c>
    </row>
    <row r="875" spans="1:19" ht="15.75" customHeight="1" x14ac:dyDescent="0.25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-15231846.345893856</v>
      </c>
      <c r="R875" s="25">
        <f t="array" aca="1" ref="R875" ca="1">INDEX('Lorri 401b'!L:L,MATCH('Retirement Calculator'!A875,'Lorri 401b'!N:N,0),0)</f>
        <v>-25612796.007898569</v>
      </c>
      <c r="S875" s="25">
        <f t="shared" ca="1" si="787"/>
        <v>-40844642.353792429</v>
      </c>
    </row>
    <row r="876" spans="1:19" ht="15.75" customHeight="1" x14ac:dyDescent="0.25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-15303742.983855441</v>
      </c>
      <c r="R876" s="25">
        <f t="array" aca="1" ref="R876" ca="1">INDEX('Lorri 401b'!L:L,MATCH('Retirement Calculator'!A876,'Lorri 401b'!N:N,0),0)</f>
        <v>-25741261.525210701</v>
      </c>
      <c r="S876" s="25">
        <f t="shared" ca="1" si="787"/>
        <v>-41045004.509066142</v>
      </c>
    </row>
    <row r="877" spans="1:19" ht="15.75" customHeight="1" x14ac:dyDescent="0.25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-15375939.191141866</v>
      </c>
      <c r="R877" s="25">
        <f t="array" aca="1" ref="R877" ca="1">INDEX('Lorri 401b'!L:L,MATCH('Retirement Calculator'!A877,'Lorri 401b'!N:N,0),0)</f>
        <v>-25870262.315511633</v>
      </c>
      <c r="S877" s="25">
        <f t="shared" ca="1" si="787"/>
        <v>-41246201.506653503</v>
      </c>
    </row>
    <row r="878" spans="1:19" ht="15.75" customHeight="1" x14ac:dyDescent="0.25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-15448436.215958651</v>
      </c>
      <c r="R878" s="25">
        <f t="array" aca="1" ref="R878" ca="1">INDEX('Lorri 401b'!L:L,MATCH('Retirement Calculator'!A878,'Lorri 401b'!N:N,0),0)</f>
        <v>-25999800.609105486</v>
      </c>
      <c r="S878" s="25">
        <f t="shared" ca="1" si="787"/>
        <v>-41448236.825064138</v>
      </c>
    </row>
    <row r="879" spans="1:19" ht="15.75" customHeight="1" x14ac:dyDescent="0.25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-15521235.311712174</v>
      </c>
      <c r="R879" s="25">
        <f t="array" aca="1" ref="R879" ca="1">INDEX('Lorri 401b'!L:L,MATCH('Retirement Calculator'!A879,'Lorri 401b'!N:N,0),0)</f>
        <v>-26129878.645589314</v>
      </c>
      <c r="S879" s="25">
        <f t="shared" ca="1" si="787"/>
        <v>-41651113.95730149</v>
      </c>
    </row>
    <row r="880" spans="1:19" ht="15.75" customHeight="1" x14ac:dyDescent="0.25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-15594337.737031335</v>
      </c>
      <c r="R880" s="25">
        <f t="array" aca="1" ref="R880" ca="1">INDEX('Lorri 401b'!L:L,MATCH('Retirement Calculator'!A880,'Lorri 401b'!N:N,0),0)</f>
        <v>-26260498.673891824</v>
      </c>
      <c r="S880" s="25">
        <f t="shared" ca="1" si="787"/>
        <v>-41854836.410923161</v>
      </c>
    </row>
    <row r="881" spans="1:19" ht="15.75" customHeight="1" x14ac:dyDescent="0.25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-15667744.755789327</v>
      </c>
      <c r="R881" s="25">
        <f t="array" aca="1" ref="R881" ca="1">INDEX('Lorri 401b'!L:L,MATCH('Retirement Calculator'!A881,'Lorri 401b'!N:N,0),0)</f>
        <v>-26391662.952312261</v>
      </c>
      <c r="S881" s="25">
        <f t="shared" ca="1" si="787"/>
        <v>-42059407.708101586</v>
      </c>
    </row>
    <row r="882" spans="1:19" ht="15.75" customHeight="1" x14ac:dyDescent="0.25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-15741457.637125477</v>
      </c>
      <c r="R882" s="25">
        <f t="array" aca="1" ref="R882" ca="1">INDEX('Lorri 401b'!L:L,MATCH('Retirement Calculator'!A882,'Lorri 401b'!N:N,0),0)</f>
        <v>-26523373.748559449</v>
      </c>
      <c r="S882" s="25">
        <f t="shared" ca="1" si="787"/>
        <v>-42264831.385684922</v>
      </c>
    </row>
    <row r="883" spans="1:19" ht="15.75" customHeight="1" x14ac:dyDescent="0.25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-15815477.655467195</v>
      </c>
      <c r="R883" s="25">
        <f t="array" aca="1" ref="R883" ca="1">INDEX('Lorri 401b'!L:L,MATCH('Retirement Calculator'!A883,'Lorri 401b'!N:N,0),0)</f>
        <v>-26655633.339791</v>
      </c>
      <c r="S883" s="25">
        <f t="shared" ca="1" si="787"/>
        <v>-42471110.995258197</v>
      </c>
    </row>
    <row r="884" spans="1:19" ht="15.75" customHeight="1" x14ac:dyDescent="0.25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-15889806.090552004</v>
      </c>
      <c r="R884" s="25">
        <f t="array" aca="1" ref="R884" ca="1">INDEX('Lorri 401b'!L:L,MATCH('Retirement Calculator'!A884,'Lorri 401b'!N:N,0),0)</f>
        <v>-26788444.012652684</v>
      </c>
      <c r="S884" s="25">
        <f t="shared" ca="1" si="787"/>
        <v>-42678250.10320469</v>
      </c>
    </row>
    <row r="885" spans="1:19" ht="15.75" customHeight="1" x14ac:dyDescent="0.25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-15964444.227449665</v>
      </c>
      <c r="R885" s="25">
        <f t="array" aca="1" ref="R885" ca="1">INDEX('Lorri 401b'!L:L,MATCH('Retirement Calculator'!A885,'Lorri 401b'!N:N,0),0)</f>
        <v>-26921808.063317958</v>
      </c>
      <c r="S885" s="25">
        <f t="shared" ca="1" si="787"/>
        <v>-42886252.290767625</v>
      </c>
    </row>
    <row r="886" spans="1:19" ht="15.75" customHeight="1" x14ac:dyDescent="0.25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-16039393.3565844</v>
      </c>
      <c r="R886" s="25">
        <f t="array" aca="1" ref="R886" ca="1">INDEX('Lorri 401b'!L:L,MATCH('Retirement Calculator'!A886,'Lorri 401b'!N:N,0),0)</f>
        <v>-27055727.797527671</v>
      </c>
      <c r="S886" s="25">
        <f t="shared" ca="1" si="787"/>
        <v>-43095121.154112071</v>
      </c>
    </row>
    <row r="887" spans="1:19" ht="15.75" customHeight="1" x14ac:dyDescent="0.25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-16114654.773757197</v>
      </c>
      <c r="R887" s="25">
        <f t="array" aca="1" ref="R887" ca="1">INDEX('Lorri 401b'!L:L,MATCH('Retirement Calculator'!A887,'Lorri 401b'!N:N,0),0)</f>
        <v>-27190205.530629925</v>
      </c>
      <c r="S887" s="25">
        <f t="shared" ca="1" si="787"/>
        <v>-43304860.304387122</v>
      </c>
    </row>
    <row r="888" spans="1:19" ht="15.75" customHeight="1" x14ac:dyDescent="0.25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-16190229.780168213</v>
      </c>
      <c r="R888" s="25">
        <f t="array" aca="1" ref="R888" ca="1">INDEX('Lorri 401b'!L:L,MATCH('Retirement Calculator'!A888,'Lorri 401b'!N:N,0),0)</f>
        <v>-27325243.587620106</v>
      </c>
      <c r="S888" s="25">
        <f t="shared" ca="1" si="787"/>
        <v>-43515473.367788315</v>
      </c>
    </row>
    <row r="889" spans="1:19" ht="15.75" customHeight="1" x14ac:dyDescent="0.25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-16266119.682439275</v>
      </c>
      <c r="R889" s="25">
        <f t="array" aca="1" ref="R889" ca="1">INDEX('Lorri 401b'!L:L,MATCH('Retirement Calculator'!A889,'Lorri 401b'!N:N,0),0)</f>
        <v>-27460844.303181078</v>
      </c>
      <c r="S889" s="25">
        <f t="shared" ca="1" si="787"/>
        <v>-43726963.98562035</v>
      </c>
    </row>
    <row r="890" spans="1:19" ht="15.75" customHeight="1" x14ac:dyDescent="0.25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-16342325.792636467</v>
      </c>
      <c r="R890" s="25">
        <f t="array" aca="1" ref="R890" ca="1">INDEX('Lorri 401b'!L:L,MATCH('Retirement Calculator'!A890,'Lorri 401b'!N:N,0),0)</f>
        <v>-27597010.021723554</v>
      </c>
      <c r="S890" s="25">
        <f t="shared" ca="1" si="787"/>
        <v>-43939335.814360023</v>
      </c>
    </row>
    <row r="891" spans="1:19" ht="15.75" customHeight="1" x14ac:dyDescent="0.25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-16418849.428292815</v>
      </c>
      <c r="R891" s="25">
        <f t="array" aca="1" ref="R891" ca="1">INDEX('Lorri 401b'!L:L,MATCH('Retirement Calculator'!A891,'Lorri 401b'!N:N,0),0)</f>
        <v>-27733743.097426623</v>
      </c>
      <c r="S891" s="25">
        <f t="shared" ca="1" si="787"/>
        <v>-44152592.525719434</v>
      </c>
    </row>
    <row r="892" spans="1:19" ht="15.75" customHeight="1" x14ac:dyDescent="0.25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-16495691.912431063</v>
      </c>
      <c r="R892" s="25">
        <f t="array" aca="1" ref="R892" ca="1">INDEX('Lorri 401b'!L:L,MATCH('Retirement Calculator'!A892,'Lorri 401b'!N:N,0),0)</f>
        <v>-27871045.894278456</v>
      </c>
      <c r="S892" s="25">
        <f t="shared" ca="1" si="787"/>
        <v>-44366737.806709521</v>
      </c>
    </row>
    <row r="893" spans="1:19" ht="15.75" customHeight="1" x14ac:dyDescent="0.25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-16572854.573586553</v>
      </c>
      <c r="R893" s="25">
        <f t="array" aca="1" ref="R893" ca="1">INDEX('Lorri 401b'!L:L,MATCH('Retirement Calculator'!A893,'Lorri 401b'!N:N,0),0)</f>
        <v>-28008920.78611717</v>
      </c>
      <c r="S893" s="25">
        <f t="shared" ca="1" si="787"/>
        <v>-44581775.35970372</v>
      </c>
    </row>
    <row r="894" spans="1:19" ht="15.75" customHeight="1" x14ac:dyDescent="0.25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-16650338.745830191</v>
      </c>
      <c r="R894" s="25">
        <f t="array" aca="1" ref="R894" ca="1">INDEX('Lorri 401b'!L:L,MATCH('Retirement Calculator'!A894,'Lorri 401b'!N:N,0),0)</f>
        <v>-28147370.156671878</v>
      </c>
      <c r="S894" s="25">
        <f t="shared" ca="1" si="787"/>
        <v>-44797708.902502067</v>
      </c>
    </row>
    <row r="895" spans="1:19" ht="15.75" customHeight="1" x14ac:dyDescent="0.25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-16728145.768791512</v>
      </c>
      <c r="R895" s="25">
        <f t="array" aca="1" ref="R895" ca="1">INDEX('Lorri 401b'!L:L,MATCH('Retirement Calculator'!A895,'Lorri 401b'!N:N,0),0)</f>
        <v>-28286396.3996039</v>
      </c>
      <c r="S895" s="25">
        <f t="shared" ca="1" si="787"/>
        <v>-45014542.168395415</v>
      </c>
    </row>
    <row r="896" spans="1:19" ht="15.75" customHeight="1" x14ac:dyDescent="0.25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-16806276.987681836</v>
      </c>
      <c r="R896" s="25">
        <f t="array" aca="1" ref="R896" ca="1">INDEX('Lorri 401b'!L:L,MATCH('Retirement Calculator'!A896,'Lorri 401b'!N:N,0),0)</f>
        <v>-28426001.918548137</v>
      </c>
      <c r="S896" s="25">
        <f t="shared" ca="1" si="787"/>
        <v>-45232278.906229973</v>
      </c>
    </row>
    <row r="897" spans="1:19" ht="15.75" customHeight="1" x14ac:dyDescent="0.25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-16884733.753317535</v>
      </c>
      <c r="R897" s="25">
        <f t="array" aca="1" ref="R897" ca="1">INDEX('Lorri 401b'!L:L,MATCH('Retirement Calculator'!A897,'Lorri 401b'!N:N,0),0)</f>
        <v>-28566189.127154641</v>
      </c>
      <c r="S897" s="25">
        <f t="shared" ca="1" si="787"/>
        <v>-45450922.880472176</v>
      </c>
    </row>
    <row r="898" spans="1:19" ht="15.75" customHeight="1" x14ac:dyDescent="0.25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-16963517.422143385</v>
      </c>
      <c r="R898" s="25">
        <f t="array" aca="1" ref="R898" ca="1">INDEX('Lorri 401b'!L:L,MATCH('Retirement Calculator'!A898,'Lorri 401b'!N:N,0),0)</f>
        <v>-28706960.449130341</v>
      </c>
      <c r="S898" s="25">
        <f t="shared" ca="1" si="787"/>
        <v>-45670477.871273726</v>
      </c>
    </row>
    <row r="899" spans="1:19" ht="15.75" customHeight="1" x14ac:dyDescent="0.25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-17042629.356256008</v>
      </c>
      <c r="R899" s="25">
        <f t="array" aca="1" ref="R899" ca="1">INDEX('Lorri 401b'!L:L,MATCH('Retirement Calculator'!A899,'Lorri 401b'!N:N,0),0)</f>
        <v>-28848318.318280939</v>
      </c>
      <c r="S899" s="25">
        <f t="shared" ca="1" si="787"/>
        <v>-45890947.674536943</v>
      </c>
    </row>
    <row r="900" spans="1:19" ht="15.75" customHeight="1" x14ac:dyDescent="0.25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-17122070.923427433</v>
      </c>
      <c r="R900" s="25">
        <f t="array" aca="1" ref="R900" ca="1">INDEX('Lorri 401b'!L:L,MATCH('Retirement Calculator'!A900,'Lorri 401b'!N:N,0),0)</f>
        <v>-28990265.178552996</v>
      </c>
      <c r="S900" s="25">
        <f t="shared" ca="1" si="787"/>
        <v>-46112336.101980433</v>
      </c>
    </row>
    <row r="901" spans="1:19" ht="15.75" customHeight="1" x14ac:dyDescent="0.25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-17201843.49712874</v>
      </c>
      <c r="R901" s="25">
        <f t="array" aca="1" ref="R901" ca="1">INDEX('Lorri 401b'!L:L,MATCH('Retirement Calculator'!A901,'Lorri 401b'!N:N,0),0)</f>
        <v>-29132803.484076187</v>
      </c>
      <c r="S901" s="25">
        <f t="shared" ca="1" si="787"/>
        <v>-46334646.981204927</v>
      </c>
    </row>
    <row r="902" spans="1:19" ht="15.75" customHeight="1" x14ac:dyDescent="0.25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-17281948.456553802</v>
      </c>
      <c r="R902" s="25">
        <f t="array" aca="1" ref="R902" ca="1">INDEX('Lorri 401b'!L:L,MATCH('Retirement Calculator'!A902,'Lorri 401b'!N:N,0),0)</f>
        <v>-29275935.699205726</v>
      </c>
      <c r="S902" s="25">
        <f t="shared" ca="1" si="787"/>
        <v>-46557884.155759528</v>
      </c>
    </row>
    <row r="903" spans="1:19" ht="15.75" customHeight="1" x14ac:dyDescent="0.25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-17362387.186643135</v>
      </c>
      <c r="R903" s="25">
        <f t="array" aca="1" ref="R903" ca="1">INDEX('Lorri 401b'!L:L,MATCH('Retirement Calculator'!A903,'Lorri 401b'!N:N,0),0)</f>
        <v>-29419664.29856497</v>
      </c>
      <c r="S903" s="25">
        <f t="shared" ca="1" si="787"/>
        <v>-46782051.485208109</v>
      </c>
    </row>
    <row r="904" spans="1:19" ht="15.75" customHeight="1" x14ac:dyDescent="0.25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-17443161.078107841</v>
      </c>
      <c r="R904" s="25">
        <f t="array" aca="1" ref="R904" ca="1">INDEX('Lorri 401b'!L:L,MATCH('Retirement Calculator'!A904,'Lorri 401b'!N:N,0),0)</f>
        <v>-29563991.767088212</v>
      </c>
      <c r="S904" s="25">
        <f t="shared" ca="1" si="787"/>
        <v>-47007152.845196053</v>
      </c>
    </row>
    <row r="905" spans="1:19" ht="15.75" customHeight="1" x14ac:dyDescent="0.25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-17524271.52745365</v>
      </c>
      <c r="R905" s="25">
        <f t="array" aca="1" ref="R905" ca="1">INDEX('Lorri 401b'!L:L,MATCH('Retirement Calculator'!A905,'Lorri 401b'!N:N,0),0)</f>
        <v>-29708920.600063633</v>
      </c>
      <c r="S905" s="25">
        <f t="shared" ca="1" si="787"/>
        <v>-47233192.127517283</v>
      </c>
    </row>
    <row r="906" spans="1:19" ht="15.75" customHeight="1" x14ac:dyDescent="0.25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-17605719.937005065</v>
      </c>
      <c r="R906" s="25">
        <f t="array" aca="1" ref="R906" ca="1">INDEX('Lorri 401b'!L:L,MATCH('Retirement Calculator'!A906,'Lorri 401b'!N:N,0),0)</f>
        <v>-29854453.303176451</v>
      </c>
      <c r="S906" s="25">
        <f t="shared" ca="1" si="787"/>
        <v>-47460173.240181521</v>
      </c>
    </row>
    <row r="907" spans="1:19" ht="15.75" customHeight="1" x14ac:dyDescent="0.25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-17687507.714929614</v>
      </c>
      <c r="R907" s="25">
        <f t="array" aca="1" ref="R907" ca="1">INDEX('Lorri 401b'!L:L,MATCH('Retirement Calculator'!A907,'Lorri 401b'!N:N,0),0)</f>
        <v>-30000592.392552242</v>
      </c>
      <c r="S907" s="25">
        <f t="shared" ca="1" si="787"/>
        <v>-47688100.107481852</v>
      </c>
    </row>
    <row r="908" spans="1:19" ht="15.75" customHeight="1" x14ac:dyDescent="0.25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-17769636.275262181</v>
      </c>
      <c r="R908" s="25">
        <f t="array" aca="1" ref="R908" ca="1">INDEX('Lorri 401b'!L:L,MATCH('Retirement Calculator'!A908,'Lorri 401b'!N:N,0),0)</f>
        <v>-30147340.394800432</v>
      </c>
      <c r="S908" s="25">
        <f t="shared" ca="1" si="787"/>
        <v>-47916976.670062616</v>
      </c>
    </row>
    <row r="909" spans="1:19" ht="15.75" customHeight="1" x14ac:dyDescent="0.25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-17852107.037929464</v>
      </c>
      <c r="R909" s="25">
        <f t="array" aca="1" ref="R909" ca="1">INDEX('Lorri 401b'!L:L,MATCH('Retirement Calculator'!A909,'Lorri 401b'!N:N,0),0)</f>
        <v>-30294699.847057987</v>
      </c>
      <c r="S909" s="25">
        <f t="shared" ca="1" si="787"/>
        <v>-48146806.884987451</v>
      </c>
    </row>
    <row r="910" spans="1:19" ht="15.75" customHeight="1" x14ac:dyDescent="0.25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-17934921.428774528</v>
      </c>
      <c r="R910" s="25">
        <f t="array" aca="1" ref="R910" ca="1">INDEX('Lorri 401b'!L:L,MATCH('Retirement Calculator'!A910,'Lorri 401b'!N:N,0),0)</f>
        <v>-30442673.297033284</v>
      </c>
      <c r="S910" s="25">
        <f t="shared" ca="1" si="787"/>
        <v>-48377594.725807816</v>
      </c>
    </row>
    <row r="911" spans="1:19" ht="15.75" customHeight="1" x14ac:dyDescent="0.25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-18018080.879581448</v>
      </c>
      <c r="R911" s="25">
        <f t="array" aca="1" ref="R911" ca="1">INDEX('Lorri 401b'!L:L,MATCH('Retirement Calculator'!A911,'Lorri 401b'!N:N,0),0)</f>
        <v>-30591263.303050146</v>
      </c>
      <c r="S911" s="25">
        <f t="shared" ca="1" si="787"/>
        <v>-48609344.182631597</v>
      </c>
    </row>
    <row r="912" spans="1:19" ht="15.75" customHeight="1" x14ac:dyDescent="0.25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-18101586.828100063</v>
      </c>
      <c r="R912" s="25">
        <f t="array" aca="1" ref="R912" ca="1">INDEX('Lorri 401b'!L:L,MATCH('Retirement Calculator'!A912,'Lorri 401b'!N:N,0),0)</f>
        <v>-30740472.434092075</v>
      </c>
      <c r="S912" s="25">
        <f t="shared" ca="1" si="787"/>
        <v>-48842059.262192138</v>
      </c>
    </row>
    <row r="913" spans="1:19" ht="15.75" customHeight="1" x14ac:dyDescent="0.25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-18185440.718070839</v>
      </c>
      <c r="R913" s="25">
        <f t="array" aca="1" ref="R913" ca="1">INDEX('Lorri 401b'!L:L,MATCH('Retirement Calculator'!A913,'Lorri 401b'!N:N,0),0)</f>
        <v>-30890303.269846682</v>
      </c>
      <c r="S913" s="25">
        <f t="shared" ca="1" si="787"/>
        <v>-49075743.98791752</v>
      </c>
    </row>
    <row r="914" spans="1:19" ht="15.75" customHeight="1" x14ac:dyDescent="0.25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-18269643.999249827</v>
      </c>
      <c r="R914" s="25">
        <f t="array" aca="1" ref="R914" ca="1">INDEX('Lorri 401b'!L:L,MATCH('Retirement Calculator'!A914,'Lorri 401b'!N:N,0),0)</f>
        <v>-31040758.400750265</v>
      </c>
      <c r="S914" s="25">
        <f t="shared" ca="1" si="787"/>
        <v>-49310402.400000095</v>
      </c>
    </row>
    <row r="915" spans="1:19" ht="15.75" customHeight="1" x14ac:dyDescent="0.25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-18354198.127433728</v>
      </c>
      <c r="R915" s="25">
        <f t="array" aca="1" ref="R915" ca="1">INDEX('Lorri 401b'!L:L,MATCH('Retirement Calculator'!A915,'Lorri 401b'!N:N,0),0)</f>
        <v>-31191840.428032611</v>
      </c>
      <c r="S915" s="25">
        <f t="shared" ca="1" si="787"/>
        <v>-49546038.555466339</v>
      </c>
    </row>
    <row r="916" spans="1:19" ht="15.75" customHeight="1" x14ac:dyDescent="0.25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-18439104.564485062</v>
      </c>
      <c r="R916" s="25">
        <f t="array" aca="1" ref="R916" ca="1">INDEX('Lorri 401b'!L:L,MATCH('Retirement Calculator'!A916,'Lorri 401b'!N:N,0),0)</f>
        <v>-31343551.963761967</v>
      </c>
      <c r="S916" s="25">
        <f t="shared" ca="1" si="787"/>
        <v>-49782656.528247029</v>
      </c>
    </row>
    <row r="917" spans="1:19" ht="15.75" customHeight="1" x14ac:dyDescent="0.25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-18524364.778357442</v>
      </c>
      <c r="R917" s="25">
        <f t="array" aca="1" ref="R917" ca="1">INDEX('Lorri 401b'!L:L,MATCH('Retirement Calculator'!A917,'Lorri 401b'!N:N,0),0)</f>
        <v>-31495895.630890198</v>
      </c>
      <c r="S917" s="25">
        <f t="shared" ca="1" si="787"/>
        <v>-50020260.409247637</v>
      </c>
    </row>
    <row r="918" spans="1:19" ht="15.75" customHeight="1" x14ac:dyDescent="0.25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-18609980.243120957</v>
      </c>
      <c r="R918" s="25">
        <f t="array" aca="1" ref="R918" ca="1">INDEX('Lorri 401b'!L:L,MATCH('Retirement Calculator'!A918,'Lorri 401b'!N:N,0),0)</f>
        <v>-31648874.063298129</v>
      </c>
      <c r="S918" s="25">
        <f t="shared" ca="1" si="787"/>
        <v>-50258854.306419089</v>
      </c>
    </row>
    <row r="919" spans="1:19" ht="15.75" customHeight="1" x14ac:dyDescent="0.25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-18695952.438987654</v>
      </c>
      <c r="R919" s="25">
        <f t="array" aca="1" ref="R919" ca="1">INDEX('Lorri 401b'!L:L,MATCH('Retirement Calculator'!A919,'Lorri 401b'!N:N,0),0)</f>
        <v>-31802489.905841094</v>
      </c>
      <c r="S919" s="25">
        <f t="shared" ca="1" si="787"/>
        <v>-50498442.344828747</v>
      </c>
    </row>
    <row r="920" spans="1:19" ht="15.75" customHeight="1" x14ac:dyDescent="0.25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-18782282.852337129</v>
      </c>
      <c r="R920" s="25">
        <f t="array" aca="1" ref="R920" ca="1">INDEX('Lorri 401b'!L:L,MATCH('Retirement Calculator'!A920,'Lorri 401b'!N:N,0),0)</f>
        <v>-31956745.814394653</v>
      </c>
      <c r="S920" s="25">
        <f t="shared" ca="1" si="787"/>
        <v>-50739028.666731782</v>
      </c>
    </row>
    <row r="921" spans="1:19" ht="15.75" customHeight="1" x14ac:dyDescent="0.25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-18868972.975742228</v>
      </c>
      <c r="R921" s="25">
        <f t="array" aca="1" ref="R921" ca="1">INDEX('Lorri 401b'!L:L,MATCH('Retirement Calculator'!A921,'Lorri 401b'!N:N,0),0)</f>
        <v>-32111644.45590052</v>
      </c>
      <c r="S921" s="25">
        <f t="shared" ca="1" si="787"/>
        <v>-50980617.431642748</v>
      </c>
    </row>
    <row r="922" spans="1:19" ht="15.75" customHeight="1" x14ac:dyDescent="0.25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-18956024.307994846</v>
      </c>
      <c r="R922" s="25">
        <f t="array" aca="1" ref="R922" ca="1">INDEX('Lorri 401b'!L:L,MATCH('Retirement Calculator'!A922,'Lorri 401b'!N:N,0),0)</f>
        <v>-32267188.508412659</v>
      </c>
      <c r="S922" s="25">
        <f t="shared" ca="1" si="787"/>
        <v>-51223212.816407502</v>
      </c>
    </row>
    <row r="923" spans="1:19" ht="15.75" customHeight="1" x14ac:dyDescent="0.25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-19043438.354131851</v>
      </c>
      <c r="R923" s="25">
        <f t="array" aca="1" ref="R923" ca="1">INDEX('Lorri 401b'!L:L,MATCH('Retirement Calculator'!A923,'Lorri 401b'!N:N,0),0)</f>
        <v>-32423380.661143601</v>
      </c>
      <c r="S923" s="25">
        <f t="shared" ca="1" si="787"/>
        <v>-51466819.015275449</v>
      </c>
    </row>
    <row r="924" spans="1:19" ht="15.75" customHeight="1" x14ac:dyDescent="0.25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-19131216.625461094</v>
      </c>
      <c r="R924" s="25">
        <f t="array" aca="1" ref="R924" ca="1">INDEX('Lorri 401b'!L:L,MATCH('Retirement Calculator'!A924,'Lorri 401b'!N:N,0),0)</f>
        <v>-32580223.61451092</v>
      </c>
      <c r="S924" s="25">
        <f t="shared" ca="1" si="787"/>
        <v>-51711440.23997201</v>
      </c>
    </row>
    <row r="925" spans="1:19" ht="15.75" customHeight="1" x14ac:dyDescent="0.25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-19219360.63958754</v>
      </c>
      <c r="R925" s="25">
        <f t="array" aca="1" ref="R925" ca="1">INDEX('Lorri 401b'!L:L,MATCH('Retirement Calculator'!A925,'Lorri 401b'!N:N,0),0)</f>
        <v>-32737720.080183938</v>
      </c>
      <c r="S925" s="25">
        <f t="shared" ca="1" si="787"/>
        <v>-51957080.719771475</v>
      </c>
    </row>
    <row r="926" spans="1:19" ht="15.75" customHeight="1" x14ac:dyDescent="0.25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-19307871.920439515</v>
      </c>
      <c r="R926" s="25">
        <f t="array" aca="1" ref="R926" ca="1">INDEX('Lorri 401b'!L:L,MATCH('Retirement Calculator'!A926,'Lorri 401b'!N:N,0),0)</f>
        <v>-32895872.781130593</v>
      </c>
      <c r="S926" s="25">
        <f t="shared" ca="1" si="787"/>
        <v>-52203744.701570109</v>
      </c>
    </row>
    <row r="927" spans="1:19" ht="15.75" customHeight="1" x14ac:dyDescent="0.25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-19396751.998295039</v>
      </c>
      <c r="R927" s="25">
        <f t="array" aca="1" ref="R927" ca="1">INDEX('Lorri 401b'!L:L,MATCH('Retirement Calculator'!A927,'Lorri 401b'!N:N,0),0)</f>
        <v>-33054684.451664526</v>
      </c>
      <c r="S927" s="25">
        <f t="shared" ca="1" si="787"/>
        <v>-52451436.449959561</v>
      </c>
    </row>
    <row r="928" spans="1:19" ht="15.75" customHeight="1" x14ac:dyDescent="0.25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-19486002.409808293</v>
      </c>
      <c r="R928" s="25">
        <f t="array" aca="1" ref="R928" ca="1">INDEX('Lorri 401b'!L:L,MATCH('Retirement Calculator'!A928,'Lorri 401b'!N:N,0),0)</f>
        <v>-33214157.83749235</v>
      </c>
      <c r="S928" s="25">
        <f t="shared" ca="1" si="787"/>
        <v>-52700160.24730064</v>
      </c>
    </row>
    <row r="929" spans="1:19" ht="15.75" customHeight="1" x14ac:dyDescent="0.25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-19575624.698036186</v>
      </c>
      <c r="R929" s="25">
        <f t="array" aca="1" ref="R929" ca="1">INDEX('Lorri 401b'!L:L,MATCH('Retirement Calculator'!A929,'Lorri 401b'!N:N,0),0)</f>
        <v>-33374295.695761122</v>
      </c>
      <c r="S929" s="25">
        <f t="shared" ca="1" si="787"/>
        <v>-52949920.393797308</v>
      </c>
    </row>
    <row r="930" spans="1:19" ht="15.75" customHeight="1" x14ac:dyDescent="0.25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-19665620.412465028</v>
      </c>
      <c r="R930" s="25">
        <f t="array" aca="1" ref="R930" ca="1">INDEX('Lorri 401b'!L:L,MATCH('Retirement Calculator'!A930,'Lorri 401b'!N:N,0),0)</f>
        <v>-33535100.795106016</v>
      </c>
      <c r="S930" s="25">
        <f t="shared" ca="1" si="787"/>
        <v>-53200721.207571045</v>
      </c>
    </row>
    <row r="931" spans="1:19" ht="15.75" customHeight="1" x14ac:dyDescent="0.25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-19755991.109037325</v>
      </c>
      <c r="R931" s="25">
        <f t="array" aca="1" ref="R931" ca="1">INDEX('Lorri 401b'!L:L,MATCH('Retirement Calculator'!A931,'Lorri 401b'!N:N,0),0)</f>
        <v>-33696575.915698178</v>
      </c>
      <c r="S931" s="25">
        <f t="shared" ca="1" si="787"/>
        <v>-53452567.024735503</v>
      </c>
    </row>
    <row r="932" spans="1:19" ht="15.75" customHeight="1" x14ac:dyDescent="0.25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-19846738.350178674</v>
      </c>
      <c r="R932" s="25">
        <f t="array" aca="1" ref="R932" ca="1">INDEX('Lorri 401b'!L:L,MATCH('Retirement Calculator'!A932,'Lorri 401b'!N:N,0),0)</f>
        <v>-33858723.849292807</v>
      </c>
      <c r="S932" s="25">
        <f t="shared" ca="1" si="787"/>
        <v>-53705462.199471481</v>
      </c>
    </row>
    <row r="933" spans="1:19" ht="15.75" customHeight="1" x14ac:dyDescent="0.25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-19937863.704824779</v>
      </c>
      <c r="R933" s="25">
        <f t="array" aca="1" ref="R933" ca="1">INDEX('Lorri 401b'!L:L,MATCH('Retirement Calculator'!A933,'Lorri 401b'!N:N,0),0)</f>
        <v>-34021547.399277419</v>
      </c>
      <c r="S933" s="25">
        <f t="shared" ca="1" si="787"/>
        <v>-53959411.104102194</v>
      </c>
    </row>
    <row r="934" spans="1:19" ht="15.75" customHeight="1" x14ac:dyDescent="0.25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-20029368.748448577</v>
      </c>
      <c r="R934" s="25">
        <f t="array" aca="1" ref="R934" ca="1">INDEX('Lorri 401b'!L:L,MATCH('Retirement Calculator'!A934,'Lorri 401b'!N:N,0),0)</f>
        <v>-34185049.380720295</v>
      </c>
      <c r="S934" s="25">
        <f t="shared" ca="1" si="787"/>
        <v>-54214418.129168868</v>
      </c>
    </row>
    <row r="935" spans="1:19" ht="15.75" customHeight="1" x14ac:dyDescent="0.25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-20121255.063087471</v>
      </c>
      <c r="R935" s="25">
        <f t="array" aca="1" ref="R935" ca="1">INDEX('Lorri 401b'!L:L,MATCH('Retirement Calculator'!A935,'Lorri 401b'!N:N,0),0)</f>
        <v>-34349232.620419182</v>
      </c>
      <c r="S935" s="25">
        <f t="shared" ca="1" si="787"/>
        <v>-54470487.683506653</v>
      </c>
    </row>
    <row r="936" spans="1:19" ht="15.75" customHeight="1" x14ac:dyDescent="0.25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-20213524.237370696</v>
      </c>
      <c r="R936" s="25">
        <f t="array" aca="1" ref="R936" ca="1">INDEX('Lorri 401b'!L:L,MATCH('Retirement Calculator'!A936,'Lorri 401b'!N:N,0),0)</f>
        <v>-34514099.95695015</v>
      </c>
      <c r="S936" s="25">
        <f t="shared" ca="1" si="787"/>
        <v>-54727624.194320843</v>
      </c>
    </row>
    <row r="937" spans="1:19" ht="15.75" customHeight="1" x14ac:dyDescent="0.25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-20306177.866546765</v>
      </c>
      <c r="R937" s="25">
        <f t="array" aca="1" ref="R937" ca="1">INDEX('Lorri 401b'!L:L,MATCH('Retirement Calculator'!A937,'Lorri 401b'!N:N,0),0)</f>
        <v>-34679654.240716666</v>
      </c>
      <c r="S937" s="25">
        <f t="shared" ca="1" si="787"/>
        <v>-54985832.107263431</v>
      </c>
    </row>
    <row r="938" spans="1:19" ht="15.75" customHeight="1" x14ac:dyDescent="0.25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-20399217.55251107</v>
      </c>
      <c r="R938" s="25">
        <f t="array" aca="1" ref="R938" ca="1">INDEX('Lorri 401b'!L:L,MATCH('Retirement Calculator'!A938,'Lorri 401b'!N:N,0),0)</f>
        <v>-34845898.333998874</v>
      </c>
      <c r="S938" s="25">
        <f t="shared" ca="1" si="787"/>
        <v>-55245115.88650994</v>
      </c>
    </row>
    <row r="939" spans="1:19" ht="15.75" customHeight="1" x14ac:dyDescent="0.25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-20492644.903833561</v>
      </c>
      <c r="R939" s="25">
        <f t="array" aca="1" ref="R939" ca="1">INDEX('Lorri 401b'!L:L,MATCH('Retirement Calculator'!A939,'Lorri 401b'!N:N,0),0)</f>
        <v>-35012835.111003093</v>
      </c>
      <c r="S939" s="25">
        <f t="shared" ca="1" si="787"/>
        <v>-55505480.014836654</v>
      </c>
    </row>
    <row r="940" spans="1:19" ht="15.75" customHeight="1" x14ac:dyDescent="0.25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-20586461.535786562</v>
      </c>
      <c r="R940" s="25">
        <f t="array" aca="1" ref="R940" ca="1">INDEX('Lorri 401b'!L:L,MATCH('Retirement Calculator'!A940,'Lorri 401b'!N:N,0),0)</f>
        <v>-35180467.457911491</v>
      </c>
      <c r="S940" s="25">
        <f t="shared" ca="1" si="787"/>
        <v>-55766928.993698053</v>
      </c>
    </row>
    <row r="941" spans="1:19" ht="15.75" customHeight="1" x14ac:dyDescent="0.25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-20680669.070372697</v>
      </c>
      <c r="R941" s="25">
        <f t="array" aca="1" ref="R941" ca="1">INDEX('Lorri 401b'!L:L,MATCH('Retirement Calculator'!A941,'Lorri 401b'!N:N,0),0)</f>
        <v>-35348798.272932008</v>
      </c>
      <c r="S941" s="25">
        <f t="shared" ca="1" si="787"/>
        <v>-56029467.343304709</v>
      </c>
    </row>
    <row r="942" spans="1:19" ht="15.75" customHeight="1" x14ac:dyDescent="0.25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-20775269.136352941</v>
      </c>
      <c r="R942" s="25">
        <f t="array" aca="1" ref="R942" ca="1">INDEX('Lorri 401b'!L:L,MATCH('Retirement Calculator'!A942,'Lorri 401b'!N:N,0),0)</f>
        <v>-35517830.466348447</v>
      </c>
      <c r="S942" s="25">
        <f t="shared" ca="1" si="787"/>
        <v>-56293099.602701388</v>
      </c>
    </row>
    <row r="943" spans="1:19" ht="15.75" customHeight="1" x14ac:dyDescent="0.25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-20870263.369274773</v>
      </c>
      <c r="R943" s="25">
        <f t="array" aca="1" ref="R943" ca="1">INDEX('Lorri 401b'!L:L,MATCH('Retirement Calculator'!A943,'Lorri 401b'!N:N,0),0)</f>
        <v>-35687566.96057079</v>
      </c>
      <c r="S943" s="25">
        <f t="shared" ca="1" si="787"/>
        <v>-56557830.329845563</v>
      </c>
    </row>
    <row r="944" spans="1:19" ht="15.75" customHeight="1" x14ac:dyDescent="0.25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-20965653.411500443</v>
      </c>
      <c r="R944" s="25">
        <f t="array" aca="1" ref="R944" ca="1">INDEX('Lorri 401b'!L:L,MATCH('Retirement Calculator'!A944,'Lorri 401b'!N:N,0),0)</f>
        <v>-35858010.690185726</v>
      </c>
      <c r="S944" s="25">
        <f t="shared" ca="1" si="787"/>
        <v>-56823664.101686165</v>
      </c>
    </row>
    <row r="945" spans="1:19" ht="15.75" customHeight="1" x14ac:dyDescent="0.25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-21061440.912235387</v>
      </c>
      <c r="R945" s="25">
        <f t="array" aca="1" ref="R945" ca="1">INDEX('Lorri 401b'!L:L,MATCH('Retirement Calculator'!A945,'Lorri 401b'!N:N,0),0)</f>
        <v>-36029164.602007389</v>
      </c>
      <c r="S945" s="25">
        <f t="shared" ca="1" si="787"/>
        <v>-57090605.514242776</v>
      </c>
    </row>
    <row r="946" spans="1:19" ht="15.75" customHeight="1" x14ac:dyDescent="0.25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-21157627.527556729</v>
      </c>
      <c r="R946" s="25">
        <f t="array" aca="1" ref="R946" ca="1">INDEX('Lorri 401b'!L:L,MATCH('Retirement Calculator'!A946,'Lorri 401b'!N:N,0),0)</f>
        <v>-36201031.655128308</v>
      </c>
      <c r="S946" s="25">
        <f t="shared" ca="1" si="787"/>
        <v>-57358659.182685032</v>
      </c>
    </row>
    <row r="947" spans="1:19" ht="15.75" customHeight="1" x14ac:dyDescent="0.25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-21254214.920441907</v>
      </c>
      <c r="R947" s="25">
        <f t="array" aca="1" ref="R947" ca="1">INDEX('Lorri 401b'!L:L,MATCH('Retirement Calculator'!A947,'Lorri 401b'!N:N,0),0)</f>
        <v>-36373614.820970565</v>
      </c>
      <c r="S947" s="25">
        <f t="shared" ca="1" si="787"/>
        <v>-57627829.741412476</v>
      </c>
    </row>
    <row r="948" spans="1:19" ht="15.75" customHeight="1" x14ac:dyDescent="0.25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-21351204.760797441</v>
      </c>
      <c r="R948" s="25">
        <f t="array" aca="1" ref="R948" ca="1">INDEX('Lorri 401b'!L:L,MATCH('Retirement Calculator'!A948,'Lorri 401b'!N:N,0),0)</f>
        <v>-36546917.083337165</v>
      </c>
      <c r="S948" s="25">
        <f t="shared" ca="1" si="787"/>
        <v>-57898121.844134606</v>
      </c>
    </row>
    <row r="949" spans="1:19" ht="15.75" customHeight="1" x14ac:dyDescent="0.25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-21448598.725487791</v>
      </c>
      <c r="R949" s="25">
        <f t="array" aca="1" ref="R949" ca="1">INDEX('Lorri 401b'!L:L,MATCH('Retirement Calculator'!A949,'Lorri 401b'!N:N,0),0)</f>
        <v>-36720941.438463628</v>
      </c>
      <c r="S949" s="25">
        <f t="shared" ca="1" si="787"/>
        <v>-58169540.163951419</v>
      </c>
    </row>
    <row r="950" spans="1:19" ht="15.75" customHeight="1" x14ac:dyDescent="0.25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-21546398.498364348</v>
      </c>
      <c r="R950" s="25">
        <f t="array" aca="1" ref="R950" ca="1">INDEX('Lorri 401b'!L:L,MATCH('Retirement Calculator'!A950,'Lorri 401b'!N:N,0),0)</f>
        <v>-36895690.895069778</v>
      </c>
      <c r="S950" s="25">
        <f t="shared" ca="1" si="787"/>
        <v>-58442089.393434122</v>
      </c>
    </row>
    <row r="951" spans="1:19" ht="15.75" customHeight="1" x14ac:dyDescent="0.25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-21644605.770294558</v>
      </c>
      <c r="R951" s="25">
        <f t="array" aca="1" ref="R951" ca="1">INDEX('Lorri 401b'!L:L,MATCH('Retirement Calculator'!A951,'Lorri 401b'!N:N,0),0)</f>
        <v>-37071168.474411793</v>
      </c>
      <c r="S951" s="25">
        <f t="shared" ca="1" si="787"/>
        <v>-58715774.244706348</v>
      </c>
    </row>
    <row r="952" spans="1:19" ht="15.75" customHeight="1" x14ac:dyDescent="0.25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-21743222.239191145</v>
      </c>
      <c r="R952" s="25">
        <f t="array" aca="1" ref="R952" ca="1">INDEX('Lorri 401b'!L:L,MATCH('Retirement Calculator'!A952,'Lorri 401b'!N:N,0),0)</f>
        <v>-37247377.210334398</v>
      </c>
      <c r="S952" s="25">
        <f t="shared" ca="1" si="787"/>
        <v>-58990599.449525543</v>
      </c>
    </row>
    <row r="953" spans="1:19" ht="15.75" customHeight="1" x14ac:dyDescent="0.25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-21842249.610041466</v>
      </c>
      <c r="R953" s="25">
        <f t="array" aca="1" ref="R953" ca="1">INDEX('Lorri 401b'!L:L,MATCH('Retirement Calculator'!A953,'Lorri 401b'!N:N,0),0)</f>
        <v>-37424320.149323344</v>
      </c>
      <c r="S953" s="25">
        <f t="shared" ca="1" si="787"/>
        <v>-59266569.759364814</v>
      </c>
    </row>
    <row r="954" spans="1:19" ht="15.75" customHeight="1" x14ac:dyDescent="0.25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-21941689.594936997</v>
      </c>
      <c r="R954" s="25">
        <f t="array" aca="1" ref="R954" ca="1">INDEX('Lorri 401b'!L:L,MATCH('Retirement Calculator'!A954,'Lorri 401b'!N:N,0),0)</f>
        <v>-37602000.35055808</v>
      </c>
      <c r="S954" s="25">
        <f t="shared" ca="1" si="787"/>
        <v>-59543689.945495076</v>
      </c>
    </row>
    <row r="955" spans="1:19" ht="15.75" customHeight="1" x14ac:dyDescent="0.25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-22041543.913102929</v>
      </c>
      <c r="R955" s="25">
        <f t="array" aca="1" ref="R955" ca="1">INDEX('Lorri 401b'!L:L,MATCH('Retirement Calculator'!A955,'Lorri 401b'!N:N,0),0)</f>
        <v>-37780420.885964625</v>
      </c>
      <c r="S955" s="25">
        <f t="shared" ca="1" si="787"/>
        <v>-59821964.799067557</v>
      </c>
    </row>
    <row r="956" spans="1:19" ht="15.75" customHeight="1" x14ac:dyDescent="0.25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-22141814.290927883</v>
      </c>
      <c r="R956" s="25">
        <f t="array" aca="1" ref="R956" ca="1">INDEX('Lorri 401b'!L:L,MATCH('Retirement Calculator'!A956,'Lorri 401b'!N:N,0),0)</f>
        <v>-37959584.840268701</v>
      </c>
      <c r="S956" s="25">
        <f t="shared" ca="1" si="787"/>
        <v>-60101399.131196588</v>
      </c>
    </row>
    <row r="957" spans="1:19" ht="15.75" customHeight="1" x14ac:dyDescent="0.25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-22242502.461993776</v>
      </c>
      <c r="R957" s="25">
        <f t="array" aca="1" ref="R957" ca="1">INDEX('Lorri 401b'!L:L,MATCH('Retirement Calculator'!A957,'Lorri 401b'!N:N,0),0)</f>
        <v>-38139495.311049044</v>
      </c>
      <c r="S957" s="25">
        <f t="shared" ca="1" si="787"/>
        <v>-60381997.77304282</v>
      </c>
    </row>
    <row r="958" spans="1:19" ht="15.75" customHeight="1" x14ac:dyDescent="0.25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-22343610.167105775</v>
      </c>
      <c r="R958" s="25">
        <f t="array" aca="1" ref="R958" ca="1">INDEX('Lorri 401b'!L:L,MATCH('Retirement Calculator'!A958,'Lorri 401b'!N:N,0),0)</f>
        <v>-38320155.408790968</v>
      </c>
      <c r="S958" s="25">
        <f t="shared" ca="1" si="787"/>
        <v>-60663765.57589674</v>
      </c>
    </row>
    <row r="959" spans="1:19" ht="15.75" customHeight="1" x14ac:dyDescent="0.25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-22445139.154322408</v>
      </c>
      <c r="R959" s="25">
        <f t="array" aca="1" ref="R959" ca="1">INDEX('Lorri 401b'!L:L,MATCH('Retirement Calculator'!A959,'Lorri 401b'!N:N,0),0)</f>
        <v>-38501568.256940149</v>
      </c>
      <c r="S959" s="25">
        <f t="shared" ca="1" si="787"/>
        <v>-60946707.411262557</v>
      </c>
    </row>
    <row r="960" spans="1:19" ht="15.75" customHeight="1" x14ac:dyDescent="0.25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-22547091.178985778</v>
      </c>
      <c r="R960" s="25">
        <f t="array" aca="1" ref="R960" ca="1">INDEX('Lorri 401b'!L:L,MATCH('Retirement Calculator'!A960,'Lorri 401b'!N:N,0),0)</f>
        <v>-38683736.991956621</v>
      </c>
      <c r="S960" s="25">
        <f t="shared" ca="1" si="787"/>
        <v>-61230828.170942396</v>
      </c>
    </row>
    <row r="961" spans="1:19" ht="15.75" customHeight="1" x14ac:dyDescent="0.25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-22649468.003751911</v>
      </c>
      <c r="R961" s="25">
        <f t="array" aca="1" ref="R961" ca="1">INDEX('Lorri 401b'!L:L,MATCH('Retirement Calculator'!A961,'Lorri 401b'!N:N,0),0)</f>
        <v>-38866664.763368994</v>
      </c>
      <c r="S961" s="25">
        <f t="shared" ca="1" si="787"/>
        <v>-61516132.767120905</v>
      </c>
    </row>
    <row r="962" spans="1:19" ht="15.75" customHeight="1" x14ac:dyDescent="0.25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-22752271.398621239</v>
      </c>
      <c r="R962" s="25">
        <f t="array" aca="1" ref="R962" ca="1">INDEX('Lorri 401b'!L:L,MATCH('Retirement Calculator'!A962,'Lorri 401b'!N:N,0),0)</f>
        <v>-39050354.733828917</v>
      </c>
      <c r="S962" s="25">
        <f t="shared" ca="1" si="787"/>
        <v>-61802626.132450156</v>
      </c>
    </row>
    <row r="963" spans="1:19" ht="15.75" customHeight="1" x14ac:dyDescent="0.25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-22855503.140969187</v>
      </c>
      <c r="R963" s="25">
        <f t="array" aca="1" ref="R963" ca="1">INDEX('Lorri 401b'!L:L,MATCH('Retirement Calculator'!A963,'Lorri 401b'!N:N,0),0)</f>
        <v>-39234810.079165757</v>
      </c>
      <c r="S963" s="25">
        <f t="shared" ca="1" si="787"/>
        <v>-62090313.220134944</v>
      </c>
    </row>
    <row r="964" spans="1:19" ht="15.75" customHeight="1" x14ac:dyDescent="0.25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-22959165.015576918</v>
      </c>
      <c r="R964" s="25">
        <f t="array" aca="1" ref="R964" ca="1">INDEX('Lorri 401b'!L:L,MATCH('Retirement Calculator'!A964,'Lorri 401b'!N:N,0),0)</f>
        <v>-39420033.988441505</v>
      </c>
      <c r="S964" s="25">
        <f t="shared" ca="1" si="787"/>
        <v>-62379199.004018426</v>
      </c>
    </row>
    <row r="965" spans="1:19" ht="15.75" customHeight="1" x14ac:dyDescent="0.25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-23063258.814662181</v>
      </c>
      <c r="R965" s="25">
        <f t="array" aca="1" ref="R965" ca="1">INDEX('Lorri 401b'!L:L,MATCH('Retirement Calculator'!A965,'Lorri 401b'!N:N,0),0)</f>
        <v>-39606029.664005898</v>
      </c>
      <c r="S965" s="25">
        <f t="shared" ca="1" si="787"/>
        <v>-62669288.478668079</v>
      </c>
    </row>
    <row r="966" spans="1:19" ht="15.75" customHeight="1" x14ac:dyDescent="0.25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-23167786.337910298</v>
      </c>
      <c r="R966" s="25">
        <f t="array" aca="1" ref="R966" ca="1">INDEX('Lorri 401b'!L:L,MATCH('Retirement Calculator'!A966,'Lorri 401b'!N:N,0),0)</f>
        <v>-39792800.321551807</v>
      </c>
      <c r="S966" s="25">
        <f t="shared" ca="1" si="787"/>
        <v>-62960586.659462109</v>
      </c>
    </row>
    <row r="967" spans="1:19" ht="15.75" customHeight="1" x14ac:dyDescent="0.25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-23272749.392505284</v>
      </c>
      <c r="R967" s="25">
        <f t="array" aca="1" ref="R967" ca="1">INDEX('Lorri 401b'!L:L,MATCH('Retirement Calculator'!A967,'Lorri 401b'!N:N,0),0)</f>
        <v>-39980349.190170825</v>
      </c>
      <c r="S967" s="25">
        <f t="shared" ca="1" si="787"/>
        <v>-63253098.582676113</v>
      </c>
    </row>
    <row r="968" spans="1:19" ht="15.75" customHeight="1" x14ac:dyDescent="0.25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-23378149.793161083</v>
      </c>
      <c r="R968" s="25">
        <f t="array" aca="1" ref="R968" ca="1">INDEX('Lorri 401b'!L:L,MATCH('Retirement Calculator'!A968,'Lorri 401b'!N:N,0),0)</f>
        <v>-40168679.512409091</v>
      </c>
      <c r="S968" s="25">
        <f t="shared" ca="1" si="787"/>
        <v>-63546829.30557017</v>
      </c>
    </row>
    <row r="969" spans="1:19" ht="15.75" customHeight="1" x14ac:dyDescent="0.25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-23483989.362152945</v>
      </c>
      <c r="R969" s="25">
        <f t="array" aca="1" ref="R969" ca="1">INDEX('Lorri 401b'!L:L,MATCH('Retirement Calculator'!A969,'Lorri 401b'!N:N,0),0)</f>
        <v>-40357794.544323348</v>
      </c>
      <c r="S969" s="25">
        <f t="shared" ca="1" si="787"/>
        <v>-63841783.906476289</v>
      </c>
    </row>
    <row r="970" spans="1:19" ht="15.75" customHeight="1" x14ac:dyDescent="0.25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-23590269.929348942</v>
      </c>
      <c r="R970" s="25">
        <f t="array" aca="1" ref="R970" ca="1">INDEX('Lorri 401b'!L:L,MATCH('Retirement Calculator'!A970,'Lorri 401b'!N:N,0),0)</f>
        <v>-40547697.555537246</v>
      </c>
      <c r="S970" s="25">
        <f t="shared" ca="1" si="787"/>
        <v>-64137967.484886184</v>
      </c>
    </row>
    <row r="971" spans="1:19" ht="15.75" customHeight="1" x14ac:dyDescent="0.25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-23696993.332241587</v>
      </c>
      <c r="R971" s="25">
        <f t="array" aca="1" ref="R971" ca="1">INDEX('Lorri 401b'!L:L,MATCH('Retirement Calculator'!A971,'Lorri 401b'!N:N,0),0)</f>
        <v>-40738391.82929787</v>
      </c>
      <c r="S971" s="25">
        <f t="shared" ca="1" si="787"/>
        <v>-64435385.161539458</v>
      </c>
    </row>
    <row r="972" spans="1:19" ht="15.75" customHeight="1" x14ac:dyDescent="0.25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-23804161.41597962</v>
      </c>
      <c r="R972" s="25">
        <f t="array" aca="1" ref="R972" ca="1">INDEX('Lorri 401b'!L:L,MATCH('Retirement Calculator'!A972,'Lorri 401b'!N:N,0),0)</f>
        <v>-40929880.662532501</v>
      </c>
      <c r="S972" s="25">
        <f t="shared" ca="1" si="787"/>
        <v>-64734042.078512117</v>
      </c>
    </row>
    <row r="973" spans="1:19" ht="15.75" customHeight="1" x14ac:dyDescent="0.25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-23911776.033399895</v>
      </c>
      <c r="R973" s="25">
        <f t="array" aca="1" ref="R973" ca="1">INDEX('Lorri 401b'!L:L,MATCH('Retirement Calculator'!A973,'Lorri 401b'!N:N,0),0)</f>
        <v>-41122167.365905605</v>
      </c>
      <c r="S973" s="25">
        <f t="shared" ca="1" si="787"/>
        <v>-65033943.3993055</v>
      </c>
    </row>
    <row r="974" spans="1:19" ht="15.75" customHeight="1" x14ac:dyDescent="0.25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-24019839.04505942</v>
      </c>
      <c r="R974" s="25">
        <f t="array" aca="1" ref="R974" ca="1">INDEX('Lorri 401b'!L:L,MATCH('Retirement Calculator'!A974,'Lorri 401b'!N:N,0),0)</f>
        <v>-41315255.263876103</v>
      </c>
      <c r="S974" s="25">
        <f t="shared" ca="1" si="787"/>
        <v>-65335094.308935523</v>
      </c>
    </row>
    <row r="975" spans="1:19" ht="15.75" customHeight="1" x14ac:dyDescent="0.25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-24128352.319267526</v>
      </c>
      <c r="R975" s="25">
        <f t="array" aca="1" ref="R975" ca="1">INDEX('Lorri 401b'!L:L,MATCH('Retirement Calculator'!A975,'Lorri 401b'!N:N,0),0)</f>
        <v>-41509147.694754809</v>
      </c>
      <c r="S975" s="25">
        <f t="shared" ca="1" si="787"/>
        <v>-65637500.014022335</v>
      </c>
    </row>
    <row r="976" spans="1:19" ht="15.75" customHeight="1" x14ac:dyDescent="0.25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-24237317.732118167</v>
      </c>
      <c r="R976" s="25">
        <f t="array" aca="1" ref="R976" ca="1">INDEX('Lorri 401b'!L:L,MATCH('Retirement Calculator'!A976,'Lorri 401b'!N:N,0),0)</f>
        <v>-41703848.010762177</v>
      </c>
      <c r="S976" s="25">
        <f t="shared" ca="1" si="787"/>
        <v>-65941165.742880344</v>
      </c>
    </row>
    <row r="977" spans="1:19" ht="15.75" customHeight="1" x14ac:dyDescent="0.25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-24346737.167522352</v>
      </c>
      <c r="R977" s="25">
        <f t="array" aca="1" ref="R977" ca="1">INDEX('Lorri 401b'!L:L,MATCH('Retirement Calculator'!A977,'Lorri 401b'!N:N,0),0)</f>
        <v>-41899359.578086242</v>
      </c>
      <c r="S977" s="25">
        <f t="shared" ca="1" si="787"/>
        <v>-66246096.745608598</v>
      </c>
    </row>
    <row r="978" spans="1:19" ht="15.75" customHeight="1" x14ac:dyDescent="0.25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-24456612.517240722</v>
      </c>
      <c r="R978" s="25">
        <f t="array" aca="1" ref="R978" ca="1">INDEX('Lorri 401b'!L:L,MATCH('Retirement Calculator'!A978,'Lorri 401b'!N:N,0),0)</f>
        <v>-42095685.776940823</v>
      </c>
      <c r="S978" s="25">
        <f t="shared" ca="1" si="787"/>
        <v>-66552298.294181541</v>
      </c>
    </row>
    <row r="979" spans="1:19" ht="15.75" customHeight="1" x14ac:dyDescent="0.25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-24566945.68091625</v>
      </c>
      <c r="R979" s="25">
        <f t="array" aca="1" ref="R979" ca="1">INDEX('Lorri 401b'!L:L,MATCH('Retirement Calculator'!A979,'Lorri 401b'!N:N,0),0)</f>
        <v>-42292830.001623966</v>
      </c>
      <c r="S979" s="25">
        <f t="shared" ca="1" si="787"/>
        <v>-66859775.682540216</v>
      </c>
    </row>
    <row r="980" spans="1:19" ht="15.75" customHeight="1" x14ac:dyDescent="0.25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-24677738.566107094</v>
      </c>
      <c r="R980" s="25">
        <f t="array" aca="1" ref="R980" ca="1">INDEX('Lorri 401b'!L:L,MATCH('Retirement Calculator'!A980,'Lorri 401b'!N:N,0),0)</f>
        <v>-42490795.660576619</v>
      </c>
      <c r="S980" s="25">
        <f t="shared" ca="1" si="787"/>
        <v>-67168534.226683706</v>
      </c>
    </row>
    <row r="981" spans="1:19" ht="15.75" customHeight="1" x14ac:dyDescent="0.25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-24788993.088319566</v>
      </c>
      <c r="R981" s="25">
        <f t="array" aca="1" ref="R981" ca="1">INDEX('Lorri 401b'!L:L,MATCH('Retirement Calculator'!A981,'Lorri 401b'!N:N,0),0)</f>
        <v>-42689586.17644158</v>
      </c>
      <c r="S981" s="25">
        <f t="shared" ca="1" si="787"/>
        <v>-67478579.26476115</v>
      </c>
    </row>
    <row r="982" spans="1:19" ht="15.75" customHeight="1" x14ac:dyDescent="0.25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-24900711.171041258</v>
      </c>
      <c r="R982" s="25">
        <f t="array" aca="1" ref="R982" ca="1">INDEX('Lorri 401b'!L:L,MATCH('Retirement Calculator'!A982,'Lorri 401b'!N:N,0),0)</f>
        <v>-42889204.986122638</v>
      </c>
      <c r="S982" s="25">
        <f t="shared" ca="1" si="787"/>
        <v>-67789916.157163888</v>
      </c>
    </row>
    <row r="983" spans="1:19" ht="15.75" customHeight="1" x14ac:dyDescent="0.25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-25012894.745774288</v>
      </c>
      <c r="R983" s="25">
        <f t="array" aca="1" ref="R983" ca="1">INDEX('Lorri 401b'!L:L,MATCH('Retirement Calculator'!A983,'Lorri 401b'!N:N,0),0)</f>
        <v>-43089655.540844038</v>
      </c>
      <c r="S983" s="25">
        <f t="shared" ca="1" si="787"/>
        <v>-68102550.286618322</v>
      </c>
    </row>
    <row r="984" spans="1:19" ht="15.75" customHeight="1" x14ac:dyDescent="0.25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-25125545.752068706</v>
      </c>
      <c r="R984" s="25">
        <f t="array" aca="1" ref="R984" ca="1">INDEX('Lorri 401b'!L:L,MATCH('Retirement Calculator'!A984,'Lorri 401b'!N:N,0),0)</f>
        <v>-43290941.306210108</v>
      </c>
      <c r="S984" s="25">
        <f t="shared" ca="1" si="787"/>
        <v>-68416487.058278814</v>
      </c>
    </row>
    <row r="985" spans="1:19" ht="15.75" customHeight="1" x14ac:dyDescent="0.25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-25238666.137556016</v>
      </c>
      <c r="R985" s="25">
        <f t="array" aca="1" ref="R985" ca="1">INDEX('Lorri 401b'!L:L,MATCH('Retirement Calculator'!A985,'Lorri 401b'!N:N,0),0)</f>
        <v>-43493065.762265205</v>
      </c>
      <c r="S985" s="25">
        <f t="shared" ca="1" si="787"/>
        <v>-68731731.899821222</v>
      </c>
    </row>
    <row r="986" spans="1:19" ht="15.75" customHeight="1" x14ac:dyDescent="0.25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-25352257.857982859</v>
      </c>
      <c r="R986" s="25">
        <f t="array" aca="1" ref="R986" ca="1">INDEX('Lorri 401b'!L:L,MATCH('Retirement Calculator'!A986,'Lorri 401b'!N:N,0),0)</f>
        <v>-43696032.403553866</v>
      </c>
      <c r="S986" s="25">
        <f t="shared" ca="1" si="787"/>
        <v>-69048290.261536717</v>
      </c>
    </row>
    <row r="987" spans="1:19" ht="15.75" customHeight="1" x14ac:dyDescent="0.25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-25466322.877244815</v>
      </c>
      <c r="R987" s="25">
        <f t="array" aca="1" ref="R987" ca="1">INDEX('Lorri 401b'!L:L,MATCH('Retirement Calculator'!A987,'Lorri 401b'!N:N,0),0)</f>
        <v>-43899844.739181228</v>
      </c>
      <c r="S987" s="25">
        <f t="shared" ca="1" si="787"/>
        <v>-69366167.616426051</v>
      </c>
    </row>
    <row r="988" spans="1:19" ht="15.75" customHeight="1" x14ac:dyDescent="0.25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-25580863.167420361</v>
      </c>
      <c r="R988" s="25">
        <f t="array" aca="1" ref="R988" ca="1">INDEX('Lorri 401b'!L:L,MATCH('Retirement Calculator'!A988,'Lorri 401b'!N:N,0),0)</f>
        <v>-44104506.292873703</v>
      </c>
      <c r="S988" s="25">
        <f t="shared" ca="1" si="787"/>
        <v>-69685369.460294068</v>
      </c>
    </row>
    <row r="989" spans="1:19" ht="15.75" customHeight="1" x14ac:dyDescent="0.25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-25695880.708804972</v>
      </c>
      <c r="R989" s="25">
        <f t="array" aca="1" ref="R989" ca="1">INDEX('Lorri 401b'!L:L,MATCH('Retirement Calculator'!A989,'Lorri 401b'!N:N,0),0)</f>
        <v>-44310020.603039898</v>
      </c>
      <c r="S989" s="25">
        <f t="shared" ca="1" si="787"/>
        <v>-70005901.31184487</v>
      </c>
    </row>
    <row r="990" spans="1:19" ht="15.75" customHeight="1" x14ac:dyDescent="0.25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-25811377.489945352</v>
      </c>
      <c r="R990" s="25">
        <f t="array" aca="1" ref="R990" ca="1">INDEX('Lorri 401b'!L:L,MATCH('Retirement Calculator'!A990,'Lorri 401b'!N:N,0),0)</f>
        <v>-44516391.222831786</v>
      </c>
      <c r="S990" s="25">
        <f t="shared" ca="1" si="787"/>
        <v>-70327768.712777138</v>
      </c>
    </row>
    <row r="991" spans="1:19" ht="15.75" customHeight="1" x14ac:dyDescent="0.25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-25927355.507673819</v>
      </c>
      <c r="R991" s="25">
        <f t="array" aca="1" ref="R991" ca="1">INDEX('Lorri 401b'!L:L,MATCH('Retirement Calculator'!A991,'Lorri 401b'!N:N,0),0)</f>
        <v>-44723621.720206141</v>
      </c>
      <c r="S991" s="25">
        <f t="shared" ca="1" si="787"/>
        <v>-70650977.227879956</v>
      </c>
    </row>
    <row r="992" spans="1:19" ht="15.75" customHeight="1" x14ac:dyDescent="0.25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-26043816.767142817</v>
      </c>
      <c r="R992" s="25">
        <f t="array" aca="1" ref="R992" ca="1">INDEX('Lorri 401b'!L:L,MATCH('Retirement Calculator'!A992,'Lorri 401b'!N:N,0),0)</f>
        <v>-44931715.67798622</v>
      </c>
      <c r="S992" s="25">
        <f t="shared" ca="1" si="787"/>
        <v>-70975532.445129037</v>
      </c>
    </row>
    <row r="993" spans="1:19" ht="15.75" customHeight="1" x14ac:dyDescent="0.25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-26160763.281859607</v>
      </c>
      <c r="R993" s="25">
        <f t="array" aca="1" ref="R993" ca="1">INDEX('Lorri 401b'!L:L,MATCH('Retirement Calculator'!A993,'Lorri 401b'!N:N,0),0)</f>
        <v>-45140676.693923719</v>
      </c>
      <c r="S993" s="25">
        <f t="shared" ca="1" si="787"/>
        <v>-71301439.975783318</v>
      </c>
    </row>
    <row r="994" spans="1:19" ht="15.75" customHeight="1" x14ac:dyDescent="0.25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-26278197.073721047</v>
      </c>
      <c r="R994" s="25">
        <f t="array" aca="1" ref="R994" ca="1">INDEX('Lorri 401b'!L:L,MATCH('Retirement Calculator'!A994,'Lorri 401b'!N:N,0),0)</f>
        <v>-45350508.380760953</v>
      </c>
      <c r="S994" s="25">
        <f t="shared" ca="1" si="787"/>
        <v>-71628705.454482004</v>
      </c>
    </row>
    <row r="995" spans="1:19" ht="15.75" customHeight="1" x14ac:dyDescent="0.25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-26396120.173048578</v>
      </c>
      <c r="R995" s="25">
        <f t="array" aca="1" ref="R995" ca="1">INDEX('Lorri 401b'!L:L,MATCH('Retirement Calculator'!A995,'Lorri 401b'!N:N,0),0)</f>
        <v>-45561214.366293348</v>
      </c>
      <c r="S995" s="25">
        <f t="shared" ca="1" si="787"/>
        <v>-71957334.539341927</v>
      </c>
    </row>
    <row r="996" spans="1:19" ht="15.75" customHeight="1" x14ac:dyDescent="0.25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-26514534.618623305</v>
      </c>
      <c r="R996" s="25">
        <f t="array" aca="1" ref="R996" ca="1">INDEX('Lorri 401b'!L:L,MATCH('Retirement Calculator'!A996,'Lorri 401b'!N:N,0),0)</f>
        <v>-45772798.293432124</v>
      </c>
      <c r="S996" s="25">
        <f t="shared" ca="1" si="787"/>
        <v>-72287332.912055433</v>
      </c>
    </row>
    <row r="997" spans="1:19" ht="15.75" customHeight="1" x14ac:dyDescent="0.25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-26633442.457721263</v>
      </c>
      <c r="R997" s="25">
        <f t="array" aca="1" ref="R997" ca="1">INDEX('Lorri 401b'!L:L,MATCH('Retirement Calculator'!A997,'Lorri 401b'!N:N,0),0)</f>
        <v>-45985263.820267312</v>
      </c>
      <c r="S997" s="25">
        <f t="shared" ca="1" si="787"/>
        <v>-72618706.277988583</v>
      </c>
    </row>
    <row r="998" spans="1:19" ht="15.75" customHeight="1" x14ac:dyDescent="0.25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-26752845.746148795</v>
      </c>
      <c r="R998" s="25">
        <f t="array" aca="1" ref="R998" ca="1">INDEX('Lorri 401b'!L:L,MATCH('Retirement Calculator'!A998,'Lorri 401b'!N:N,0),0)</f>
        <v>-46198614.620130979</v>
      </c>
      <c r="S998" s="25">
        <f t="shared" ca="1" si="787"/>
        <v>-72951460.366279781</v>
      </c>
    </row>
    <row r="999" spans="1:19" ht="15.75" customHeight="1" x14ac:dyDescent="0.25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-26872746.548278108</v>
      </c>
      <c r="R999" s="25">
        <f t="array" aca="1" ref="R999" ca="1">INDEX('Lorri 401b'!L:L,MATCH('Retirement Calculator'!A999,'Lorri 401b'!N:N,0),0)</f>
        <v>-46412854.381660745</v>
      </c>
      <c r="S999" s="25">
        <f t="shared" ca="1" si="787"/>
        <v>-73285600.929938853</v>
      </c>
    </row>
    <row r="1000" spans="1:19" ht="15.75" customHeight="1" x14ac:dyDescent="0.25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-26993146.937082961</v>
      </c>
      <c r="R1000" s="25">
        <f t="array" aca="1" ref="R1000" ca="1">INDEX('Lorri 401b'!L:L,MATCH('Retirement Calculator'!A1000,'Lorri 401b'!N:N,0),0)</f>
        <v>-46627986.80886355</v>
      </c>
      <c r="S1000" s="25">
        <f t="shared" ca="1" si="787"/>
        <v>-73621133.745946512</v>
      </c>
    </row>
    <row r="1001" spans="1:19" ht="15.75" customHeight="1" x14ac:dyDescent="0.25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-27114048.994174499</v>
      </c>
      <c r="R1001" s="25">
        <f t="array" aca="1" ref="R1001" ca="1">INDEX('Lorri 401b'!L:L,MATCH('Retirement Calculator'!A1001,'Lorri 401b'!N:N,0),0)</f>
        <v>-46844015.6211797</v>
      </c>
      <c r="S1001" s="25">
        <f t="shared" ca="1" si="787"/>
        <v>-73958064.615354195</v>
      </c>
    </row>
    <row r="1002" spans="1:19" ht="15.75" customHeight="1" x14ac:dyDescent="0.25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-27235454.809837252</v>
      </c>
      <c r="R1002" s="25">
        <f t="array" aca="1" ref="R1002" ca="1">INDEX('Lorri 401b'!L:L,MATCH('Retirement Calculator'!A1002,'Lorri 401b'!N:N,0),0)</f>
        <v>-47060944.553547174</v>
      </c>
      <c r="S1002" s="25">
        <f t="shared" ca="1" si="787"/>
        <v>-74296399.363384426</v>
      </c>
    </row>
    <row r="1003" spans="1:19" ht="15.75" customHeight="1" x14ac:dyDescent="0.25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-27357366.483065266</v>
      </c>
      <c r="R1003" s="25">
        <f t="array" aca="1" ref="R1003" ca="1">INDEX('Lorri 401b'!L:L,MATCH('Retirement Calculator'!A1003,'Lorri 401b'!N:N,0),0)</f>
        <v>-47278777.356466174</v>
      </c>
      <c r="S1003" s="25">
        <f t="shared" ca="1" si="787"/>
        <v>-74636143.839531437</v>
      </c>
    </row>
    <row r="1004" spans="1:19" ht="15.75" customHeight="1" x14ac:dyDescent="0.25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-27479786.121598396</v>
      </c>
      <c r="R1004" s="25">
        <f t="array" aca="1" ref="R1004" ca="1">INDEX('Lorri 401b'!L:L,MATCH('Retirement Calculator'!A1004,'Lorri 401b'!N:N,0),0)</f>
        <v>-47497517.796064004</v>
      </c>
      <c r="S1004" s="25">
        <f t="shared" ca="1" si="787"/>
        <v>-74977303.917662397</v>
      </c>
    </row>
    <row r="1005" spans="1:19" ht="15.75" customHeight="1" x14ac:dyDescent="0.25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-27602715.84195875</v>
      </c>
      <c r="R1005" s="25">
        <f t="array" aca="1" ref="R1005" ca="1">INDEX('Lorri 401b'!L:L,MATCH('Retirement Calculator'!A1005,'Lorri 401b'!N:N,0),0)</f>
        <v>-47717169.654160157</v>
      </c>
      <c r="S1005" s="25">
        <f t="shared" ca="1" si="787"/>
        <v>-75319885.496118903</v>
      </c>
    </row>
    <row r="1006" spans="1:19" ht="15.75" customHeight="1" x14ac:dyDescent="0.25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-27726157.769487269</v>
      </c>
      <c r="R1006" s="25">
        <f t="array" aca="1" ref="R1006" ca="1">INDEX('Lorri 401b'!L:L,MATCH('Retirement Calculator'!A1006,'Lorri 401b'!N:N,0),0)</f>
        <v>-47937736.728331715</v>
      </c>
      <c r="S1006" s="25">
        <f t="shared" ca="1" si="787"/>
        <v>-75663894.497818977</v>
      </c>
    </row>
    <row r="1007" spans="1:19" ht="15.75" customHeight="1" x14ac:dyDescent="0.25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-27850114.038380492</v>
      </c>
      <c r="R1007" s="25">
        <f t="array" aca="1" ref="R1007" ca="1">INDEX('Lorri 401b'!L:L,MATCH('Retirement Calculator'!A1007,'Lorri 401b'!N:N,0),0)</f>
        <v>-48159222.831978984</v>
      </c>
      <c r="S1007" s="25">
        <f t="shared" ca="1" si="787"/>
        <v>-76009336.87035948</v>
      </c>
    </row>
    <row r="1008" spans="1:19" ht="15.75" customHeight="1" x14ac:dyDescent="0.25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-27974586.791727439</v>
      </c>
      <c r="R1008" s="25">
        <f t="array" aca="1" ref="R1008" ca="1">INDEX('Lorri 401b'!L:L,MATCH('Retirement Calculator'!A1008,'Lorri 401b'!N:N,0),0)</f>
        <v>-48381631.794391453</v>
      </c>
      <c r="S1008" s="25">
        <f t="shared" ca="1" si="787"/>
        <v>-76356218.586118892</v>
      </c>
    </row>
    <row r="1009" spans="1:19" ht="15.75" customHeight="1" x14ac:dyDescent="0.25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-28099578.181546662</v>
      </c>
      <c r="R1009" s="25">
        <f t="array" aca="1" ref="R1009" ca="1">INDEX('Lorri 401b'!L:L,MATCH('Retirement Calculator'!A1009,'Lorri 401b'!N:N,0),0)</f>
        <v>-48604967.460813969</v>
      </c>
      <c r="S1009" s="25">
        <f t="shared" ca="1" si="787"/>
        <v>-76704545.642360628</v>
      </c>
    </row>
    <row r="1010" spans="1:19" ht="15.75" customHeight="1" x14ac:dyDescent="0.25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-28225090.368823465</v>
      </c>
      <c r="R1010" s="25">
        <f t="array" aca="1" ref="R1010" ca="1">INDEX('Lorri 401b'!L:L,MATCH('Retirement Calculator'!A1010,'Lorri 401b'!N:N,0),0)</f>
        <v>-48829233.69251325</v>
      </c>
      <c r="S1010" s="25">
        <f t="shared" ca="1" si="787"/>
        <v>-77054324.061336711</v>
      </c>
    </row>
    <row r="1011" spans="1:19" ht="15.75" customHeight="1" x14ac:dyDescent="0.25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-28351125.523547255</v>
      </c>
      <c r="R1011" s="25">
        <f t="array" aca="1" ref="R1011" ca="1">INDEX('Lorri 401b'!L:L,MATCH('Retirement Calculator'!A1011,'Lorri 401b'!N:N,0),0)</f>
        <v>-49054434.366844609</v>
      </c>
      <c r="S1011" s="25">
        <f t="shared" ca="1" si="787"/>
        <v>-77405559.890391856</v>
      </c>
    </row>
    <row r="1012" spans="1:19" ht="15.75" customHeight="1" x14ac:dyDescent="0.25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-28477685.82474906</v>
      </c>
      <c r="R1012" s="25">
        <f t="array" aca="1" ref="R1012" ca="1">INDEX('Lorri 401b'!L:L,MATCH('Retirement Calculator'!A1012,'Lorri 401b'!N:N,0),0)</f>
        <v>-49280573.377319016</v>
      </c>
      <c r="S1012" s="25">
        <f t="shared" ca="1" si="787"/>
        <v>-77758259.202068076</v>
      </c>
    </row>
    <row r="1013" spans="1:19" ht="15.75" customHeight="1" x14ac:dyDescent="0.25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-28604773.460539207</v>
      </c>
      <c r="R1013" s="25">
        <f t="array" aca="1" ref="R1013" ca="1">INDEX('Lorri 401b'!L:L,MATCH('Retirement Calculator'!A1013,'Lorri 401b'!N:N,0),0)</f>
        <v>-49507654.633670397</v>
      </c>
      <c r="S1013" s="25">
        <f t="shared" ca="1" si="787"/>
        <v>-78112428.094209611</v>
      </c>
    </row>
    <row r="1014" spans="1:19" ht="15.75" customHeight="1" x14ac:dyDescent="0.25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-28732390.628145147</v>
      </c>
      <c r="R1014" s="25">
        <f t="array" aca="1" ref="R1014" ca="1">INDEX('Lorri 401b'!L:L,MATCH('Retirement Calculator'!A1014,'Lorri 401b'!N:N,0),0)</f>
        <v>-49735682.061923243</v>
      </c>
      <c r="S1014" s="25">
        <f t="shared" ca="1" si="787"/>
        <v>-78468072.690068394</v>
      </c>
    </row>
    <row r="1015" spans="1:19" ht="15.75" customHeight="1" x14ac:dyDescent="0.25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-28860539.533949446</v>
      </c>
      <c r="R1015" s="25">
        <f t="array" aca="1" ref="R1015" ca="1">INDEX('Lorri 401b'!L:L,MATCH('Retirement Calculator'!A1015,'Lorri 401b'!N:N,0),0)</f>
        <v>-49964659.604460478</v>
      </c>
      <c r="S1015" s="25">
        <f t="shared" ca="1" si="787"/>
        <v>-78825199.138409927</v>
      </c>
    </row>
    <row r="1016" spans="1:19" ht="15.75" customHeight="1" x14ac:dyDescent="0.25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-28989222.393527929</v>
      </c>
      <c r="R1016" s="25">
        <f t="array" aca="1" ref="R1016" ca="1">INDEX('Lorri 401b'!L:L,MATCH('Retirement Calculator'!A1016,'Lorri 401b'!N:N,0),0)</f>
        <v>-50194591.220091619</v>
      </c>
      <c r="S1016" s="25">
        <f t="shared" ca="1" si="787"/>
        <v>-79183813.613619551</v>
      </c>
    </row>
    <row r="1017" spans="1:19" ht="15.75" customHeight="1" x14ac:dyDescent="0.25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-29118441.431687988</v>
      </c>
      <c r="R1017" s="25">
        <f t="array" aca="1" ref="R1017" ca="1">INDEX('Lorri 401b'!L:L,MATCH('Retirement Calculator'!A1017,'Lorri 401b'!N:N,0),0)</f>
        <v>-50425480.884121224</v>
      </c>
      <c r="S1017" s="25">
        <f t="shared" ca="1" si="787"/>
        <v>-79543922.31580922</v>
      </c>
    </row>
    <row r="1018" spans="1:19" ht="15.75" customHeight="1" x14ac:dyDescent="0.25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-29248198.882507049</v>
      </c>
      <c r="R1018" s="25">
        <f t="array" aca="1" ref="R1018" ca="1">INDEX('Lorri 401b'!L:L,MATCH('Retirement Calculator'!A1018,'Lorri 401b'!N:N,0),0)</f>
        <v>-50657332.588417619</v>
      </c>
      <c r="S1018" s="25">
        <f t="shared" ca="1" si="787"/>
        <v>-79905531.470924675</v>
      </c>
    </row>
    <row r="1019" spans="1:19" ht="15.75" customHeight="1" x14ac:dyDescent="0.25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-29378496.989371188</v>
      </c>
      <c r="R1019" s="25">
        <f t="array" aca="1" ref="R1019" ca="1">INDEX('Lorri 401b'!L:L,MATCH('Retirement Calculator'!A1019,'Lorri 401b'!N:N,0),0)</f>
        <v>-50890150.341481917</v>
      </c>
      <c r="S1019" s="25">
        <f t="shared" ca="1" si="787"/>
        <v>-80268647.330853105</v>
      </c>
    </row>
    <row r="1020" spans="1:19" ht="15.75" customHeight="1" x14ac:dyDescent="0.25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-29509338.005013928</v>
      </c>
      <c r="R1020" s="25">
        <f t="array" aca="1" ref="R1020" ca="1">INDEX('Lorri 401b'!L:L,MATCH('Retirement Calculator'!A1020,'Lorri 401b'!N:N,0),0)</f>
        <v>-51123938.168517314</v>
      </c>
      <c r="S1020" s="25">
        <f t="shared" ca="1" si="787"/>
        <v>-80633276.173531234</v>
      </c>
    </row>
    <row r="1021" spans="1:19" ht="15.75" customHeight="1" x14ac:dyDescent="0.25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-29640724.19155518</v>
      </c>
      <c r="R1021" s="25">
        <f t="array" aca="1" ref="R1021" ca="1">INDEX('Lorri 401b'!L:L,MATCH('Retirement Calculator'!A1021,'Lorri 401b'!N:N,0),0)</f>
        <v>-51358700.111498691</v>
      </c>
      <c r="S1021" s="25">
        <f t="shared" ca="1" si="787"/>
        <v>-80999424.303053871</v>
      </c>
    </row>
    <row r="1022" spans="1:19" ht="15.75" customHeight="1" x14ac:dyDescent="0.25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-29772657.820540354</v>
      </c>
      <c r="R1022" s="25">
        <f t="array" aca="1" ref="R1022" ca="1">INDEX('Lorri 401b'!L:L,MATCH('Retirement Calculator'!A1022,'Lorri 401b'!N:N,0),0)</f>
        <v>-51594440.229242489</v>
      </c>
      <c r="S1022" s="25">
        <f t="shared" ca="1" si="787"/>
        <v>-81367098.049782842</v>
      </c>
    </row>
    <row r="1023" spans="1:19" ht="15.75" customHeight="1" x14ac:dyDescent="0.25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-29905141.172979631</v>
      </c>
      <c r="R1023" s="25">
        <f t="array" aca="1" ref="R1023" ca="1">INDEX('Lorri 401b'!L:L,MATCH('Retirement Calculator'!A1023,'Lorri 401b'!N:N,0),0)</f>
        <v>-51831162.597476885</v>
      </c>
      <c r="S1023" s="25">
        <f t="shared" ca="1" si="787"/>
        <v>-81736303.770456523</v>
      </c>
    </row>
    <row r="1024" spans="1:19" ht="15.75" customHeight="1" x14ac:dyDescent="0.25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-30038176.539387405</v>
      </c>
      <c r="R1024" s="25">
        <f t="array" aca="1" ref="R1024" ca="1">INDEX('Lorri 401b'!L:L,MATCH('Retirement Calculator'!A1024,'Lorri 401b'!N:N,0),0)</f>
        <v>-52068871.308912262</v>
      </c>
      <c r="S1024" s="25">
        <f t="shared" ca="1" si="787"/>
        <v>-82107047.848299667</v>
      </c>
    </row>
    <row r="1025" spans="1:19" ht="15.75" customHeight="1" x14ac:dyDescent="0.25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-30171766.219821878</v>
      </c>
      <c r="R1025" s="25">
        <f t="array" aca="1" ref="R1025" ca="1">INDEX('Lorri 401b'!L:L,MATCH('Retirement Calculator'!A1025,'Lorri 401b'!N:N,0),0)</f>
        <v>-52307570.473311953</v>
      </c>
      <c r="S1025" s="25">
        <f t="shared" ca="1" si="787"/>
        <v>-82479336.693133831</v>
      </c>
    </row>
    <row r="1026" spans="1:19" ht="15.75" customHeight="1" x14ac:dyDescent="0.25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-30305912.523924828</v>
      </c>
      <c r="R1026" s="25">
        <f t="array" aca="1" ref="R1026" ca="1">INDEX('Lorri 401b'!L:L,MATCH('Retirement Calculator'!A1026,'Lorri 401b'!N:N,0),0)</f>
        <v>-52547264.217563309</v>
      </c>
      <c r="S1026" s="25">
        <f t="shared" ca="1" si="787"/>
        <v>-82853176.741488129</v>
      </c>
    </row>
    <row r="1027" spans="1:19" ht="15.75" customHeight="1" x14ac:dyDescent="0.25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-30440617.770961542</v>
      </c>
      <c r="R1027" s="25">
        <f t="array" aca="1" ref="R1027" ca="1">INDEX('Lorri 401b'!L:L,MATCH('Retirement Calculator'!A1027,'Lorri 401b'!N:N,0),0)</f>
        <v>-52787956.685749047</v>
      </c>
      <c r="S1027" s="25">
        <f t="shared" ca="1" si="787"/>
        <v>-83228574.456710592</v>
      </c>
    </row>
    <row r="1028" spans="1:19" ht="15.75" customHeight="1" x14ac:dyDescent="0.25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-30575884.289860908</v>
      </c>
      <c r="R1028" s="25">
        <f t="array" aca="1" ref="R1028" ca="1">INDEX('Lorri 401b'!L:L,MATCH('Retirement Calculator'!A1028,'Lorri 401b'!N:N,0),0)</f>
        <v>-53029652.039218888</v>
      </c>
      <c r="S1028" s="25">
        <f t="shared" ca="1" si="787"/>
        <v>-83605536.329079792</v>
      </c>
    </row>
    <row r="1029" spans="1:19" ht="15.75" customHeight="1" x14ac:dyDescent="0.25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-30711714.419255689</v>
      </c>
      <c r="R1029" s="25">
        <f t="array" aca="1" ref="R1029" ca="1">INDEX('Lorri 401b'!L:L,MATCH('Retirement Calculator'!A1029,'Lorri 401b'!N:N,0),0)</f>
        <v>-53272354.456661522</v>
      </c>
      <c r="S1029" s="25">
        <f t="shared" ca="1" si="787"/>
        <v>-83984068.875917211</v>
      </c>
    </row>
    <row r="1030" spans="1:19" ht="15.75" customHeight="1" x14ac:dyDescent="0.25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-30848110.507522948</v>
      </c>
      <c r="R1030" s="25">
        <f t="array" aca="1" ref="R1030" ca="1">INDEX('Lorri 401b'!L:L,MATCH('Retirement Calculator'!A1030,'Lorri 401b'!N:N,0),0)</f>
        <v>-53516068.134176835</v>
      </c>
      <c r="S1030" s="25">
        <f t="shared" ca="1" si="787"/>
        <v>-84364178.641699791</v>
      </c>
    </row>
    <row r="1031" spans="1:19" ht="15.75" customHeight="1" x14ac:dyDescent="0.25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-30985074.912824653</v>
      </c>
      <c r="R1031" s="25">
        <f t="array" aca="1" ref="R1031" ca="1">INDEX('Lorri 401b'!L:L,MATCH('Retirement Calculator'!A1031,'Lorri 401b'!N:N,0),0)</f>
        <v>-53760797.28534846</v>
      </c>
      <c r="S1031" s="25">
        <f t="shared" ref="S1031:S1171" ca="1" si="1047">SUM(Q1031:R1031)</f>
        <v>-84745872.198173106</v>
      </c>
    </row>
    <row r="1032" spans="1:19" ht="15.75" customHeight="1" x14ac:dyDescent="0.25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-31122610.003148448</v>
      </c>
      <c r="R1032" s="25">
        <f t="array" aca="1" ref="R1032" ca="1">INDEX('Lorri 401b'!L:L,MATCH('Retirement Calculator'!A1032,'Lorri 401b'!N:N,0),0)</f>
        <v>-54006546.14131663</v>
      </c>
      <c r="S1032" s="25">
        <f t="shared" ca="1" si="1047"/>
        <v>-85129156.144465074</v>
      </c>
    </row>
    <row r="1033" spans="1:19" ht="15.75" customHeight="1" x14ac:dyDescent="0.25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-31260718.156348594</v>
      </c>
      <c r="R1033" s="25">
        <f t="array" aca="1" ref="R1033" ca="1">INDEX('Lorri 401b'!L:L,MATCH('Retirement Calculator'!A1033,'Lorri 401b'!N:N,0),0)</f>
        <v>-54253318.950851336</v>
      </c>
      <c r="S1033" s="25">
        <f t="shared" ca="1" si="1047"/>
        <v>-85514037.107199937</v>
      </c>
    </row>
    <row r="1034" spans="1:19" ht="15.75" customHeight="1" x14ac:dyDescent="0.25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-31399401.760187071</v>
      </c>
      <c r="R1034" s="25">
        <f t="array" aca="1" ref="R1034" ca="1">INDEX('Lorri 401b'!L:L,MATCH('Retirement Calculator'!A1034,'Lorri 401b'!N:N,0),0)</f>
        <v>-54501119.980425775</v>
      </c>
      <c r="S1034" s="25">
        <f t="shared" ca="1" si="1047"/>
        <v>-85900521.74061285</v>
      </c>
    </row>
    <row r="1035" spans="1:19" ht="15.75" customHeight="1" x14ac:dyDescent="0.25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-31538663.212374877</v>
      </c>
      <c r="R1035" s="25">
        <f t="array" aca="1" ref="R1035" ca="1">INDEX('Lorri 401b'!L:L,MATCH('Retirement Calculator'!A1035,'Lorri 401b'!N:N,0),0)</f>
        <v>-54749953.514290102</v>
      </c>
      <c r="S1035" s="25">
        <f t="shared" ca="1" si="1047"/>
        <v>-86288616.726664975</v>
      </c>
    </row>
    <row r="1036" spans="1:19" ht="15.75" customHeight="1" x14ac:dyDescent="0.25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-31678504.920613464</v>
      </c>
      <c r="R1036" s="25">
        <f t="array" aca="1" ref="R1036" ca="1">INDEX('Lorri 401b'!L:L,MATCH('Retirement Calculator'!A1036,'Lorri 401b'!N:N,0),0)</f>
        <v>-54999823.854545534</v>
      </c>
      <c r="S1036" s="25">
        <f t="shared" ca="1" si="1047"/>
        <v>-86678328.775159001</v>
      </c>
    </row>
    <row r="1037" spans="1:19" ht="15.75" customHeight="1" x14ac:dyDescent="0.25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-31818929.302636381</v>
      </c>
      <c r="R1037" s="25">
        <f t="array" aca="1" ref="R1037" ca="1">INDEX('Lorri 401b'!L:L,MATCH('Retirement Calculator'!A1037,'Lorri 401b'!N:N,0),0)</f>
        <v>-55250735.321218692</v>
      </c>
      <c r="S1037" s="25">
        <f t="shared" ca="1" si="1047"/>
        <v>-87069664.623855069</v>
      </c>
    </row>
    <row r="1038" spans="1:19" ht="15.75" customHeight="1" x14ac:dyDescent="0.25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-31959938.786251061</v>
      </c>
      <c r="R1038" s="25">
        <f t="array" aca="1" ref="R1038" ca="1">INDEX('Lorri 401b'!L:L,MATCH('Retirement Calculator'!A1038,'Lorri 401b'!N:N,0),0)</f>
        <v>-55502692.252336323</v>
      </c>
      <c r="S1038" s="25">
        <f t="shared" ca="1" si="1047"/>
        <v>-87462631.038587391</v>
      </c>
    </row>
    <row r="1039" spans="1:19" ht="15.75" customHeight="1" x14ac:dyDescent="0.25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-32101535.8093808</v>
      </c>
      <c r="R1039" s="25">
        <f t="array" aca="1" ref="R1039" ca="1">INDEX('Lorri 401b'!L:L,MATCH('Retirement Calculator'!A1039,'Lorri 401b'!N:N,0),0)</f>
        <v>-55755699.004000276</v>
      </c>
      <c r="S1039" s="25">
        <f t="shared" ca="1" si="1047"/>
        <v>-87857234.813381076</v>
      </c>
    </row>
    <row r="1040" spans="1:19" ht="15.75" customHeight="1" x14ac:dyDescent="0.25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-32243722.820106912</v>
      </c>
      <c r="R1040" s="25">
        <f t="array" aca="1" ref="R1040" ca="1">INDEX('Lorri 401b'!L:L,MATCH('Retirement Calculator'!A1040,'Lorri 401b'!N:N,0),0)</f>
        <v>-56009759.950462833</v>
      </c>
      <c r="S1040" s="25">
        <f t="shared" ca="1" si="1047"/>
        <v>-88253482.770569742</v>
      </c>
    </row>
    <row r="1041" spans="1:19" ht="15.75" customHeight="1" x14ac:dyDescent="0.25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-32386502.27671105</v>
      </c>
      <c r="R1041" s="25">
        <f t="array" aca="1" ref="R1041" ca="1">INDEX('Lorri 401b'!L:L,MATCH('Retirement Calculator'!A1041,'Lorri 401b'!N:N,0),0)</f>
        <v>-56264879.484202318</v>
      </c>
      <c r="S1041" s="25">
        <f t="shared" ca="1" si="1047"/>
        <v>-88651381.760913372</v>
      </c>
    </row>
    <row r="1042" spans="1:19" ht="15.75" customHeight="1" x14ac:dyDescent="0.25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-32529876.647717707</v>
      </c>
      <c r="R1042" s="25">
        <f t="array" aca="1" ref="R1042" ca="1">INDEX('Lorri 401b'!L:L,MATCH('Retirement Calculator'!A1042,'Lorri 401b'!N:N,0),0)</f>
        <v>-56521062.015999049</v>
      </c>
      <c r="S1042" s="25">
        <f t="shared" ca="1" si="1047"/>
        <v>-89050938.663716763</v>
      </c>
    </row>
    <row r="1043" spans="1:19" ht="15.75" customHeight="1" x14ac:dyDescent="0.25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-32673848.41193689</v>
      </c>
      <c r="R1043" s="25">
        <f t="array" aca="1" ref="R1043" ca="1">INDEX('Lorri 401b'!L:L,MATCH('Retirement Calculator'!A1043,'Lorri 401b'!N:N,0),0)</f>
        <v>-56778311.975011602</v>
      </c>
      <c r="S1043" s="25">
        <f t="shared" ca="1" si="1047"/>
        <v>-89452160.386948496</v>
      </c>
    </row>
    <row r="1044" spans="1:19" ht="15.75" customHeight="1" x14ac:dyDescent="0.25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-32818420.058506988</v>
      </c>
      <c r="R1044" s="25">
        <f t="array" aca="1" ref="R1044" ca="1">INDEX('Lorri 401b'!L:L,MATCH('Retirement Calculator'!A1044,'Lorri 401b'!N:N,0),0)</f>
        <v>-57036633.808853373</v>
      </c>
      <c r="S1044" s="25">
        <f t="shared" ca="1" si="1047"/>
        <v>-89855053.867360353</v>
      </c>
    </row>
    <row r="1045" spans="1:19" ht="15.75" customHeight="1" x14ac:dyDescent="0.25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-32963594.086937793</v>
      </c>
      <c r="R1045" s="25">
        <f t="array" aca="1" ref="R1045" ca="1">INDEX('Lorri 401b'!L:L,MATCH('Retirement Calculator'!A1045,'Lorri 401b'!N:N,0),0)</f>
        <v>-57296031.983669482</v>
      </c>
      <c r="S1045" s="25">
        <f t="shared" ca="1" si="1047"/>
        <v>-90259626.070607275</v>
      </c>
    </row>
    <row r="1046" spans="1:19" ht="15.75" customHeight="1" x14ac:dyDescent="0.25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-33109373.007153727</v>
      </c>
      <c r="R1046" s="25">
        <f t="array" aca="1" ref="R1046" ca="1">INDEX('Lorri 401b'!L:L,MATCH('Retirement Calculator'!A1046,'Lorri 401b'!N:N,0),0)</f>
        <v>-57556510.984213993</v>
      </c>
      <c r="S1046" s="25">
        <f t="shared" ca="1" si="1047"/>
        <v>-90665883.991367728</v>
      </c>
    </row>
    <row r="1047" spans="1:19" ht="15.75" customHeight="1" x14ac:dyDescent="0.25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-33255759.339537226</v>
      </c>
      <c r="R1047" s="25">
        <f t="array" aca="1" ref="R1047" ca="1">INDEX('Lorri 401b'!L:L,MATCH('Retirement Calculator'!A1047,'Lorri 401b'!N:N,0),0)</f>
        <v>-57818075.313927442</v>
      </c>
      <c r="S1047" s="25">
        <f t="shared" ca="1" si="1047"/>
        <v>-91073834.653464675</v>
      </c>
    </row>
    <row r="1048" spans="1:19" ht="15.75" customHeight="1" x14ac:dyDescent="0.25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-33402755.614972323</v>
      </c>
      <c r="R1048" s="25">
        <f t="array" aca="1" ref="R1048" ca="1">INDEX('Lorri 401b'!L:L,MATCH('Retirement Calculator'!A1048,'Lorri 401b'!N:N,0),0)</f>
        <v>-58080729.495014697</v>
      </c>
      <c r="S1048" s="25">
        <f t="shared" ca="1" si="1047"/>
        <v>-91483485.10998702</v>
      </c>
    </row>
    <row r="1049" spans="1:19" ht="15.75" customHeight="1" x14ac:dyDescent="0.25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-33550364.374888401</v>
      </c>
      <c r="R1049" s="25">
        <f t="array" aca="1" ref="R1049" ca="1">INDEX('Lorri 401b'!L:L,MATCH('Retirement Calculator'!A1049,'Lorri 401b'!N:N,0),0)</f>
        <v>-58344478.068523146</v>
      </c>
      <c r="S1049" s="25">
        <f t="shared" ca="1" si="1047"/>
        <v>-91894842.443411544</v>
      </c>
    </row>
    <row r="1050" spans="1:19" ht="15.75" customHeight="1" x14ac:dyDescent="0.25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-33698588.171304129</v>
      </c>
      <c r="R1050" s="25">
        <f t="array" aca="1" ref="R1050" ca="1">INDEX('Lorri 401b'!L:L,MATCH('Retirement Calculator'!A1050,'Lorri 401b'!N:N,0),0)</f>
        <v>-58609325.594421215</v>
      </c>
      <c r="S1050" s="25">
        <f t="shared" ca="1" si="1047"/>
        <v>-92307913.765725344</v>
      </c>
    </row>
    <row r="1051" spans="1:19" ht="15.75" customHeight="1" x14ac:dyDescent="0.25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-33847429.566871591</v>
      </c>
      <c r="R1051" s="25">
        <f t="array" aca="1" ref="R1051" ca="1">INDEX('Lorri 401b'!L:L,MATCH('Retirement Calculator'!A1051,'Lorri 401b'!N:N,0),0)</f>
        <v>-58875276.651677191</v>
      </c>
      <c r="S1051" s="25">
        <f t="shared" ca="1" si="1047"/>
        <v>-92722706.218548775</v>
      </c>
    </row>
    <row r="1052" spans="1:19" ht="15.75" customHeight="1" x14ac:dyDescent="0.25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-33996891.134920582</v>
      </c>
      <c r="R1052" s="25">
        <f t="array" aca="1" ref="R1052" ca="1">INDEX('Lorri 401b'!L:L,MATCH('Retirement Calculator'!A1052,'Lorri 401b'!N:N,0),0)</f>
        <v>-59142335.838338397</v>
      </c>
      <c r="S1052" s="25">
        <f t="shared" ca="1" si="1047"/>
        <v>-93139226.973258972</v>
      </c>
    </row>
    <row r="1053" spans="1:19" ht="15.75" customHeight="1" x14ac:dyDescent="0.25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-34146975.459503114</v>
      </c>
      <c r="R1053" s="25">
        <f t="array" aca="1" ref="R1053" ca="1">INDEX('Lorri 401b'!L:L,MATCH('Retirement Calculator'!A1053,'Lorri 401b'!N:N,0),0)</f>
        <v>-59410507.771610692</v>
      </c>
      <c r="S1053" s="25">
        <f t="shared" ca="1" si="1047"/>
        <v>-93557483.231113806</v>
      </c>
    </row>
    <row r="1054" spans="1:19" ht="15.75" customHeight="1" x14ac:dyDescent="0.25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-34297685.135438077</v>
      </c>
      <c r="R1054" s="25">
        <f t="array" aca="1" ref="R1054" ca="1">INDEX('Lorri 401b'!L:L,MATCH('Retirement Calculator'!A1054,'Lorri 401b'!N:N,0),0)</f>
        <v>-59679797.087938294</v>
      </c>
      <c r="S1054" s="25">
        <f t="shared" ca="1" si="1047"/>
        <v>-93977482.223376364</v>
      </c>
    </row>
    <row r="1055" spans="1:19" ht="15.75" customHeight="1" x14ac:dyDescent="0.25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-34449022.7683561</v>
      </c>
      <c r="R1055" s="25">
        <f t="array" aca="1" ref="R1055" ca="1">INDEX('Lorri 401b'!L:L,MATCH('Retirement Calculator'!A1055,'Lorri 401b'!N:N,0),0)</f>
        <v>-59950208.443083927</v>
      </c>
      <c r="S1055" s="25">
        <f t="shared" ca="1" si="1047"/>
        <v>-94399231.211440027</v>
      </c>
    </row>
    <row r="1056" spans="1:19" ht="15.75" customHeight="1" x14ac:dyDescent="0.25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-34600990.97474461</v>
      </c>
      <c r="R1056" s="25">
        <f t="array" aca="1" ref="R1056" ca="1">INDEX('Lorri 401b'!L:L,MATCH('Retirement Calculator'!A1056,'Lorri 401b'!N:N,0),0)</f>
        <v>-60221746.512209333</v>
      </c>
      <c r="S1056" s="25">
        <f t="shared" ca="1" si="1047"/>
        <v>-94822737.486953944</v>
      </c>
    </row>
    <row r="1057" spans="1:19" ht="15.75" customHeight="1" x14ac:dyDescent="0.25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-34753592.381993078</v>
      </c>
      <c r="R1057" s="25">
        <f t="array" aca="1" ref="R1057" ca="1">INDEX('Lorri 401b'!L:L,MATCH('Retirement Calculator'!A1057,'Lorri 401b'!N:N,0),0)</f>
        <v>-60494415.989956096</v>
      </c>
      <c r="S1057" s="25">
        <f t="shared" ca="1" si="1047"/>
        <v>-95248008.371949166</v>
      </c>
    </row>
    <row r="1058" spans="1:19" ht="15.75" customHeight="1" x14ac:dyDescent="0.25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-34906829.628438413</v>
      </c>
      <c r="R1058" s="25">
        <f t="array" aca="1" ref="R1058" ca="1">INDEX('Lorri 401b'!L:L,MATCH('Retirement Calculator'!A1058,'Lorri 401b'!N:N,0),0)</f>
        <v>-60768221.590526804</v>
      </c>
      <c r="S1058" s="25">
        <f t="shared" ca="1" si="1047"/>
        <v>-95675051.218965217</v>
      </c>
    </row>
    <row r="1059" spans="1:19" ht="15.75" customHeight="1" x14ac:dyDescent="0.25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-35060705.3634106</v>
      </c>
      <c r="R1059" s="25">
        <f t="array" aca="1" ref="R1059" ca="1">INDEX('Lorri 401b'!L:L,MATCH('Retirement Calculator'!A1059,'Lorri 401b'!N:N,0),0)</f>
        <v>-61043168.047766551</v>
      </c>
      <c r="S1059" s="25">
        <f t="shared" ca="1" si="1047"/>
        <v>-96103873.411177158</v>
      </c>
    </row>
    <row r="1060" spans="1:19" ht="15.75" customHeight="1" x14ac:dyDescent="0.25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-35215222.247278504</v>
      </c>
      <c r="R1060" s="25">
        <f t="array" aca="1" ref="R1060" ca="1">INDEX('Lorri 401b'!L:L,MATCH('Retirement Calculator'!A1060,'Lorri 401b'!N:N,0),0)</f>
        <v>-61319260.115244798</v>
      </c>
      <c r="S1060" s="25">
        <f t="shared" ca="1" si="1047"/>
        <v>-96534482.362523302</v>
      </c>
    </row>
    <row r="1061" spans="1:19" ht="15.75" customHeight="1" x14ac:dyDescent="0.25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-35370382.951495863</v>
      </c>
      <c r="R1061" s="25">
        <f t="array" aca="1" ref="R1061" ca="1">INDEX('Lorri 401b'!L:L,MATCH('Retirement Calculator'!A1061,'Lorri 401b'!N:N,0),0)</f>
        <v>-61596502.566337541</v>
      </c>
      <c r="S1061" s="25">
        <f t="shared" ca="1" si="1047"/>
        <v>-96966885.517833412</v>
      </c>
    </row>
    <row r="1062" spans="1:19" ht="15.75" customHeight="1" x14ac:dyDescent="0.25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-35526190.158647463</v>
      </c>
      <c r="R1062" s="25">
        <f t="array" aca="1" ref="R1062" ca="1">INDEX('Lorri 401b'!L:L,MATCH('Retirement Calculator'!A1062,'Lorri 401b'!N:N,0),0)</f>
        <v>-61874900.194309838</v>
      </c>
      <c r="S1062" s="25">
        <f t="shared" ca="1" si="1047"/>
        <v>-97401090.352957308</v>
      </c>
    </row>
    <row r="1063" spans="1:19" ht="15.75" customHeight="1" x14ac:dyDescent="0.25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-35682646.562495522</v>
      </c>
      <c r="R1063" s="25">
        <f t="array" aca="1" ref="R1063" ca="1">INDEX('Lorri 401b'!L:L,MATCH('Retirement Calculator'!A1063,'Lorri 401b'!N:N,0),0)</f>
        <v>-62154457.812398687</v>
      </c>
      <c r="S1063" s="25">
        <f t="shared" ca="1" si="1047"/>
        <v>-97837104.374894202</v>
      </c>
    </row>
    <row r="1064" spans="1:19" ht="15.75" customHeight="1" x14ac:dyDescent="0.25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-35839754.868026286</v>
      </c>
      <c r="R1064" s="25">
        <f t="array" aca="1" ref="R1064" ca="1">INDEX('Lorri 401b'!L:L,MATCH('Retirement Calculator'!A1064,'Lorri 401b'!N:N,0),0)</f>
        <v>-62435180.253896236</v>
      </c>
      <c r="S1064" s="25">
        <f t="shared" ca="1" si="1047"/>
        <v>-98274935.121922523</v>
      </c>
    </row>
    <row r="1065" spans="1:19" ht="15.75" customHeight="1" x14ac:dyDescent="0.25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-35997517.791496761</v>
      </c>
      <c r="R1065" s="25">
        <f t="array" aca="1" ref="R1065" ca="1">INDEX('Lorri 401b'!L:L,MATCH('Retirement Calculator'!A1065,'Lorri 401b'!N:N,0),0)</f>
        <v>-62717072.372233361</v>
      </c>
      <c r="S1065" s="25">
        <f t="shared" ca="1" si="1047"/>
        <v>-98714590.163730115</v>
      </c>
    </row>
    <row r="1066" spans="1:19" ht="15.75" customHeight="1" x14ac:dyDescent="0.25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-36155938.060481697</v>
      </c>
      <c r="R1066" s="25">
        <f t="array" aca="1" ref="R1066" ca="1">INDEX('Lorri 401b'!L:L,MATCH('Retirement Calculator'!A1066,'Lorri 401b'!N:N,0),0)</f>
        <v>-63000139.041063555</v>
      </c>
      <c r="S1066" s="25">
        <f t="shared" ca="1" si="1047"/>
        <v>-99156077.101545244</v>
      </c>
    </row>
    <row r="1067" spans="1:19" ht="15.75" customHeight="1" x14ac:dyDescent="0.25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-36315018.413920738</v>
      </c>
      <c r="R1067" s="25">
        <f t="array" aca="1" ref="R1067" ca="1">INDEX('Lorri 401b'!L:L,MATCH('Retirement Calculator'!A1067,'Lorri 401b'!N:N,0),0)</f>
        <v>-63284385.154347211</v>
      </c>
      <c r="S1067" s="25">
        <f t="shared" ca="1" si="1047"/>
        <v>-99599403.568267941</v>
      </c>
    </row>
    <row r="1068" spans="1:19" ht="15.75" customHeight="1" x14ac:dyDescent="0.25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-36474761.602165774</v>
      </c>
      <c r="R1068" s="25">
        <f t="array" aca="1" ref="R1068" ca="1">INDEX('Lorri 401b'!L:L,MATCH('Retirement Calculator'!A1068,'Lorri 401b'!N:N,0),0)</f>
        <v>-63569815.626436211</v>
      </c>
      <c r="S1068" s="25">
        <f t="shared" ca="1" si="1047"/>
        <v>-100044577.22860199</v>
      </c>
    </row>
    <row r="1069" spans="1:19" ht="15.75" customHeight="1" x14ac:dyDescent="0.25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-36635170.387028493</v>
      </c>
      <c r="R1069" s="25">
        <f t="array" aca="1" ref="R1069" ca="1">INDEX('Lorri 401b'!L:L,MATCH('Retirement Calculator'!A1069,'Lorri 401b'!N:N,0),0)</f>
        <v>-63856435.392158918</v>
      </c>
      <c r="S1069" s="25">
        <f t="shared" ca="1" si="1047"/>
        <v>-100491605.77918741</v>
      </c>
    </row>
    <row r="1070" spans="1:19" ht="15.75" customHeight="1" x14ac:dyDescent="0.25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-36796247.541828141</v>
      </c>
      <c r="R1070" s="25">
        <f t="array" aca="1" ref="R1070" ca="1">INDEX('Lorri 401b'!L:L,MATCH('Retirement Calculator'!A1070,'Lorri 401b'!N:N,0),0)</f>
        <v>-64144249.406905465</v>
      </c>
      <c r="S1070" s="25">
        <f t="shared" ca="1" si="1047"/>
        <v>-100940496.9487336</v>
      </c>
    </row>
    <row r="1071" spans="1:19" ht="15.75" customHeight="1" x14ac:dyDescent="0.25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-36957995.851439454</v>
      </c>
      <c r="R1071" s="25">
        <f t="array" aca="1" ref="R1071" ca="1">INDEX('Lorri 401b'!L:L,MATCH('Retirement Calculator'!A1071,'Lorri 401b'!N:N,0),0)</f>
        <v>-64433262.646713458</v>
      </c>
      <c r="S1071" s="25">
        <f t="shared" ca="1" si="1047"/>
        <v>-101391258.49815291</v>
      </c>
    </row>
    <row r="1072" spans="1:19" ht="15.75" customHeight="1" x14ac:dyDescent="0.25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-37120418.112340815</v>
      </c>
      <c r="R1072" s="25">
        <f t="array" aca="1" ref="R1072" ca="1">INDEX('Lorri 401b'!L:L,MATCH('Retirement Calculator'!A1072,'Lorri 401b'!N:N,0),0)</f>
        <v>-64723480.108353987</v>
      </c>
      <c r="S1072" s="25">
        <f t="shared" ca="1" si="1047"/>
        <v>-101843898.22069481</v>
      </c>
    </row>
    <row r="1073" spans="1:19" ht="15.75" customHeight="1" x14ac:dyDescent="0.25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-37283517.132662602</v>
      </c>
      <c r="R1073" s="25">
        <f t="array" aca="1" ref="R1073" ca="1">INDEX('Lorri 401b'!L:L,MATCH('Retirement Calculator'!A1073,'Lorri 401b'!N:N,0),0)</f>
        <v>-65014906.809418015</v>
      </c>
      <c r="S1073" s="25">
        <f t="shared" ca="1" si="1047"/>
        <v>-102298423.94208062</v>
      </c>
    </row>
    <row r="1074" spans="1:19" ht="15.75" customHeight="1" x14ac:dyDescent="0.25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-37447295.732235722</v>
      </c>
      <c r="R1074" s="25">
        <f t="array" aca="1" ref="R1074" ca="1">INDEX('Lorri 401b'!L:L,MATCH('Retirement Calculator'!A1074,'Lorri 401b'!N:N,0),0)</f>
        <v>-65307547.788403146</v>
      </c>
      <c r="S1074" s="25">
        <f t="shared" ca="1" si="1047"/>
        <v>-102754843.52063887</v>
      </c>
    </row>
    <row r="1075" spans="1:19" ht="15.75" customHeight="1" x14ac:dyDescent="0.25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-37611756.742640398</v>
      </c>
      <c r="R1075" s="25">
        <f t="array" aca="1" ref="R1075" ca="1">INDEX('Lorri 401b'!L:L,MATCH('Retirement Calculator'!A1075,'Lorri 401b'!N:N,0),0)</f>
        <v>-65601408.104800716</v>
      </c>
      <c r="S1075" s="25">
        <f t="shared" ca="1" si="1047"/>
        <v>-103213164.84744111</v>
      </c>
    </row>
    <row r="1076" spans="1:19" ht="15.75" customHeight="1" x14ac:dyDescent="0.25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-37776903.0072551</v>
      </c>
      <c r="R1076" s="25">
        <f t="array" aca="1" ref="R1076" ca="1">INDEX('Lorri 401b'!L:L,MATCH('Retirement Calculator'!A1076,'Lorri 401b'!N:N,0),0)</f>
        <v>-65896492.839183271</v>
      </c>
      <c r="S1076" s="25">
        <f t="shared" ca="1" si="1047"/>
        <v>-103673395.84643838</v>
      </c>
    </row>
    <row r="1077" spans="1:19" ht="15.75" customHeight="1" x14ac:dyDescent="0.25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-37942737.381305695</v>
      </c>
      <c r="R1077" s="25">
        <f t="array" aca="1" ref="R1077" ca="1">INDEX('Lorri 401b'!L:L,MATCH('Retirement Calculator'!A1077,'Lorri 401b'!N:N,0),0)</f>
        <v>-66192807.093292423</v>
      </c>
      <c r="S1077" s="25">
        <f t="shared" ca="1" si="1047"/>
        <v>-104135544.47459811</v>
      </c>
    </row>
    <row r="1078" spans="1:19" ht="15.75" customHeight="1" x14ac:dyDescent="0.25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-38109262.731914833</v>
      </c>
      <c r="R1078" s="25">
        <f t="array" aca="1" ref="R1078" ca="1">INDEX('Lorri 401b'!L:L,MATCH('Retirement Calculator'!A1078,'Lorri 401b'!N:N,0),0)</f>
        <v>-66490355.990127027</v>
      </c>
      <c r="S1078" s="25">
        <f t="shared" ca="1" si="1047"/>
        <v>-104599618.72204186</v>
      </c>
    </row>
    <row r="1079" spans="1:19" ht="15.75" customHeight="1" x14ac:dyDescent="0.25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-38276481.938151509</v>
      </c>
      <c r="R1079" s="25">
        <f t="array" aca="1" ref="R1079" ca="1">INDEX('Lorri 401b'!L:L,MATCH('Retirement Calculator'!A1079,'Lorri 401b'!N:N,0),0)</f>
        <v>-66789144.674031779</v>
      </c>
      <c r="S1079" s="25">
        <f t="shared" ca="1" si="1047"/>
        <v>-105065626.61218329</v>
      </c>
    </row>
    <row r="1080" spans="1:19" ht="15.75" customHeight="1" x14ac:dyDescent="0.25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-38444397.891080834</v>
      </c>
      <c r="R1080" s="25">
        <f t="array" aca="1" ref="R1080" ca="1">INDEX('Lorri 401b'!L:L,MATCH('Retirement Calculator'!A1080,'Lorri 401b'!N:N,0),0)</f>
        <v>-67089178.310786135</v>
      </c>
      <c r="S1080" s="25">
        <f t="shared" ca="1" si="1047"/>
        <v>-105533576.20186697</v>
      </c>
    </row>
    <row r="1081" spans="1:19" ht="15.75" customHeight="1" x14ac:dyDescent="0.25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-38613013.493814036</v>
      </c>
      <c r="R1081" s="25">
        <f t="array" aca="1" ref="R1081" ca="1">INDEX('Lorri 401b'!L:L,MATCH('Retirement Calculator'!A1081,'Lorri 401b'!N:N,0),0)</f>
        <v>-67390462.087693632</v>
      </c>
      <c r="S1081" s="25">
        <f t="shared" ca="1" si="1047"/>
        <v>-106003475.58150767</v>
      </c>
    </row>
    <row r="1082" spans="1:19" ht="15.75" customHeight="1" x14ac:dyDescent="0.25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-38782331.661558628</v>
      </c>
      <c r="R1082" s="25">
        <f t="array" aca="1" ref="R1082" ca="1">INDEX('Lorri 401b'!L:L,MATCH('Retirement Calculator'!A1082,'Lorri 401b'!N:N,0),0)</f>
        <v>-67693001.21367158</v>
      </c>
      <c r="S1082" s="25">
        <f t="shared" ca="1" si="1047"/>
        <v>-106475332.87523021</v>
      </c>
    </row>
    <row r="1083" spans="1:19" ht="15.75" customHeight="1" x14ac:dyDescent="0.25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-38952355.321668819</v>
      </c>
      <c r="R1083" s="25">
        <f t="array" aca="1" ref="R1083" ca="1">INDEX('Lorri 401b'!L:L,MATCH('Retirement Calculator'!A1083,'Lorri 401b'!N:N,0),0)</f>
        <v>-67996800.919341102</v>
      </c>
      <c r="S1083" s="25">
        <f t="shared" ca="1" si="1047"/>
        <v>-106949156.24100992</v>
      </c>
    </row>
    <row r="1084" spans="1:19" ht="15.75" customHeight="1" x14ac:dyDescent="0.25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-39123087.413696133</v>
      </c>
      <c r="R1084" s="25">
        <f t="array" aca="1" ref="R1084" ca="1">INDEX('Lorri 401b'!L:L,MATCH('Retirement Calculator'!A1084,'Lorri 401b'!N:N,0),0)</f>
        <v>-68301866.457117587</v>
      </c>
      <c r="S1084" s="25">
        <f t="shared" ca="1" si="1047"/>
        <v>-107424953.87081373</v>
      </c>
    </row>
    <row r="1085" spans="1:19" ht="15.75" customHeight="1" x14ac:dyDescent="0.25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-39294530.889440231</v>
      </c>
      <c r="R1085" s="25">
        <f t="array" aca="1" ref="R1085" ca="1">INDEX('Lorri 401b'!L:L,MATCH('Retirement Calculator'!A1085,'Lorri 401b'!N:N,0),0)</f>
        <v>-68608203.101301476</v>
      </c>
      <c r="S1085" s="25">
        <f t="shared" ca="1" si="1047"/>
        <v>-107902733.9907417</v>
      </c>
    </row>
    <row r="1086" spans="1:19" ht="15.75" customHeight="1" x14ac:dyDescent="0.25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-39466688.712999925</v>
      </c>
      <c r="R1086" s="25">
        <f t="array" aca="1" ref="R1086" ca="1">INDEX('Lorri 401b'!L:L,MATCH('Retirement Calculator'!A1086,'Lorri 401b'!N:N,0),0)</f>
        <v>-68915816.148169458</v>
      </c>
      <c r="S1086" s="25">
        <f t="shared" ca="1" si="1047"/>
        <v>-108382504.86116938</v>
      </c>
    </row>
    <row r="1087" spans="1:19" ht="15.75" customHeight="1" x14ac:dyDescent="0.25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-39639563.860824451</v>
      </c>
      <c r="R1087" s="25">
        <f t="array" aca="1" ref="R1087" ca="1">INDEX('Lorri 401b'!L:L,MATCH('Retirement Calculator'!A1087,'Lorri 401b'!N:N,0),0)</f>
        <v>-69224710.916066065</v>
      </c>
      <c r="S1087" s="25">
        <f t="shared" ca="1" si="1047"/>
        <v>-108864274.77689052</v>
      </c>
    </row>
    <row r="1088" spans="1:19" ht="15.75" customHeight="1" x14ac:dyDescent="0.25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-39813159.321764916</v>
      </c>
      <c r="R1088" s="25">
        <f t="array" aca="1" ref="R1088" ca="1">INDEX('Lorri 401b'!L:L,MATCH('Retirement Calculator'!A1088,'Lorri 401b'!N:N,0),0)</f>
        <v>-69534892.745495573</v>
      </c>
      <c r="S1088" s="25">
        <f t="shared" ca="1" si="1047"/>
        <v>-109348052.06726049</v>
      </c>
    </row>
    <row r="1089" spans="1:19" ht="15.75" customHeight="1" x14ac:dyDescent="0.25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-39987478.09712597</v>
      </c>
      <c r="R1089" s="25">
        <f t="array" aca="1" ref="R1089" ca="1">INDEX('Lorri 401b'!L:L,MATCH('Retirement Calculator'!A1089,'Lorri 401b'!N:N,0),0)</f>
        <v>-69846366.999214366</v>
      </c>
      <c r="S1089" s="25">
        <f t="shared" ca="1" si="1047"/>
        <v>-109833845.09634033</v>
      </c>
    </row>
    <row r="1090" spans="1:19" ht="15.75" customHeight="1" x14ac:dyDescent="0.25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-40162523.200717688</v>
      </c>
      <c r="R1090" s="25">
        <f t="array" aca="1" ref="R1090" ca="1">INDEX('Lorri 401b'!L:L,MATCH('Retirement Calculator'!A1090,'Lorri 401b'!N:N,0),0)</f>
        <v>-70159139.06232366</v>
      </c>
      <c r="S1090" s="25">
        <f t="shared" ca="1" si="1047"/>
        <v>-110321662.26304135</v>
      </c>
    </row>
    <row r="1091" spans="1:19" ht="15.75" customHeight="1" x14ac:dyDescent="0.25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-40338297.658907712</v>
      </c>
      <c r="R1091" s="25">
        <f t="array" aca="1" ref="R1091" ca="1">INDEX('Lorri 401b'!L:L,MATCH('Retirement Calculator'!A1091,'Lorri 401b'!N:N,0),0)</f>
        <v>-70473214.342362568</v>
      </c>
      <c r="S1091" s="25">
        <f t="shared" ca="1" si="1047"/>
        <v>-110811512.00127028</v>
      </c>
    </row>
    <row r="1092" spans="1:19" ht="15.75" customHeight="1" x14ac:dyDescent="0.25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-40514804.510673523</v>
      </c>
      <c r="R1092" s="25">
        <f t="array" aca="1" ref="R1092" ca="1">INDEX('Lorri 401b'!L:L,MATCH('Retirement Calculator'!A1092,'Lorri 401b'!N:N,0),0)</f>
        <v>-70788598.26940164</v>
      </c>
      <c r="S1092" s="25">
        <f t="shared" ca="1" si="1047"/>
        <v>-111303402.78007516</v>
      </c>
    </row>
    <row r="1093" spans="1:19" ht="15.75" customHeight="1" x14ac:dyDescent="0.25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-40692046.807655029</v>
      </c>
      <c r="R1093" s="25">
        <f t="array" aca="1" ref="R1093" ca="1">INDEX('Lorri 401b'!L:L,MATCH('Retirement Calculator'!A1093,'Lorri 401b'!N:N,0),0)</f>
        <v>-71105296.296136707</v>
      </c>
      <c r="S1093" s="25">
        <f t="shared" ca="1" si="1047"/>
        <v>-111797343.10379174</v>
      </c>
    </row>
    <row r="1094" spans="1:19" ht="15.75" customHeight="1" x14ac:dyDescent="0.25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-40870027.61420729</v>
      </c>
      <c r="R1094" s="25">
        <f t="array" aca="1" ref="R1094" ca="1">INDEX('Lorri 401b'!L:L,MATCH('Retirement Calculator'!A1094,'Lorri 401b'!N:N,0),0)</f>
        <v>-71423313.897983178</v>
      </c>
      <c r="S1094" s="25">
        <f t="shared" ca="1" si="1047"/>
        <v>-112293341.51219046</v>
      </c>
    </row>
    <row r="1095" spans="1:19" ht="15.75" customHeight="1" x14ac:dyDescent="0.25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-41048750.007453516</v>
      </c>
      <c r="R1095" s="25">
        <f t="array" aca="1" ref="R1095" ca="1">INDEX('Lorri 401b'!L:L,MATCH('Retirement Calculator'!A1095,'Lorri 401b'!N:N,0),0)</f>
        <v>-71742656.573170677</v>
      </c>
      <c r="S1095" s="25">
        <f t="shared" ca="1" si="1047"/>
        <v>-112791406.58062419</v>
      </c>
    </row>
    <row r="1096" spans="1:19" ht="15.75" customHeight="1" x14ac:dyDescent="0.25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-41228217.077338271</v>
      </c>
      <c r="R1096" s="25">
        <f t="array" aca="1" ref="R1096" ca="1">INDEX('Lorri 401b'!L:L,MATCH('Retirement Calculator'!A1096,'Lorri 401b'!N:N,0),0)</f>
        <v>-72063329.842838123</v>
      </c>
      <c r="S1096" s="25">
        <f t="shared" ca="1" si="1047"/>
        <v>-113291546.92017639</v>
      </c>
    </row>
    <row r="1097" spans="1:19" ht="15.75" customHeight="1" x14ac:dyDescent="0.25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-41408431.926680878</v>
      </c>
      <c r="R1097" s="25">
        <f t="array" aca="1" ref="R1097" ca="1">INDEX('Lorri 401b'!L:L,MATCH('Retirement Calculator'!A1097,'Lorri 401b'!N:N,0),0)</f>
        <v>-72385339.25112918</v>
      </c>
      <c r="S1097" s="25">
        <f t="shared" ca="1" si="1047"/>
        <v>-113793771.17781006</v>
      </c>
    </row>
    <row r="1098" spans="1:19" ht="15.75" customHeight="1" x14ac:dyDescent="0.25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-41589397.671229079</v>
      </c>
      <c r="R1098" s="25">
        <f t="array" aca="1" ref="R1098" ca="1">INDEX('Lorri 401b'!L:L,MATCH('Retirement Calculator'!A1098,'Lorri 401b'!N:N,0),0)</f>
        <v>-72708690.365288109</v>
      </c>
      <c r="S1098" s="25">
        <f t="shared" ca="1" si="1047"/>
        <v>-114298088.03651719</v>
      </c>
    </row>
    <row r="1099" spans="1:19" ht="15.75" customHeight="1" x14ac:dyDescent="0.25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-41771117.439712897</v>
      </c>
      <c r="R1099" s="25">
        <f t="array" aca="1" ref="R1099" ca="1">INDEX('Lorri 401b'!L:L,MATCH('Retirement Calculator'!A1099,'Lorri 401b'!N:N,0),0)</f>
        <v>-73033388.775756031</v>
      </c>
      <c r="S1099" s="25">
        <f t="shared" ca="1" si="1047"/>
        <v>-114804506.21546893</v>
      </c>
    </row>
    <row r="1100" spans="1:19" ht="15.75" customHeight="1" x14ac:dyDescent="0.25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-41953594.37389873</v>
      </c>
      <c r="R1100" s="25">
        <f t="array" aca="1" ref="R1100" ca="1">INDEX('Lorri 401b'!L:L,MATCH('Retirement Calculator'!A1100,'Lorri 401b'!N:N,0),0)</f>
        <v>-73359440.096267581</v>
      </c>
      <c r="S1100" s="25">
        <f t="shared" ca="1" si="1047"/>
        <v>-115313034.47016631</v>
      </c>
    </row>
    <row r="1101" spans="1:19" ht="15.75" customHeight="1" x14ac:dyDescent="0.25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-42136831.628643669</v>
      </c>
      <c r="R1101" s="25">
        <f t="array" aca="1" ref="R1101" ca="1">INDEX('Lorri 401b'!L:L,MATCH('Retirement Calculator'!A1101,'Lorri 401b'!N:N,0),0)</f>
        <v>-73686849.963947922</v>
      </c>
      <c r="S1101" s="25">
        <f t="shared" ca="1" si="1047"/>
        <v>-115823681.59259158</v>
      </c>
    </row>
    <row r="1102" spans="1:19" ht="15.75" customHeight="1" x14ac:dyDescent="0.25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-42320832.371950045</v>
      </c>
      <c r="R1102" s="25">
        <f t="array" aca="1" ref="R1102" ca="1">INDEX('Lorri 401b'!L:L,MATCH('Retirement Calculator'!A1102,'Lorri 401b'!N:N,0),0)</f>
        <v>-74015624.039410263</v>
      </c>
      <c r="S1102" s="25">
        <f t="shared" ca="1" si="1047"/>
        <v>-116336456.41136031</v>
      </c>
    </row>
    <row r="1103" spans="1:19" ht="15.75" customHeight="1" x14ac:dyDescent="0.25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-42505599.785020202</v>
      </c>
      <c r="R1103" s="25">
        <f t="array" aca="1" ref="R1103" ca="1">INDEX('Lorri 401b'!L:L,MATCH('Retirement Calculator'!A1103,'Lorri 401b'!N:N,0),0)</f>
        <v>-74345768.0068537</v>
      </c>
      <c r="S1103" s="25">
        <f t="shared" ca="1" si="1047"/>
        <v>-116851367.7918739</v>
      </c>
    </row>
    <row r="1104" spans="1:19" ht="15.75" customHeight="1" x14ac:dyDescent="0.25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-42691137.062311485</v>
      </c>
      <c r="R1104" s="25">
        <f t="array" aca="1" ref="R1104" ca="1">INDEX('Lorri 401b'!L:L,MATCH('Retirement Calculator'!A1104,'Lorri 401b'!N:N,0),0)</f>
        <v>-74677287.574161485</v>
      </c>
      <c r="S1104" s="25">
        <f t="shared" ca="1" si="1047"/>
        <v>-117368424.63647297</v>
      </c>
    </row>
    <row r="1105" spans="1:19" ht="15.75" customHeight="1" x14ac:dyDescent="0.25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-42877447.411591478</v>
      </c>
      <c r="R1105" s="25">
        <f t="array" aca="1" ref="R1105" ca="1">INDEX('Lorri 401b'!L:L,MATCH('Retirement Calculator'!A1105,'Lorri 401b'!N:N,0),0)</f>
        <v>-75010188.472999722</v>
      </c>
      <c r="S1105" s="25">
        <f t="shared" ca="1" si="1047"/>
        <v>-117887635.88459119</v>
      </c>
    </row>
    <row r="1106" spans="1:19" ht="15.75" customHeight="1" x14ac:dyDescent="0.25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-43064534.053993471</v>
      </c>
      <c r="R1106" s="25">
        <f t="array" aca="1" ref="R1106" ca="1">INDEX('Lorri 401b'!L:L,MATCH('Retirement Calculator'!A1106,'Lorri 401b'!N:N,0),0)</f>
        <v>-75344476.458916456</v>
      </c>
      <c r="S1106" s="25">
        <f t="shared" ca="1" si="1047"/>
        <v>-118409010.51290992</v>
      </c>
    </row>
    <row r="1107" spans="1:19" ht="15.75" customHeight="1" x14ac:dyDescent="0.25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-43252400.224072143</v>
      </c>
      <c r="R1107" s="25">
        <f t="array" aca="1" ref="R1107" ca="1">INDEX('Lorri 401b'!L:L,MATCH('Retirement Calculator'!A1107,'Lorri 401b'!N:N,0),0)</f>
        <v>-75680157.311441168</v>
      </c>
      <c r="S1107" s="25">
        <f t="shared" ca="1" si="1047"/>
        <v>-118932557.53551331</v>
      </c>
    </row>
    <row r="1108" spans="1:19" ht="15.75" customHeight="1" x14ac:dyDescent="0.25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-43441049.169859476</v>
      </c>
      <c r="R1108" s="25">
        <f t="array" aca="1" ref="R1108" ca="1">INDEX('Lorri 401b'!L:L,MATCH('Retirement Calculator'!A1108,'Lorri 401b'!N:N,0),0)</f>
        <v>-76017236.834184736</v>
      </c>
      <c r="S1108" s="25">
        <f t="shared" ca="1" si="1047"/>
        <v>-119458286.0040442</v>
      </c>
    </row>
    <row r="1109" spans="1:19" ht="15.75" customHeight="1" x14ac:dyDescent="0.25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-43630484.152920924</v>
      </c>
      <c r="R1109" s="25">
        <f t="array" aca="1" ref="R1109" ca="1">INDEX('Lorri 401b'!L:L,MATCH('Retirement Calculator'!A1109,'Lorri 401b'!N:N,0),0)</f>
        <v>-76355720.854939729</v>
      </c>
      <c r="S1109" s="25">
        <f t="shared" ca="1" si="1047"/>
        <v>-119986205.00786066</v>
      </c>
    </row>
    <row r="1110" spans="1:19" ht="15.75" customHeight="1" x14ac:dyDescent="0.25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-43820708.448411793</v>
      </c>
      <c r="R1110" s="25">
        <f t="array" aca="1" ref="R1110" ca="1">INDEX('Lorri 401b'!L:L,MATCH('Retirement Calculator'!A1110,'Lorri 401b'!N:N,0),0)</f>
        <v>-76695615.225781202</v>
      </c>
      <c r="S1110" s="25">
        <f t="shared" ca="1" si="1047"/>
        <v>-120516323.67419299</v>
      </c>
    </row>
    <row r="1111" spans="1:19" ht="15.75" customHeight="1" x14ac:dyDescent="0.25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-44011725.345133871</v>
      </c>
      <c r="R1111" s="25">
        <f t="array" aca="1" ref="R1111" ca="1">INDEX('Lorri 401b'!L:L,MATCH('Retirement Calculator'!A1111,'Lorri 401b'!N:N,0),0)</f>
        <v>-77036925.823167846</v>
      </c>
      <c r="S1111" s="25">
        <f t="shared" ca="1" si="1047"/>
        <v>-121048651.16830172</v>
      </c>
    </row>
    <row r="1112" spans="1:19" ht="15.75" customHeight="1" x14ac:dyDescent="0.25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-44203538.145592295</v>
      </c>
      <c r="R1112" s="25">
        <f t="array" aca="1" ref="R1112" ca="1">INDEX('Lorri 401b'!L:L,MATCH('Retirement Calculator'!A1112,'Lorri 401b'!N:N,0),0)</f>
        <v>-77379658.548043609</v>
      </c>
      <c r="S1112" s="25">
        <f t="shared" ca="1" si="1047"/>
        <v>-121583196.69363591</v>
      </c>
    </row>
    <row r="1113" spans="1:19" ht="15.75" customHeight="1" x14ac:dyDescent="0.25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-44396150.166052625</v>
      </c>
      <c r="R1113" s="25">
        <f t="array" aca="1" ref="R1113" ca="1">INDEX('Lorri 401b'!L:L,MATCH('Retirement Calculator'!A1113,'Lorri 401b'!N:N,0),0)</f>
        <v>-77723819.325939685</v>
      </c>
      <c r="S1113" s="25">
        <f t="shared" ca="1" si="1047"/>
        <v>-122119969.49199231</v>
      </c>
    </row>
    <row r="1114" spans="1:19" ht="15.75" customHeight="1" x14ac:dyDescent="0.25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-44589564.736598209</v>
      </c>
      <c r="R1114" s="25">
        <f t="array" aca="1" ref="R1114" ca="1">INDEX('Lorri 401b'!L:L,MATCH('Retirement Calculator'!A1114,'Lorri 401b'!N:N,0),0)</f>
        <v>-78069414.107077003</v>
      </c>
      <c r="S1114" s="25">
        <f t="shared" ca="1" si="1047"/>
        <v>-122658978.84367521</v>
      </c>
    </row>
    <row r="1115" spans="1:19" ht="15.75" customHeight="1" x14ac:dyDescent="0.25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-44783785.20118773</v>
      </c>
      <c r="R1115" s="25">
        <f t="array" aca="1" ref="R1115" ca="1">INDEX('Lorri 401b'!L:L,MATCH('Retirement Calculator'!A1115,'Lorri 401b'!N:N,0),0)</f>
        <v>-78416448.866469055</v>
      </c>
      <c r="S1115" s="25">
        <f t="shared" ca="1" si="1047"/>
        <v>-123200234.06765679</v>
      </c>
    </row>
    <row r="1116" spans="1:19" ht="15.75" customHeight="1" x14ac:dyDescent="0.25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-44978814.917713039</v>
      </c>
      <c r="R1116" s="25">
        <f t="array" aca="1" ref="R1116" ca="1">INDEX('Lorri 401b'!L:L,MATCH('Retirement Calculator'!A1116,'Lorri 401b'!N:N,0),0)</f>
        <v>-78764929.604025245</v>
      </c>
      <c r="S1116" s="25">
        <f t="shared" ca="1" si="1047"/>
        <v>-123743744.52173829</v>
      </c>
    </row>
    <row r="1117" spans="1:19" ht="15.75" customHeight="1" x14ac:dyDescent="0.25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-45174657.258057207</v>
      </c>
      <c r="R1117" s="25">
        <f t="array" aca="1" ref="R1117" ca="1">INDEX('Lorri 401b'!L:L,MATCH('Retirement Calculator'!A1117,'Lorri 401b'!N:N,0),0)</f>
        <v>-79114862.344654575</v>
      </c>
      <c r="S1117" s="25">
        <f t="shared" ca="1" si="1047"/>
        <v>-124289519.60271178</v>
      </c>
    </row>
    <row r="1118" spans="1:19" ht="15.75" customHeight="1" x14ac:dyDescent="0.25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-45371315.608152807</v>
      </c>
      <c r="R1118" s="25">
        <f t="array" aca="1" ref="R1118" ca="1">INDEX('Lorri 401b'!L:L,MATCH('Retirement Calculator'!A1118,'Lorri 401b'!N:N,0),0)</f>
        <v>-79466253.138369858</v>
      </c>
      <c r="S1118" s="25">
        <f t="shared" ca="1" si="1047"/>
        <v>-124837568.74652267</v>
      </c>
    </row>
    <row r="1119" spans="1:19" ht="15.75" customHeight="1" x14ac:dyDescent="0.25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-45568793.368040472</v>
      </c>
      <c r="R1119" s="25">
        <f t="array" aca="1" ref="R1119" ca="1">INDEX('Lorri 401b'!L:L,MATCH('Retirement Calculator'!A1119,'Lorri 401b'!N:N,0),0)</f>
        <v>-79819108.06039229</v>
      </c>
      <c r="S1119" s="25">
        <f t="shared" ca="1" si="1047"/>
        <v>-125387901.42843276</v>
      </c>
    </row>
    <row r="1120" spans="1:19" ht="15.75" customHeight="1" x14ac:dyDescent="0.25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-45767093.951927669</v>
      </c>
      <c r="R1120" s="25">
        <f t="array" aca="1" ref="R1120" ca="1">INDEX('Lorri 401b'!L:L,MATCH('Retirement Calculator'!A1120,'Lorri 401b'!N:N,0),0)</f>
        <v>-80173433.211256489</v>
      </c>
      <c r="S1120" s="25">
        <f t="shared" ca="1" si="1047"/>
        <v>-125940527.16318417</v>
      </c>
    </row>
    <row r="1121" spans="1:19" ht="15.75" customHeight="1" x14ac:dyDescent="0.25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-45966220.788247734</v>
      </c>
      <c r="R1121" s="25">
        <f t="array" aca="1" ref="R1121" ca="1">INDEX('Lorri 401b'!L:L,MATCH('Retirement Calculator'!A1121,'Lorri 401b'!N:N,0),0)</f>
        <v>-80529234.71691595</v>
      </c>
      <c r="S1121" s="25">
        <f t="shared" ca="1" si="1047"/>
        <v>-126495455.50516368</v>
      </c>
    </row>
    <row r="1122" spans="1:19" ht="15.75" customHeight="1" x14ac:dyDescent="0.25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-46166177.319719128</v>
      </c>
      <c r="R1122" s="25">
        <f t="array" aca="1" ref="R1122" ca="1">INDEX('Lorri 401b'!L:L,MATCH('Retirement Calculator'!A1122,'Lorri 401b'!N:N,0),0)</f>
        <v>-80886518.728848994</v>
      </c>
      <c r="S1122" s="25">
        <f t="shared" ca="1" si="1047"/>
        <v>-127052696.04856813</v>
      </c>
    </row>
    <row r="1123" spans="1:19" ht="15.75" customHeight="1" x14ac:dyDescent="0.25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-46366967.00340499</v>
      </c>
      <c r="R1123" s="25">
        <f t="array" aca="1" ref="R1123" ca="1">INDEX('Lorri 401b'!L:L,MATCH('Retirement Calculator'!A1123,'Lorri 401b'!N:N,0),0)</f>
        <v>-81245291.4241651</v>
      </c>
      <c r="S1123" s="25">
        <f t="shared" ca="1" si="1047"/>
        <v>-127612258.42757009</v>
      </c>
    </row>
    <row r="1124" spans="1:19" ht="15.75" customHeight="1" x14ac:dyDescent="0.25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-46568593.310772873</v>
      </c>
      <c r="R1124" s="25">
        <f t="array" aca="1" ref="R1124" ca="1">INDEX('Lorri 401b'!L:L,MATCH('Retirement Calculator'!A1124,'Lorri 401b'!N:N,0),0)</f>
        <v>-81605559.00571169</v>
      </c>
      <c r="S1124" s="25">
        <f t="shared" ca="1" si="1047"/>
        <v>-128174152.31648457</v>
      </c>
    </row>
    <row r="1125" spans="1:19" ht="15.75" customHeight="1" x14ac:dyDescent="0.25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-46771059.727754787</v>
      </c>
      <c r="R1125" s="25">
        <f t="array" aca="1" ref="R1125" ca="1">INDEX('Lorri 401b'!L:L,MATCH('Retirement Calculator'!A1125,'Lorri 401b'!N:N,0),0)</f>
        <v>-81967327.702181384</v>
      </c>
      <c r="S1125" s="25">
        <f t="shared" ca="1" si="1047"/>
        <v>-128738387.42993617</v>
      </c>
    </row>
    <row r="1126" spans="1:19" ht="15.75" customHeight="1" x14ac:dyDescent="0.25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-46974369.754807465</v>
      </c>
      <c r="R1126" s="25">
        <f t="array" aca="1" ref="R1126" ca="1">INDEX('Lorri 401b'!L:L,MATCH('Retirement Calculator'!A1126,'Lorri 401b'!N:N,0),0)</f>
        <v>-82330603.768219709</v>
      </c>
      <c r="S1126" s="25">
        <f t="shared" ca="1" si="1047"/>
        <v>-129304973.52302718</v>
      </c>
    </row>
    <row r="1127" spans="1:19" ht="15.75" customHeight="1" x14ac:dyDescent="0.25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-47178526.906972863</v>
      </c>
      <c r="R1127" s="25">
        <f t="array" aca="1" ref="R1127" ca="1">INDEX('Lorri 401b'!L:L,MATCH('Retirement Calculator'!A1127,'Lorri 401b'!N:N,0),0)</f>
        <v>-82695393.484533191</v>
      </c>
      <c r="S1127" s="25">
        <f t="shared" ca="1" si="1047"/>
        <v>-129873920.39150605</v>
      </c>
    </row>
    <row r="1128" spans="1:19" ht="15.75" customHeight="1" x14ac:dyDescent="0.25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-47383534.713938944</v>
      </c>
      <c r="R1128" s="25">
        <f t="array" aca="1" ref="R1128" ca="1">INDEX('Lorri 401b'!L:L,MATCH('Retirement Calculator'!A1128,'Lorri 401b'!N:N,0),0)</f>
        <v>-83061703.157997981</v>
      </c>
      <c r="S1128" s="25">
        <f t="shared" ca="1" si="1047"/>
        <v>-130445237.87193692</v>
      </c>
    </row>
    <row r="1129" spans="1:19" ht="15.75" customHeight="1" x14ac:dyDescent="0.25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-47589396.720100723</v>
      </c>
      <c r="R1129" s="25">
        <f t="array" aca="1" ref="R1129" ca="1">INDEX('Lorri 401b'!L:L,MATCH('Retirement Calculator'!A1129,'Lorri 401b'!N:N,0),0)</f>
        <v>-83429539.121768862</v>
      </c>
      <c r="S1129" s="25">
        <f t="shared" ca="1" si="1047"/>
        <v>-131018935.84186959</v>
      </c>
    </row>
    <row r="1130" spans="1:19" ht="15.75" customHeight="1" x14ac:dyDescent="0.25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-47796116.484621502</v>
      </c>
      <c r="R1130" s="25">
        <f t="array" aca="1" ref="R1130" ca="1">INDEX('Lorri 401b'!L:L,MATCH('Retirement Calculator'!A1130,'Lorri 401b'!N:N,0),0)</f>
        <v>-83798907.735388801</v>
      </c>
      <c r="S1130" s="25">
        <f t="shared" ca="1" si="1047"/>
        <v>-131595024.22001031</v>
      </c>
    </row>
    <row r="1131" spans="1:19" ht="15.75" customHeight="1" x14ac:dyDescent="0.25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-48003697.581494458</v>
      </c>
      <c r="R1131" s="25">
        <f t="array" aca="1" ref="R1131" ca="1">INDEX('Lorri 401b'!L:L,MATCH('Retirement Calculator'!A1131,'Lorri 401b'!N:N,0),0)</f>
        <v>-84169815.384898812</v>
      </c>
      <c r="S1131" s="25">
        <f t="shared" ca="1" si="1047"/>
        <v>-132173512.96639326</v>
      </c>
    </row>
    <row r="1132" spans="1:19" ht="15.75" customHeight="1" x14ac:dyDescent="0.25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-48212143.599604383</v>
      </c>
      <c r="R1132" s="25">
        <f t="array" aca="1" ref="R1132" ca="1">INDEX('Lorri 401b'!L:L,MATCH('Retirement Calculator'!A1132,'Lorri 401b'!N:N,0),0)</f>
        <v>-84542268.482948452</v>
      </c>
      <c r="S1132" s="25">
        <f t="shared" ca="1" si="1047"/>
        <v>-132754412.08255284</v>
      </c>
    </row>
    <row r="1133" spans="1:19" ht="15.75" customHeight="1" x14ac:dyDescent="0.25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-48421458.142789766</v>
      </c>
      <c r="R1133" s="25">
        <f t="array" aca="1" ref="R1133" ca="1">INDEX('Lorri 401b'!L:L,MATCH('Retirement Calculator'!A1133,'Lorri 401b'!N:N,0),0)</f>
        <v>-84916273.468906626</v>
      </c>
      <c r="S1133" s="25">
        <f t="shared" ca="1" si="1047"/>
        <v>-133337731.61169639</v>
      </c>
    </row>
    <row r="1134" spans="1:19" ht="15.75" customHeight="1" x14ac:dyDescent="0.25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-48631644.829905085</v>
      </c>
      <c r="R1134" s="25">
        <f t="array" aca="1" ref="R1134" ca="1">INDEX('Lorri 401b'!L:L,MATCH('Retirement Calculator'!A1134,'Lorri 401b'!N:N,0),0)</f>
        <v>-85291836.80897297</v>
      </c>
      <c r="S1134" s="25">
        <f t="shared" ca="1" si="1047"/>
        <v>-133923481.63887805</v>
      </c>
    </row>
    <row r="1135" spans="1:19" ht="15.75" customHeight="1" x14ac:dyDescent="0.25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-48842707.294883385</v>
      </c>
      <c r="R1135" s="25">
        <f t="array" aca="1" ref="R1135" ca="1">INDEX('Lorri 401b'!L:L,MATCH('Retirement Calculator'!A1135,'Lorri 401b'!N:N,0),0)</f>
        <v>-85668964.996289581</v>
      </c>
      <c r="S1135" s="25">
        <f t="shared" ca="1" si="1047"/>
        <v>-134511672.29117298</v>
      </c>
    </row>
    <row r="1136" spans="1:19" ht="15.75" customHeight="1" x14ac:dyDescent="0.25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-49054649.186799094</v>
      </c>
      <c r="R1136" s="25">
        <f t="array" aca="1" ref="R1136" ca="1">INDEX('Lorri 401b'!L:L,MATCH('Retirement Calculator'!A1136,'Lorri 401b'!N:N,0),0)</f>
        <v>-86047664.551053345</v>
      </c>
      <c r="S1136" s="25">
        <f t="shared" ca="1" si="1047"/>
        <v>-135102313.73785245</v>
      </c>
    </row>
    <row r="1137" spans="1:19" ht="15.75" customHeight="1" x14ac:dyDescent="0.25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-49267474.169931121</v>
      </c>
      <c r="R1137" s="25">
        <f t="array" aca="1" ref="R1137" ca="1">INDEX('Lorri 401b'!L:L,MATCH('Retirement Calculator'!A1137,'Lorri 401b'!N:N,0),0)</f>
        <v>-86427942.020628631</v>
      </c>
      <c r="S1137" s="25">
        <f t="shared" ca="1" si="1047"/>
        <v>-135695416.19055974</v>
      </c>
    </row>
    <row r="1138" spans="1:19" ht="15.75" customHeight="1" x14ac:dyDescent="0.25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-49481185.923826195</v>
      </c>
      <c r="R1138" s="25">
        <f t="array" aca="1" ref="R1138" ca="1">INDEX('Lorri 401b'!L:L,MATCH('Retirement Calculator'!A1138,'Lorri 401b'!N:N,0),0)</f>
        <v>-86809803.979660481</v>
      </c>
      <c r="S1138" s="25">
        <f t="shared" ca="1" si="1047"/>
        <v>-136290989.90348667</v>
      </c>
    </row>
    <row r="1139" spans="1:19" ht="15.75" customHeight="1" x14ac:dyDescent="0.25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-49695788.1433625</v>
      </c>
      <c r="R1139" s="25">
        <f t="array" aca="1" ref="R1139" ca="1">INDEX('Lorri 401b'!L:L,MATCH('Retirement Calculator'!A1139,'Lorri 401b'!N:N,0),0)</f>
        <v>-87193257.030188292</v>
      </c>
      <c r="S1139" s="25">
        <f t="shared" ca="1" si="1047"/>
        <v>-136889045.17355078</v>
      </c>
    </row>
    <row r="1140" spans="1:19" ht="15.75" customHeight="1" x14ac:dyDescent="0.25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-49911284.538813539</v>
      </c>
      <c r="R1140" s="25">
        <f t="array" aca="1" ref="R1140" ca="1">INDEX('Lorri 401b'!L:L,MATCH('Retirement Calculator'!A1140,'Lorri 401b'!N:N,0),0)</f>
        <v>-87578307.801759973</v>
      </c>
      <c r="S1140" s="25">
        <f t="shared" ca="1" si="1047"/>
        <v>-137489592.34057352</v>
      </c>
    </row>
    <row r="1141" spans="1:19" ht="15.75" customHeight="1" x14ac:dyDescent="0.25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-50127678.835912295</v>
      </c>
      <c r="R1141" s="25">
        <f t="array" aca="1" ref="R1141" ca="1">INDEX('Lorri 401b'!L:L,MATCH('Retirement Calculator'!A1141,'Lorri 401b'!N:N,0),0)</f>
        <v>-87964962.951546535</v>
      </c>
      <c r="S1141" s="25">
        <f t="shared" ca="1" si="1047"/>
        <v>-138092641.78745884</v>
      </c>
    </row>
    <row r="1142" spans="1:19" ht="15.75" customHeight="1" x14ac:dyDescent="0.25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-50344974.775915623</v>
      </c>
      <c r="R1142" s="25">
        <f t="array" aca="1" ref="R1142" ca="1">INDEX('Lorri 401b'!L:L,MATCH('Retirement Calculator'!A1142,'Lorri 401b'!N:N,0),0)</f>
        <v>-88353229.164457202</v>
      </c>
      <c r="S1142" s="25">
        <f t="shared" ca="1" si="1047"/>
        <v>-138698203.94037282</v>
      </c>
    </row>
    <row r="1143" spans="1:19" ht="15.75" customHeight="1" x14ac:dyDescent="0.25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-50563176.115668967</v>
      </c>
      <c r="R1143" s="25">
        <f t="array" aca="1" ref="R1143" ca="1">INDEX('Lorri 401b'!L:L,MATCH('Retirement Calculator'!A1143,'Lorri 401b'!N:N,0),0)</f>
        <v>-88743113.153255001</v>
      </c>
      <c r="S1143" s="25">
        <f t="shared" ca="1" si="1047"/>
        <v>-139306289.26892397</v>
      </c>
    </row>
    <row r="1144" spans="1:19" ht="15.75" customHeight="1" x14ac:dyDescent="0.25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-50782286.627671286</v>
      </c>
      <c r="R1144" s="25">
        <f t="array" aca="1" ref="R1144" ca="1">INDEX('Lorri 401b'!L:L,MATCH('Retirement Calculator'!A1144,'Lorri 401b'!N:N,0),0)</f>
        <v>-89134621.658672795</v>
      </c>
      <c r="S1144" s="25">
        <f t="shared" ca="1" si="1047"/>
        <v>-139916908.28634408</v>
      </c>
    </row>
    <row r="1145" spans="1:19" ht="15.75" customHeight="1" x14ac:dyDescent="0.25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-51002310.100140281</v>
      </c>
      <c r="R1145" s="25">
        <f t="array" aca="1" ref="R1145" ca="1">INDEX('Lorri 401b'!L:L,MATCH('Retirement Calculator'!A1145,'Lorri 401b'!N:N,0),0)</f>
        <v>-89527761.449529827</v>
      </c>
      <c r="S1145" s="25">
        <f t="shared" ca="1" si="1047"/>
        <v>-140530071.5496701</v>
      </c>
    </row>
    <row r="1146" spans="1:19" ht="15.75" customHeight="1" x14ac:dyDescent="0.25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-51223250.337077893</v>
      </c>
      <c r="R1146" s="25">
        <f t="array" aca="1" ref="R1146" ca="1">INDEX('Lorri 401b'!L:L,MATCH('Retirement Calculator'!A1146,'Lorri 401b'!N:N,0),0)</f>
        <v>-89922539.322848767</v>
      </c>
      <c r="S1146" s="25">
        <f t="shared" ca="1" si="1047"/>
        <v>-141145789.65992665</v>
      </c>
    </row>
    <row r="1147" spans="1:19" ht="15.75" customHeight="1" x14ac:dyDescent="0.25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-51445111.158336081</v>
      </c>
      <c r="R1147" s="25">
        <f t="array" aca="1" ref="R1147" ca="1">INDEX('Lorri 401b'!L:L,MATCH('Retirement Calculator'!A1147,'Lorri 401b'!N:N,0),0)</f>
        <v>-90318962.103973195</v>
      </c>
      <c r="S1147" s="25">
        <f t="shared" ca="1" si="1047"/>
        <v>-141764073.26230928</v>
      </c>
    </row>
    <row r="1148" spans="1:19" ht="15.75" customHeight="1" x14ac:dyDescent="0.25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-51667896.399682842</v>
      </c>
      <c r="R1148" s="25">
        <f t="array" aca="1" ref="R1148" ca="1">INDEX('Lorri 401b'!L:L,MATCH('Retirement Calculator'!A1148,'Lorri 401b'!N:N,0),0)</f>
        <v>-90717036.646685645</v>
      </c>
      <c r="S1148" s="25">
        <f t="shared" ca="1" si="1047"/>
        <v>-142384933.04636848</v>
      </c>
    </row>
    <row r="1149" spans="1:19" ht="15.75" customHeight="1" x14ac:dyDescent="0.25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-51891609.912868552</v>
      </c>
      <c r="R1149" s="25">
        <f t="array" aca="1" ref="R1149" ca="1">INDEX('Lorri 401b'!L:L,MATCH('Retirement Calculator'!A1149,'Lorri 401b'!N:N,0),0)</f>
        <v>-91116769.833326072</v>
      </c>
      <c r="S1149" s="25">
        <f t="shared" ca="1" si="1047"/>
        <v>-143008379.74619463</v>
      </c>
    </row>
    <row r="1150" spans="1:19" ht="15.75" customHeight="1" x14ac:dyDescent="0.25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-52116255.565692537</v>
      </c>
      <c r="R1150" s="25">
        <f t="array" aca="1" ref="R1150" ca="1">INDEX('Lorri 401b'!L:L,MATCH('Retirement Calculator'!A1150,'Lorri 401b'!N:N,0),0)</f>
        <v>-91518168.57491082</v>
      </c>
      <c r="S1150" s="25">
        <f t="shared" ca="1" si="1047"/>
        <v>-143634424.14060336</v>
      </c>
    </row>
    <row r="1151" spans="1:19" ht="15.75" customHeight="1" x14ac:dyDescent="0.25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-52341837.242069952</v>
      </c>
      <c r="R1151" s="25">
        <f t="array" aca="1" ref="R1151" ca="1">INDEX('Lorri 401b'!L:L,MATCH('Retirement Calculator'!A1151,'Lorri 401b'!N:N,0),0)</f>
        <v>-91921239.811252177</v>
      </c>
      <c r="S1151" s="25">
        <f t="shared" ca="1" si="1047"/>
        <v>-144263077.05332214</v>
      </c>
    </row>
    <row r="1152" spans="1:19" ht="15.75" customHeight="1" x14ac:dyDescent="0.25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-52568358.842098944</v>
      </c>
      <c r="R1152" s="25">
        <f t="array" aca="1" ref="R1152" ca="1">INDEX('Lorri 401b'!L:L,MATCH('Retirement Calculator'!A1152,'Lorri 401b'!N:N,0),0)</f>
        <v>-92325990.511078283</v>
      </c>
      <c r="S1152" s="25">
        <f t="shared" ca="1" si="1047"/>
        <v>-144894349.35317722</v>
      </c>
    </row>
    <row r="1153" spans="1:19" ht="15.75" customHeight="1" x14ac:dyDescent="0.25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-52795824.282128051</v>
      </c>
      <c r="R1153" s="25">
        <f t="array" aca="1" ref="R1153" ca="1">INDEX('Lorri 401b'!L:L,MATCH('Retirement Calculator'!A1153,'Lorri 401b'!N:N,0),0)</f>
        <v>-92732427.672153667</v>
      </c>
      <c r="S1153" s="25">
        <f t="shared" ca="1" si="1047"/>
        <v>-145528251.95428172</v>
      </c>
    </row>
    <row r="1154" spans="1:19" ht="15.75" customHeight="1" x14ac:dyDescent="0.25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-53024237.494823948</v>
      </c>
      <c r="R1154" s="25">
        <f t="array" aca="1" ref="R1154" ca="1">INDEX('Lorri 401b'!L:L,MATCH('Retirement Calculator'!A1154,'Lorri 401b'!N:N,0),0)</f>
        <v>-93140558.321400195</v>
      </c>
      <c r="S1154" s="25">
        <f t="shared" ca="1" si="1047"/>
        <v>-146164795.81622416</v>
      </c>
    </row>
    <row r="1155" spans="1:19" ht="15.75" customHeight="1" x14ac:dyDescent="0.25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-53253602.429239407</v>
      </c>
      <c r="R1155" s="25">
        <f t="array" aca="1" ref="R1155" ca="1">INDEX('Lorri 401b'!L:L,MATCH('Retirement Calculator'!A1155,'Lorri 401b'!N:N,0),0)</f>
        <v>-93550389.515018597</v>
      </c>
      <c r="S1155" s="25">
        <f t="shared" ca="1" si="1047"/>
        <v>-146803991.944258</v>
      </c>
    </row>
    <row r="1156" spans="1:19" ht="15.75" customHeight="1" x14ac:dyDescent="0.25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-53483923.050881602</v>
      </c>
      <c r="R1156" s="25">
        <f t="array" aca="1" ref="R1156" ca="1">INDEX('Lorri 401b'!L:L,MATCH('Retirement Calculator'!A1156,'Lorri 401b'!N:N,0),0)</f>
        <v>-93961928.338610411</v>
      </c>
      <c r="S1156" s="25">
        <f t="shared" ca="1" si="1047"/>
        <v>-147445851.38949201</v>
      </c>
    </row>
    <row r="1157" spans="1:19" ht="15.75" customHeight="1" x14ac:dyDescent="0.25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-53715203.34178064</v>
      </c>
      <c r="R1157" s="25">
        <f t="array" aca="1" ref="R1157" ca="1">INDEX('Lorri 401b'!L:L,MATCH('Retirement Calculator'!A1157,'Lorri 401b'!N:N,0),0)</f>
        <v>-94375181.907300517</v>
      </c>
      <c r="S1157" s="25">
        <f t="shared" ca="1" si="1047"/>
        <v>-148090385.24908116</v>
      </c>
    </row>
    <row r="1158" spans="1:19" ht="15.75" customHeight="1" x14ac:dyDescent="0.25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-53947447.300558425</v>
      </c>
      <c r="R1158" s="25">
        <f t="array" aca="1" ref="R1158" ca="1">INDEX('Lorri 401b'!L:L,MATCH('Retirement Calculator'!A1158,'Lorri 401b'!N:N,0),0)</f>
        <v>-94790157.365860164</v>
      </c>
      <c r="S1158" s="25">
        <f t="shared" ca="1" si="1047"/>
        <v>-148737604.66641858</v>
      </c>
    </row>
    <row r="1159" spans="1:19" ht="15.75" customHeight="1" x14ac:dyDescent="0.25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-54180658.942497782</v>
      </c>
      <c r="R1159" s="25">
        <f t="array" aca="1" ref="R1159" ca="1">INDEX('Lorri 401b'!L:L,MATCH('Retirement Calculator'!A1159,'Lorri 401b'!N:N,0),0)</f>
        <v>-95206861.888830483</v>
      </c>
      <c r="S1159" s="25">
        <f t="shared" ca="1" si="1047"/>
        <v>-149387520.83132827</v>
      </c>
    </row>
    <row r="1160" spans="1:19" ht="15.75" customHeight="1" x14ac:dyDescent="0.25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-54414842.299611889</v>
      </c>
      <c r="R1160" s="25">
        <f t="array" aca="1" ref="R1160" ca="1">INDEX('Lorri 401b'!L:L,MATCH('Retirement Calculator'!A1160,'Lorri 401b'!N:N,0),0)</f>
        <v>-95625302.680646509</v>
      </c>
      <c r="S1160" s="25">
        <f t="shared" ca="1" si="1047"/>
        <v>-150040144.98025841</v>
      </c>
    </row>
    <row r="1161" spans="1:19" ht="15.75" customHeight="1" x14ac:dyDescent="0.25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-54650001.420713969</v>
      </c>
      <c r="R1161" s="25">
        <f t="array" aca="1" ref="R1161" ca="1">INDEX('Lorri 401b'!L:L,MATCH('Retirement Calculator'!A1161,'Lorri 401b'!N:N,0),0)</f>
        <v>-96045486.975761771</v>
      </c>
      <c r="S1161" s="25">
        <f t="shared" ca="1" si="1047"/>
        <v>-150695488.39647573</v>
      </c>
    </row>
    <row r="1162" spans="1:19" ht="15.75" customHeight="1" x14ac:dyDescent="0.25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-54886140.371487305</v>
      </c>
      <c r="R1162" s="25">
        <f t="array" aca="1" ref="R1162" ca="1">INDEX('Lorri 401b'!L:L,MATCH('Retirement Calculator'!A1162,'Lorri 401b'!N:N,0),0)</f>
        <v>-96467422.038773343</v>
      </c>
      <c r="S1162" s="25">
        <f t="shared" ca="1" si="1047"/>
        <v>-151353562.41026065</v>
      </c>
    </row>
    <row r="1163" spans="1:19" ht="15.75" customHeight="1" x14ac:dyDescent="0.25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-55123263.234555535</v>
      </c>
      <c r="R1163" s="25">
        <f t="array" aca="1" ref="R1163" ca="1">INDEX('Lorri 401b'!L:L,MATCH('Retirement Calculator'!A1163,'Lorri 401b'!N:N,0),0)</f>
        <v>-96891115.164547458</v>
      </c>
      <c r="S1163" s="25">
        <f t="shared" ca="1" si="1047"/>
        <v>-152014378.39910299</v>
      </c>
    </row>
    <row r="1164" spans="1:19" ht="15.75" customHeight="1" x14ac:dyDescent="0.25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-55361374.10955321</v>
      </c>
      <c r="R1164" s="25">
        <f t="array" aca="1" ref="R1164" ca="1">INDEX('Lorri 401b'!L:L,MATCH('Retirement Calculator'!A1164,'Lorri 401b'!N:N,0),0)</f>
        <v>-97316573.678345636</v>
      </c>
      <c r="S1164" s="25">
        <f t="shared" ca="1" si="1047"/>
        <v>-152677947.78789884</v>
      </c>
    </row>
    <row r="1165" spans="1:19" ht="15.75" customHeight="1" x14ac:dyDescent="0.25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-55600477.113196716</v>
      </c>
      <c r="R1165" s="25">
        <f t="array" aca="1" ref="R1165" ca="1">INDEX('Lorri 401b'!L:L,MATCH('Retirement Calculator'!A1165,'Lorri 401b'!N:N,0),0)</f>
        <v>-97743804.935951307</v>
      </c>
      <c r="S1165" s="25">
        <f t="shared" ca="1" si="1047"/>
        <v>-153344282.04914802</v>
      </c>
    </row>
    <row r="1166" spans="1:19" ht="15.75" customHeight="1" x14ac:dyDescent="0.25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-55840576.379355401</v>
      </c>
      <c r="R1166" s="25">
        <f t="array" aca="1" ref="R1166" ca="1">INDEX('Lorri 401b'!L:L,MATCH('Retirement Calculator'!A1166,'Lorri 401b'!N:N,0),0)</f>
        <v>-98172816.323797002</v>
      </c>
      <c r="S1166" s="25">
        <f t="shared" ca="1" si="1047"/>
        <v>-154013392.70315242</v>
      </c>
    </row>
    <row r="1167" spans="1:19" ht="15.75" customHeight="1" x14ac:dyDescent="0.25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-56081676.059123076</v>
      </c>
      <c r="R1167" s="25">
        <f t="array" aca="1" ref="R1167" ca="1">INDEX('Lorri 401b'!L:L,MATCH('Retirement Calculator'!A1167,'Lorri 401b'!N:N,0),0)</f>
        <v>-98603615.259092048</v>
      </c>
      <c r="S1167" s="25">
        <f t="shared" ca="1" si="1047"/>
        <v>-154685291.31821513</v>
      </c>
    </row>
    <row r="1168" spans="1:19" ht="15.75" customHeight="1" x14ac:dyDescent="0.25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-56323780.320889786</v>
      </c>
      <c r="R1168" s="25">
        <f t="array" aca="1" ref="R1168" ca="1">INDEX('Lorri 401b'!L:L,MATCH('Retirement Calculator'!A1168,'Lorri 401b'!N:N,0),0)</f>
        <v>-99036209.189950824</v>
      </c>
      <c r="S1168" s="25">
        <f t="shared" ca="1" si="1047"/>
        <v>-155359989.51084059</v>
      </c>
    </row>
    <row r="1169" spans="1:19" ht="15.75" customHeight="1" x14ac:dyDescent="0.25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-56566893.350413859</v>
      </c>
      <c r="R1169" s="25">
        <f t="array" aca="1" ref="R1169" ca="1">INDEX('Lorri 401b'!L:L,MATCH('Retirement Calculator'!A1169,'Lorri 401b'!N:N,0),0)</f>
        <v>-99470605.59552151</v>
      </c>
      <c r="S1169" s="25">
        <f t="shared" ca="1" si="1047"/>
        <v>-156037498.94593537</v>
      </c>
    </row>
    <row r="1170" spans="1:19" ht="15.75" customHeight="1" x14ac:dyDescent="0.25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-56811019.35089428</v>
      </c>
      <c r="R1170" s="25">
        <f t="array" aca="1" ref="R1170" ca="1">INDEX('Lorri 401b'!L:L,MATCH('Retirement Calculator'!A1170,'Lorri 401b'!N:N,0),0)</f>
        <v>-99906811.986115411</v>
      </c>
      <c r="S1170" s="25">
        <f t="shared" ca="1" si="1047"/>
        <v>-156717831.3370097</v>
      </c>
    </row>
    <row r="1171" spans="1:19" ht="15.75" customHeight="1" x14ac:dyDescent="0.25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-57056162.543043368</v>
      </c>
      <c r="R1171" s="25">
        <f t="array" aca="1" ref="R1171" ca="1">INDEX('Lorri 401b'!L:L,MATCH('Retirement Calculator'!A1171,'Lorri 401b'!N:N,0),0)</f>
        <v>-100344835.90333679</v>
      </c>
      <c r="S1171" s="25">
        <f t="shared" ca="1" si="1047"/>
        <v>-157400998.44638017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2"/>
  <sheetViews>
    <sheetView workbookViewId="0">
      <pane ySplit="6" topLeftCell="A58" activePane="bottomLeft" state="frozen"/>
      <selection pane="bottomLeft" activeCell="A83" sqref="A83"/>
    </sheetView>
  </sheetViews>
  <sheetFormatPr defaultColWidth="14.42578125" defaultRowHeight="15" customHeight="1" x14ac:dyDescent="0.25"/>
  <cols>
    <col min="1" max="1" width="11.28515625" customWidth="1"/>
    <col min="2" max="3" width="11" customWidth="1"/>
    <col min="4" max="4" width="15.7109375" customWidth="1"/>
    <col min="5" max="5" width="16.140625" customWidth="1"/>
    <col min="6" max="6" width="14.140625" customWidth="1"/>
    <col min="7" max="7" width="10" customWidth="1"/>
    <col min="8" max="8" width="19.28515625" customWidth="1"/>
    <col min="9" max="9" width="16.140625" customWidth="1"/>
    <col min="10" max="10" width="13.140625" customWidth="1"/>
    <col min="11" max="11" width="8" customWidth="1"/>
    <col min="12" max="13" width="13.7109375" customWidth="1"/>
    <col min="14" max="14" width="16.140625" customWidth="1"/>
    <col min="15" max="15" width="12.7109375" customWidth="1"/>
    <col min="16" max="16" width="8" customWidth="1"/>
    <col min="17" max="17" width="19.28515625" customWidth="1"/>
    <col min="18" max="18" width="13.140625" customWidth="1"/>
    <col min="19" max="19" width="16.140625" customWidth="1"/>
    <col min="20" max="20" width="13.140625" customWidth="1"/>
    <col min="21" max="21" width="8" customWidth="1"/>
    <col min="22" max="22" width="15.140625" customWidth="1"/>
    <col min="23" max="23" width="13.140625" customWidth="1"/>
    <col min="24" max="24" width="16.140625" customWidth="1"/>
    <col min="25" max="25" width="12.7109375" customWidth="1"/>
    <col min="26" max="26" width="8" customWidth="1"/>
  </cols>
  <sheetData>
    <row r="1" spans="1:26" ht="11.25" customHeight="1" x14ac:dyDescent="0.25">
      <c r="A1" s="293"/>
      <c r="B1" s="338" t="s">
        <v>590</v>
      </c>
      <c r="C1" s="338" t="s">
        <v>591</v>
      </c>
      <c r="D1" s="399" t="s">
        <v>592</v>
      </c>
      <c r="E1" s="399" t="s">
        <v>593</v>
      </c>
      <c r="F1" s="399" t="s">
        <v>594</v>
      </c>
      <c r="G1" s="399" t="s">
        <v>595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16.331506849315069</v>
      </c>
      <c r="R1" s="400"/>
      <c r="S1" s="400"/>
      <c r="T1" s="400"/>
      <c r="U1" s="400"/>
      <c r="V1" s="401">
        <f ca="1">(TODAY()-B16)/365</f>
        <v>16.827397260273973</v>
      </c>
      <c r="W1" s="296"/>
      <c r="X1" s="400"/>
      <c r="Y1" s="296"/>
      <c r="Z1" s="296"/>
    </row>
    <row r="2" spans="1:26" ht="11.25" customHeight="1" x14ac:dyDescent="0.25">
      <c r="A2" s="401">
        <f ca="1">(C2-B2)/365</f>
        <v>19.082191780821919</v>
      </c>
      <c r="B2" s="338">
        <v>39356</v>
      </c>
      <c r="C2" s="338">
        <f ca="1">TODAY()</f>
        <v>46321</v>
      </c>
      <c r="D2" s="399">
        <f>-(SUM(D7:D83))</f>
        <v>-456128.23000000004</v>
      </c>
      <c r="E2" s="399">
        <f>(H84+L84+Q84+V84)*-1</f>
        <v>1114222.3699999999</v>
      </c>
      <c r="F2" s="285">
        <f ca="1">D4</f>
        <v>0.10959754586219786</v>
      </c>
      <c r="G2" s="402">
        <f ca="1">(72/(F2*100))</f>
        <v>6.569490168194914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25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25">
      <c r="A4" s="404"/>
      <c r="B4" s="405"/>
      <c r="C4" s="406"/>
      <c r="D4" s="296">
        <f ca="1">XIRR(D7:D84,B7:B84)</f>
        <v>0.10959754586219786</v>
      </c>
      <c r="E4" s="400"/>
      <c r="F4" s="296"/>
      <c r="G4" s="296"/>
      <c r="H4" s="296"/>
      <c r="I4" s="400"/>
      <c r="J4" s="296">
        <f ca="1">XIRR(H8:H84,B8:B84)</f>
        <v>0.1123022735118866</v>
      </c>
      <c r="K4" s="296"/>
      <c r="L4" s="296"/>
      <c r="M4" s="296"/>
      <c r="N4" s="400"/>
      <c r="O4" s="296">
        <f ca="1">XIRR(L7:L84,B7:B84)</f>
        <v>0.1082667052745819</v>
      </c>
      <c r="P4" s="296"/>
      <c r="Q4" s="296"/>
      <c r="R4" s="400"/>
      <c r="S4" s="400"/>
      <c r="T4" s="296">
        <f ca="1">XIRR(Q18:Q84,B18:B84)</f>
        <v>0.10780761837959293</v>
      </c>
      <c r="U4" s="296"/>
      <c r="V4" s="296"/>
      <c r="W4" s="296"/>
      <c r="X4" s="400"/>
      <c r="Y4" s="296">
        <f ca="1">XIRR(V16:V84,B16:B84)</f>
        <v>0.10612147450447085</v>
      </c>
      <c r="Z4" s="296"/>
    </row>
    <row r="5" spans="1:26" ht="11.25" customHeight="1" x14ac:dyDescent="0.25">
      <c r="A5" s="404"/>
      <c r="B5" s="295"/>
      <c r="C5" s="295"/>
      <c r="D5" s="567" t="s">
        <v>596</v>
      </c>
      <c r="E5" s="563"/>
      <c r="F5" s="563"/>
      <c r="G5" s="548"/>
      <c r="H5" s="568" t="s">
        <v>597</v>
      </c>
      <c r="I5" s="563"/>
      <c r="J5" s="563"/>
      <c r="K5" s="548"/>
      <c r="L5" s="569" t="s">
        <v>598</v>
      </c>
      <c r="M5" s="563"/>
      <c r="N5" s="563"/>
      <c r="O5" s="563"/>
      <c r="P5" s="548"/>
      <c r="Q5" s="568" t="s">
        <v>599</v>
      </c>
      <c r="R5" s="563"/>
      <c r="S5" s="563"/>
      <c r="T5" s="563"/>
      <c r="U5" s="548"/>
      <c r="V5" s="569" t="s">
        <v>600</v>
      </c>
      <c r="W5" s="563"/>
      <c r="X5" s="563"/>
      <c r="Y5" s="563"/>
      <c r="Z5" s="548"/>
    </row>
    <row r="6" spans="1:26" ht="11.25" customHeight="1" x14ac:dyDescent="0.25">
      <c r="A6" s="407" t="s">
        <v>601</v>
      </c>
      <c r="B6" s="407">
        <f ca="1">MAX(A:A)</f>
        <v>77</v>
      </c>
      <c r="C6" s="405"/>
      <c r="D6" s="338" t="s">
        <v>602</v>
      </c>
      <c r="E6" s="285" t="s">
        <v>603</v>
      </c>
      <c r="F6" s="285" t="s">
        <v>604</v>
      </c>
      <c r="G6" s="285" t="s">
        <v>605</v>
      </c>
      <c r="H6" s="408" t="s">
        <v>602</v>
      </c>
      <c r="I6" s="408" t="s">
        <v>603</v>
      </c>
      <c r="J6" s="408" t="s">
        <v>604</v>
      </c>
      <c r="K6" s="408" t="s">
        <v>605</v>
      </c>
      <c r="L6" s="409" t="s">
        <v>602</v>
      </c>
      <c r="M6" s="409" t="s">
        <v>606</v>
      </c>
      <c r="N6" s="409" t="s">
        <v>603</v>
      </c>
      <c r="O6" s="409" t="s">
        <v>604</v>
      </c>
      <c r="P6" s="409" t="s">
        <v>605</v>
      </c>
      <c r="Q6" s="408" t="s">
        <v>607</v>
      </c>
      <c r="R6" s="408" t="s">
        <v>608</v>
      </c>
      <c r="S6" s="408" t="s">
        <v>609</v>
      </c>
      <c r="T6" s="408" t="s">
        <v>604</v>
      </c>
      <c r="U6" s="408" t="s">
        <v>605</v>
      </c>
      <c r="V6" s="409" t="s">
        <v>610</v>
      </c>
      <c r="W6" s="409" t="s">
        <v>608</v>
      </c>
      <c r="X6" s="409" t="s">
        <v>603</v>
      </c>
      <c r="Y6" s="409" t="s">
        <v>604</v>
      </c>
      <c r="Z6" s="409" t="s">
        <v>605</v>
      </c>
    </row>
    <row r="7" spans="1:26" ht="11.25" customHeight="1" x14ac:dyDescent="0.25">
      <c r="A7" s="410">
        <f>_xlfn.RANK.EQ(G7,$G$7:$G$83)</f>
        <v>58</v>
      </c>
      <c r="B7" s="411">
        <v>39356</v>
      </c>
      <c r="C7" s="411">
        <v>39447</v>
      </c>
      <c r="D7" s="399">
        <f t="shared" ref="D7:D83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25">
      <c r="A8" s="410">
        <f t="shared" ref="A8:A71" si="2">_xlfn.RANK.EQ(G8,$G$7:$G$83)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3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3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3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25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3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25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25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25">
      <c r="A12" s="410">
        <f t="shared" si="2"/>
        <v>65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25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25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25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25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3" si="17">Y15+V16+X16+W16</f>
        <v>305.64999999999998</v>
      </c>
      <c r="Z16" s="413">
        <f t="shared" ref="Z16:Z83" si="18">X16/(Y15+(V16/2))</f>
        <v>6.1511482817927357E-2</v>
      </c>
    </row>
    <row r="17" spans="1:26" ht="11.25" customHeight="1" x14ac:dyDescent="0.25">
      <c r="A17" s="410">
        <f t="shared" si="2"/>
        <v>73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25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3" si="21">T17+Q18+S18+R18</f>
        <v>275.64999999999998</v>
      </c>
      <c r="U18" s="412">
        <f t="shared" ref="U18:U83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25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25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25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25">
      <c r="A22" s="410">
        <f t="shared" si="2"/>
        <v>76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25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25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25">
      <c r="A25" s="410">
        <f t="shared" si="2"/>
        <v>69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25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25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25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25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25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25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25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25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25">
      <c r="A34" s="410">
        <f t="shared" si="2"/>
        <v>64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25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25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25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25">
      <c r="A38" s="410">
        <f t="shared" si="2"/>
        <v>72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25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25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25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25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25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25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25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25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25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25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25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25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25">
      <c r="A51" s="410">
        <f t="shared" si="2"/>
        <v>74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25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25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25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25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25">
      <c r="A56" s="410">
        <f t="shared" si="2"/>
        <v>77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25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25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25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25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25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25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25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25">
      <c r="A64" s="410">
        <f t="shared" si="2"/>
        <v>71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25">
      <c r="A65" s="410">
        <f t="shared" si="2"/>
        <v>75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25">
      <c r="A66" s="410">
        <f t="shared" si="2"/>
        <v>70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25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25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25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25">
      <c r="A70" s="410">
        <f t="shared" si="2"/>
        <v>68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25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25">
      <c r="A72" s="410">
        <f t="shared" ref="A72:A83" si="76">_xlfn.RANK.EQ(G72,$G$7:$G$83)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25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25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25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25">
      <c r="A76" s="410">
        <f t="shared" si="76"/>
        <v>67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3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25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25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25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25">
      <c r="A80" s="410">
        <f t="shared" si="76"/>
        <v>66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25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3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25">
      <c r="A82" s="410">
        <f t="shared" si="76"/>
        <v>61</v>
      </c>
      <c r="B82" s="411">
        <v>46204</v>
      </c>
      <c r="C82" s="411">
        <v>46295</v>
      </c>
      <c r="D82" s="399">
        <f t="shared" si="0"/>
        <v>10040.169999999998</v>
      </c>
      <c r="E82" s="341">
        <f t="shared" si="87"/>
        <v>-7595.6499999999987</v>
      </c>
      <c r="F82" s="341">
        <f t="shared" si="87"/>
        <v>1125675.73</v>
      </c>
      <c r="G82" s="285">
        <f t="shared" si="4"/>
        <v>-6.731811345942397E-3</v>
      </c>
      <c r="H82" s="408">
        <v>2806.72</v>
      </c>
      <c r="I82" s="408">
        <v>-1093.21</v>
      </c>
      <c r="J82" s="408">
        <f t="shared" si="9"/>
        <v>442308.11999999994</v>
      </c>
      <c r="K82" s="412">
        <f t="shared" si="5"/>
        <v>-2.4733371512995865E-3</v>
      </c>
      <c r="L82" s="409">
        <v>580.29</v>
      </c>
      <c r="M82" s="409">
        <v>-61.08</v>
      </c>
      <c r="N82" s="409">
        <v>-3725.85</v>
      </c>
      <c r="O82" s="409">
        <f t="shared" si="82"/>
        <v>139937.84999999998</v>
      </c>
      <c r="P82" s="413">
        <f t="shared" si="7"/>
        <v>-2.5975943676365205E-2</v>
      </c>
      <c r="Q82" s="408">
        <v>4435.4399999999996</v>
      </c>
      <c r="R82" s="408">
        <v>-4.75</v>
      </c>
      <c r="S82" s="408">
        <v>-2088.39</v>
      </c>
      <c r="T82" s="408">
        <f t="shared" si="21"/>
        <v>415726.48999999993</v>
      </c>
      <c r="U82" s="412">
        <f t="shared" si="22"/>
        <v>-5.0249769063862105E-3</v>
      </c>
      <c r="V82" s="409">
        <v>2217.7199999999998</v>
      </c>
      <c r="W82" s="409">
        <v>-4.75</v>
      </c>
      <c r="X82" s="409">
        <v>-688.2</v>
      </c>
      <c r="Y82" s="409">
        <f t="shared" si="17"/>
        <v>127703.27000000006</v>
      </c>
      <c r="Z82" s="413">
        <f t="shared" si="18"/>
        <v>-5.4066641023900542E-3</v>
      </c>
    </row>
    <row r="83" spans="1:26" ht="11.25" customHeight="1" x14ac:dyDescent="0.25">
      <c r="A83" s="410">
        <f t="shared" si="76"/>
        <v>63</v>
      </c>
      <c r="B83" s="411">
        <v>46296</v>
      </c>
      <c r="C83" s="411">
        <v>46312</v>
      </c>
      <c r="D83" s="399">
        <f t="shared" si="0"/>
        <v>1631.9899999999998</v>
      </c>
      <c r="E83" s="341">
        <f t="shared" si="87"/>
        <v>-13075.85</v>
      </c>
      <c r="F83" s="341">
        <f t="shared" si="87"/>
        <v>1114222.3699999999</v>
      </c>
      <c r="G83" s="285">
        <f t="shared" si="4"/>
        <v>-1.1607586376189314E-2</v>
      </c>
      <c r="H83" s="408">
        <v>400.96</v>
      </c>
      <c r="I83" s="408">
        <v>-3560.65</v>
      </c>
      <c r="J83" s="408">
        <f t="shared" si="9"/>
        <v>439148.42999999993</v>
      </c>
      <c r="K83" s="412">
        <f t="shared" si="5"/>
        <v>-8.0465102825120257E-3</v>
      </c>
      <c r="L83" s="409">
        <v>122.17</v>
      </c>
      <c r="M83" s="409"/>
      <c r="N83" s="409">
        <v>-1695.83</v>
      </c>
      <c r="O83" s="409">
        <f t="shared" si="82"/>
        <v>138364.19</v>
      </c>
      <c r="P83" s="413">
        <f t="shared" si="7"/>
        <v>-1.2113163575137198E-2</v>
      </c>
      <c r="Q83" s="408">
        <v>739.24</v>
      </c>
      <c r="R83" s="408">
        <v>-4.75</v>
      </c>
      <c r="S83" s="408">
        <v>-5414.97</v>
      </c>
      <c r="T83" s="408">
        <f t="shared" si="21"/>
        <v>411046.00999999995</v>
      </c>
      <c r="U83" s="412">
        <f t="shared" si="22"/>
        <v>-1.3013748193896842E-2</v>
      </c>
      <c r="V83" s="409">
        <v>369.62</v>
      </c>
      <c r="W83" s="409">
        <v>-4.75</v>
      </c>
      <c r="X83" s="409">
        <v>-2404.4</v>
      </c>
      <c r="Y83" s="409">
        <f t="shared" si="17"/>
        <v>125663.74000000006</v>
      </c>
      <c r="Z83" s="413">
        <f t="shared" si="18"/>
        <v>-1.8800813961707762E-2</v>
      </c>
    </row>
    <row r="84" spans="1:26" ht="11.25" customHeight="1" x14ac:dyDescent="0.25">
      <c r="A84" s="424"/>
      <c r="B84" s="411">
        <f ca="1">TODAY()</f>
        <v>46321</v>
      </c>
      <c r="C84" s="425"/>
      <c r="D84" s="426">
        <f>-F83</f>
        <v>-1114222.3699999999</v>
      </c>
      <c r="E84" s="426"/>
      <c r="F84" s="426"/>
      <c r="G84" s="426"/>
      <c r="H84" s="426">
        <f>-J83</f>
        <v>-439148.42999999993</v>
      </c>
      <c r="I84" s="427"/>
      <c r="J84" s="426"/>
      <c r="K84" s="426"/>
      <c r="L84" s="426">
        <f>-O83</f>
        <v>-138364.19</v>
      </c>
      <c r="M84" s="426"/>
      <c r="N84" s="427"/>
      <c r="O84" s="426"/>
      <c r="P84" s="426"/>
      <c r="Q84" s="426">
        <f>-T83</f>
        <v>-411046.00999999995</v>
      </c>
      <c r="R84" s="426"/>
      <c r="S84" s="426"/>
      <c r="T84" s="426"/>
      <c r="U84" s="426"/>
      <c r="V84" s="426">
        <f>-Y83</f>
        <v>-125663.74000000006</v>
      </c>
      <c r="W84" s="428"/>
      <c r="X84" s="428"/>
      <c r="Y84" s="428"/>
      <c r="Z84" s="428"/>
    </row>
    <row r="85" spans="1:26" ht="11.25" customHeight="1" x14ac:dyDescent="0.25">
      <c r="A85" s="404"/>
      <c r="B85" s="295"/>
      <c r="C85" s="406"/>
      <c r="D85" s="400"/>
      <c r="E85" s="400"/>
      <c r="F85" s="400"/>
      <c r="G85" s="400"/>
      <c r="H85" s="400"/>
      <c r="I85" s="400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25">
      <c r="A86" s="404"/>
      <c r="B86" s="295"/>
      <c r="C86" s="406"/>
      <c r="D86" s="400"/>
      <c r="E86" s="400"/>
      <c r="F86" s="400"/>
      <c r="G86" s="400"/>
      <c r="H86" s="296"/>
      <c r="I86" s="296"/>
      <c r="J86" s="400"/>
      <c r="K86" s="400"/>
      <c r="L86" s="400"/>
      <c r="M86" s="400"/>
      <c r="N86" s="403"/>
      <c r="O86" s="400"/>
      <c r="P86" s="400"/>
      <c r="Q86" s="400"/>
      <c r="R86" s="400"/>
      <c r="S86" s="400"/>
      <c r="T86" s="400"/>
      <c r="U86" s="400"/>
      <c r="V86" s="188"/>
      <c r="W86" s="400"/>
      <c r="X86" s="403"/>
      <c r="Y86" s="188"/>
      <c r="Z86" s="188"/>
    </row>
    <row r="87" spans="1:26" ht="11.25" customHeight="1" x14ac:dyDescent="0.25">
      <c r="A87" s="293" t="s">
        <v>611</v>
      </c>
      <c r="B87" s="295"/>
      <c r="C87" s="406"/>
      <c r="D87" s="400"/>
      <c r="E87" s="400"/>
      <c r="F87" s="400"/>
      <c r="G87" s="400"/>
      <c r="H87" s="401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25">
      <c r="A88" s="293">
        <f>COUNTIF(E7:E84,"&gt;0")</f>
        <v>58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188"/>
      <c r="W88" s="400"/>
      <c r="X88" s="400"/>
      <c r="Y88" s="188"/>
      <c r="Z88" s="188"/>
    </row>
    <row r="89" spans="1:26" ht="11.25" customHeight="1" x14ac:dyDescent="0.25">
      <c r="A89" s="293" t="s">
        <v>612</v>
      </c>
      <c r="B89" s="295"/>
      <c r="C89" s="406"/>
      <c r="D89" s="400"/>
      <c r="E89" s="400"/>
      <c r="F89" s="400"/>
      <c r="G89" s="400"/>
      <c r="H89" s="188"/>
      <c r="I89" s="296"/>
      <c r="J89" s="400"/>
      <c r="K89" s="400"/>
      <c r="L89" s="400"/>
      <c r="M89" s="400"/>
      <c r="N89" s="400"/>
      <c r="O89" s="400"/>
      <c r="P89" s="400"/>
      <c r="Q89" s="400"/>
      <c r="R89" s="400"/>
      <c r="S89" s="400"/>
      <c r="T89" s="400"/>
      <c r="U89" s="400"/>
      <c r="V89" s="400"/>
      <c r="W89" s="400"/>
      <c r="X89" s="400"/>
      <c r="Y89" s="188"/>
      <c r="Z89" s="188"/>
    </row>
    <row r="90" spans="1:26" ht="11.25" customHeight="1" x14ac:dyDescent="0.25">
      <c r="A90" s="296">
        <f>(SUMIFS(G7:G84,E7:E84,"&gt;0"))/A88</f>
        <v>5.7289109105383693E-2</v>
      </c>
      <c r="B90" s="295"/>
      <c r="C90" s="406"/>
      <c r="D90" s="400"/>
      <c r="E90" s="400"/>
      <c r="F90" s="400"/>
      <c r="G90" s="400"/>
      <c r="H90" s="296"/>
      <c r="I90" s="296"/>
      <c r="J90" s="400"/>
      <c r="K90" s="400"/>
      <c r="L90" s="400"/>
      <c r="M90" s="400"/>
      <c r="N90" s="296"/>
      <c r="O90" s="400"/>
      <c r="P90" s="400"/>
      <c r="Q90" s="400"/>
      <c r="R90" s="400"/>
      <c r="S90" s="400"/>
      <c r="T90" s="400"/>
      <c r="U90" s="400"/>
      <c r="V90" s="400"/>
      <c r="W90" s="400"/>
      <c r="X90" s="296"/>
      <c r="Y90" s="188"/>
      <c r="Z90" s="188"/>
    </row>
    <row r="91" spans="1:26" ht="11.25" customHeight="1" x14ac:dyDescent="0.25">
      <c r="A91" s="293" t="s">
        <v>613</v>
      </c>
      <c r="B91" s="295"/>
      <c r="C91" s="406"/>
      <c r="D91" s="400"/>
      <c r="E91" s="400"/>
      <c r="F91" s="400"/>
      <c r="G91" s="400"/>
      <c r="H91" s="296"/>
      <c r="I91" s="296"/>
      <c r="J91" s="296"/>
      <c r="K91" s="296"/>
      <c r="L91" s="296"/>
      <c r="M91" s="296"/>
      <c r="N91" s="296"/>
      <c r="O91" s="400"/>
      <c r="P91" s="400"/>
      <c r="Q91" s="400"/>
      <c r="R91" s="400"/>
      <c r="S91" s="400"/>
      <c r="T91" s="400"/>
      <c r="U91" s="400"/>
      <c r="V91" s="188"/>
      <c r="W91" s="188"/>
      <c r="X91" s="188"/>
      <c r="Y91" s="188"/>
      <c r="Z91" s="188"/>
    </row>
    <row r="92" spans="1:26" ht="11.25" customHeight="1" x14ac:dyDescent="0.25">
      <c r="A92" s="293">
        <f>COUNTIF(E7:E84,"&lt;0")</f>
        <v>19</v>
      </c>
    </row>
    <row r="93" spans="1:26" ht="11.25" customHeight="1" x14ac:dyDescent="0.25">
      <c r="A93" s="293" t="s">
        <v>614</v>
      </c>
    </row>
    <row r="94" spans="1:26" ht="11.25" customHeight="1" x14ac:dyDescent="0.25">
      <c r="A94" s="296">
        <f>(SUMIFS(G7:G84,E7:E84,"&lt;0"))/A92</f>
        <v>-5.6626752541312546E-2</v>
      </c>
    </row>
    <row r="95" spans="1:26" ht="15.75" customHeight="1" x14ac:dyDescent="0.25"/>
    <row r="96" spans="1:26" ht="15.75" customHeight="1" x14ac:dyDescent="0.25"/>
    <row r="97" spans="1:1" ht="15" customHeight="1" x14ac:dyDescent="0.25">
      <c r="A97" s="11" t="s">
        <v>615</v>
      </c>
    </row>
    <row r="98" spans="1:1" ht="15" customHeight="1" x14ac:dyDescent="0.25">
      <c r="A98" s="50">
        <f>AVERAGE(G8,G12,G16,G20,G24,G28,G32,G36,G40,G44,G48,G52,G56,G60,G64,G68,G72,G76,G80)</f>
        <v>1.9373354324880427E-2</v>
      </c>
    </row>
    <row r="99" spans="1:1" ht="15" customHeight="1" x14ac:dyDescent="0.25">
      <c r="A99" s="50" t="s">
        <v>616</v>
      </c>
    </row>
    <row r="100" spans="1:1" ht="15" customHeight="1" x14ac:dyDescent="0.25">
      <c r="A100" s="50">
        <f>AVERAGE(G9,G13,G17,G21,G25,G29,G33,G37,G41,G45,G49,G53,G57,G61,G65,G69,G73,G77,G81)</f>
        <v>3.3949124306264407E-2</v>
      </c>
    </row>
    <row r="101" spans="1:1" ht="15" customHeight="1" x14ac:dyDescent="0.25">
      <c r="A101" s="50" t="s">
        <v>617</v>
      </c>
    </row>
    <row r="102" spans="1:1" ht="15" customHeight="1" x14ac:dyDescent="0.25">
      <c r="A102" s="50">
        <f>AVERAGE(G10,G14,G18,G22,G26,G30,G34,G38,G42,G46,G50,G54,G58,G62,G66,G70,G74,G78,G82)</f>
        <v>2.1539468634307085E-2</v>
      </c>
    </row>
    <row r="103" spans="1:1" ht="15" customHeight="1" x14ac:dyDescent="0.25">
      <c r="A103" s="50" t="s">
        <v>618</v>
      </c>
    </row>
    <row r="104" spans="1:1" ht="15" customHeight="1" x14ac:dyDescent="0.25">
      <c r="A104" s="50">
        <f>AVERAGE(G7,G11,G15,G19,G23,G27,G31,G35,G39,G43,G47,G51,G55,G59,G63,G67,G71,G75,G79)</f>
        <v>4.4004769376837713E-2</v>
      </c>
    </row>
    <row r="105" spans="1:1" ht="15.75" customHeight="1" x14ac:dyDescent="0.25"/>
    <row r="106" spans="1:1" ht="15.75" customHeight="1" x14ac:dyDescent="0.25"/>
    <row r="107" spans="1:1" ht="15.75" customHeight="1" x14ac:dyDescent="0.25"/>
    <row r="108" spans="1:1" ht="15.75" customHeight="1" x14ac:dyDescent="0.25"/>
    <row r="109" spans="1:1" ht="15.75" customHeight="1" x14ac:dyDescent="0.25"/>
    <row r="110" spans="1:1" ht="15.75" customHeight="1" x14ac:dyDescent="0.25"/>
    <row r="111" spans="1:1" ht="15.75" customHeight="1" x14ac:dyDescent="0.25"/>
    <row r="112" spans="1: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5">
    <mergeCell ref="D5:G5"/>
    <mergeCell ref="H5:K5"/>
    <mergeCell ref="L5:P5"/>
    <mergeCell ref="Q5:U5"/>
    <mergeCell ref="V5:Z5"/>
  </mergeCells>
  <conditionalFormatting sqref="A7:A8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3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4:K84 J86:K92 I93:K1002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2578125" defaultRowHeight="15" customHeight="1" x14ac:dyDescent="0.25"/>
  <cols>
    <col min="1" max="1" width="4.42578125" customWidth="1"/>
    <col min="2" max="2" width="14.7109375" customWidth="1"/>
    <col min="3" max="3" width="15.5703125" customWidth="1"/>
    <col min="4" max="4" width="11" customWidth="1"/>
    <col min="5" max="5" width="11.28515625" customWidth="1"/>
    <col min="6" max="6" width="11" customWidth="1"/>
    <col min="7" max="7" width="11.28515625" customWidth="1"/>
    <col min="8" max="8" width="11" customWidth="1"/>
    <col min="9" max="9" width="12.140625" customWidth="1"/>
    <col min="10" max="10" width="15.5703125" customWidth="1"/>
    <col min="11" max="11" width="12.28515625" customWidth="1"/>
    <col min="12" max="12" width="9.140625" customWidth="1"/>
    <col min="13" max="13" width="14.7109375" customWidth="1"/>
    <col min="14" max="14" width="11" customWidth="1"/>
    <col min="15" max="15" width="12.28515625" customWidth="1"/>
    <col min="16" max="16" width="11.7109375" customWidth="1"/>
    <col min="17" max="18" width="9.5703125" customWidth="1"/>
  </cols>
  <sheetData>
    <row r="1" spans="2:18" ht="11.25" customHeight="1" x14ac:dyDescent="0.25">
      <c r="B1" s="429" t="s">
        <v>619</v>
      </c>
      <c r="C1" s="430">
        <f ca="1">TODAY()</f>
        <v>46321</v>
      </c>
      <c r="D1" s="570" t="s">
        <v>620</v>
      </c>
      <c r="E1" s="548"/>
      <c r="F1" s="570" t="s">
        <v>621</v>
      </c>
      <c r="G1" s="548"/>
      <c r="H1" s="570" t="s">
        <v>622</v>
      </c>
      <c r="I1" s="548"/>
      <c r="J1" s="570" t="s">
        <v>623</v>
      </c>
      <c r="K1" s="548"/>
      <c r="L1" s="431"/>
      <c r="M1" s="431"/>
      <c r="N1" s="432">
        <f>R1/Q1</f>
        <v>0.22415375262239876</v>
      </c>
      <c r="O1" s="571" t="s">
        <v>624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25">
      <c r="B2" s="429" t="s">
        <v>625</v>
      </c>
      <c r="C2" s="430">
        <f>'Retirement Calculator'!D6</f>
        <v>51288</v>
      </c>
      <c r="D2" s="435" t="s">
        <v>546</v>
      </c>
      <c r="E2" s="436">
        <f>B13</f>
        <v>104249.60000000001</v>
      </c>
      <c r="F2" s="435" t="s">
        <v>546</v>
      </c>
      <c r="G2" s="436">
        <f>C13</f>
        <v>18000</v>
      </c>
      <c r="H2" s="435" t="s">
        <v>546</v>
      </c>
      <c r="I2" s="436">
        <f>D13</f>
        <v>175500</v>
      </c>
      <c r="J2" s="435" t="s">
        <v>546</v>
      </c>
      <c r="K2" s="436">
        <f>I2</f>
        <v>175500</v>
      </c>
      <c r="L2" s="431"/>
      <c r="M2" s="431"/>
      <c r="N2" s="437" t="s">
        <v>560</v>
      </c>
      <c r="O2" s="438" t="s">
        <v>626</v>
      </c>
      <c r="P2" s="438" t="s">
        <v>627</v>
      </c>
      <c r="Q2" s="439" t="s">
        <v>628</v>
      </c>
      <c r="R2" s="440" t="s">
        <v>629</v>
      </c>
    </row>
    <row r="3" spans="2:18" ht="11.25" customHeight="1" x14ac:dyDescent="0.25">
      <c r="B3" s="429" t="s">
        <v>630</v>
      </c>
      <c r="C3" s="438">
        <f ca="1">(C2-C1)/365.25</f>
        <v>13.598904859685147</v>
      </c>
      <c r="D3" s="429" t="s">
        <v>631</v>
      </c>
      <c r="E3" s="441">
        <f ca="1">'TSP-401K'!J4</f>
        <v>0.1123022735118866</v>
      </c>
      <c r="F3" s="429" t="s">
        <v>631</v>
      </c>
      <c r="G3" s="441">
        <f ca="1">'TSP-401K'!O4</f>
        <v>0.1082667052745819</v>
      </c>
      <c r="H3" s="429" t="s">
        <v>631</v>
      </c>
      <c r="I3" s="441">
        <f ca="1">'TSP-401K'!T4</f>
        <v>0.10780761837959293</v>
      </c>
      <c r="J3" s="429" t="s">
        <v>631</v>
      </c>
      <c r="K3" s="441">
        <f ca="1">'TSP-401K'!Y4</f>
        <v>0.10612147450447085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25">
      <c r="B4" s="435" t="s">
        <v>632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25">
      <c r="B5" s="435" t="s">
        <v>633</v>
      </c>
      <c r="C5" s="438">
        <f ca="1">(C4-C1)/365.25</f>
        <v>13.598904859685147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25">
      <c r="B6" s="429" t="s">
        <v>634</v>
      </c>
      <c r="C6" s="445">
        <f>E6+G6+I6+K6</f>
        <v>1114222.3699999999</v>
      </c>
      <c r="D6" s="429" t="s">
        <v>635</v>
      </c>
      <c r="E6" s="445">
        <f>'TSP-401K'!H84*-1</f>
        <v>439148.42999999993</v>
      </c>
      <c r="F6" s="429" t="s">
        <v>635</v>
      </c>
      <c r="G6" s="445">
        <f>'TSP-401K'!L84*-1</f>
        <v>138364.19</v>
      </c>
      <c r="H6" s="429" t="s">
        <v>635</v>
      </c>
      <c r="I6" s="445">
        <f>'TSP-401K'!Q84*-1</f>
        <v>411046.00999999995</v>
      </c>
      <c r="J6" s="429" t="s">
        <v>635</v>
      </c>
      <c r="K6" s="445">
        <f>'TSP-401K'!V84*-1</f>
        <v>125663.74000000006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25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25">
      <c r="B8" s="429" t="s">
        <v>636</v>
      </c>
      <c r="C8" s="445">
        <f ca="1">E8+G8+I8+K8</f>
        <v>6147531.7422624072</v>
      </c>
      <c r="D8" s="429" t="s">
        <v>637</v>
      </c>
      <c r="E8" s="445">
        <f ca="1">FV(E3/26,C3*26,-(E2*0.1)/26,-E6,1)</f>
        <v>2350435.3657873305</v>
      </c>
      <c r="F8" s="429" t="s">
        <v>637</v>
      </c>
      <c r="G8" s="445">
        <f ca="1">FV(G3/12,12*C3,-(G2*0.1)/12,-G6,1)</f>
        <v>655073.11256430147</v>
      </c>
      <c r="H8" s="429" t="s">
        <v>637</v>
      </c>
      <c r="I8" s="445">
        <f ca="1">FV(I3/24,C5*24,-(I2*0.1)/24,-I6,1)</f>
        <v>2317435.9699175218</v>
      </c>
      <c r="J8" s="429" t="s">
        <v>637</v>
      </c>
      <c r="K8" s="445">
        <f ca="1">FV(K3/24,C5*24,-(K2*0.055)/24,-K6,1)</f>
        <v>824587.29399325291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25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25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25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25">
      <c r="B12" s="446" t="s">
        <v>638</v>
      </c>
      <c r="C12" s="446" t="s">
        <v>562</v>
      </c>
      <c r="D12" s="446" t="s">
        <v>639</v>
      </c>
      <c r="E12" s="454" t="s">
        <v>640</v>
      </c>
      <c r="F12" s="444"/>
      <c r="G12" s="446"/>
      <c r="H12" s="431"/>
      <c r="I12" s="446" t="s">
        <v>549</v>
      </c>
      <c r="J12" s="446" t="s">
        <v>550</v>
      </c>
      <c r="K12" s="446" t="s">
        <v>551</v>
      </c>
      <c r="L12" s="446" t="s">
        <v>552</v>
      </c>
      <c r="M12" s="431"/>
      <c r="N12" s="451"/>
      <c r="O12" s="451"/>
      <c r="P12" s="451"/>
      <c r="Q12" s="452"/>
      <c r="R12" s="444"/>
    </row>
    <row r="13" spans="2:18" ht="11.25" customHeight="1" x14ac:dyDescent="0.25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641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25">
      <c r="B14" s="455"/>
      <c r="C14" s="457"/>
      <c r="D14" s="457"/>
      <c r="E14" s="452"/>
      <c r="F14" s="444"/>
      <c r="G14" s="456">
        <v>29906</v>
      </c>
      <c r="H14" s="431" t="s">
        <v>642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25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25">
      <c r="B16" s="455" t="s">
        <v>643</v>
      </c>
      <c r="C16" s="455" t="s">
        <v>644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25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25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645</v>
      </c>
      <c r="I18" s="431"/>
      <c r="J18" s="431"/>
      <c r="K18" s="431"/>
    </row>
    <row r="19" spans="2:11" ht="11.25" customHeight="1" x14ac:dyDescent="0.25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25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25">
      <c r="B21" s="444" t="s">
        <v>646</v>
      </c>
      <c r="C21" s="455" t="s">
        <v>647</v>
      </c>
      <c r="D21" s="455" t="s">
        <v>648</v>
      </c>
      <c r="E21" s="457" t="s">
        <v>649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25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25">
      <c r="B23" s="446" t="s">
        <v>650</v>
      </c>
      <c r="C23" s="446" t="s">
        <v>651</v>
      </c>
      <c r="D23" s="446" t="s">
        <v>652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25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25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25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25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25">
      <c r="B28" s="459" t="s">
        <v>645</v>
      </c>
      <c r="C28" s="455" t="s">
        <v>653</v>
      </c>
      <c r="D28" s="455" t="s">
        <v>654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25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25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25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25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25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25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25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25"/>
    <row r="37" spans="2:11" ht="15.75" customHeight="1" x14ac:dyDescent="0.25"/>
    <row r="38" spans="2:11" ht="15.75" customHeight="1" x14ac:dyDescent="0.25"/>
    <row r="39" spans="2:11" ht="15.75" customHeight="1" x14ac:dyDescent="0.25"/>
    <row r="40" spans="2:11" ht="15.75" customHeight="1" x14ac:dyDescent="0.25"/>
    <row r="41" spans="2:11" ht="15.75" customHeight="1" x14ac:dyDescent="0.25"/>
    <row r="42" spans="2:11" ht="15.75" customHeight="1" x14ac:dyDescent="0.25"/>
    <row r="43" spans="2:11" ht="15.75" customHeight="1" x14ac:dyDescent="0.25"/>
    <row r="44" spans="2:11" ht="15.75" customHeight="1" x14ac:dyDescent="0.25"/>
    <row r="45" spans="2:11" ht="15.75" customHeight="1" x14ac:dyDescent="0.25"/>
    <row r="46" spans="2:11" ht="15.75" customHeight="1" x14ac:dyDescent="0.25"/>
    <row r="47" spans="2:11" ht="15.75" customHeight="1" x14ac:dyDescent="0.25"/>
    <row r="48" spans="2:11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 x14ac:dyDescent="0.25"/>
  <cols>
    <col min="1" max="1" width="14.5703125" customWidth="1"/>
    <col min="2" max="2" width="12.28515625" customWidth="1"/>
    <col min="3" max="4" width="10.42578125" customWidth="1"/>
    <col min="5" max="5" width="12.140625" customWidth="1"/>
    <col min="6" max="6" width="14.7109375" customWidth="1"/>
    <col min="7" max="7" width="3.5703125" customWidth="1"/>
    <col min="8" max="8" width="5.42578125" customWidth="1"/>
    <col min="9" max="9" width="20.5703125" customWidth="1"/>
    <col min="10" max="10" width="9.140625" customWidth="1"/>
    <col min="11" max="11" width="18.42578125" customWidth="1"/>
    <col min="12" max="12" width="20.5703125" customWidth="1"/>
    <col min="13" max="13" width="5.140625" customWidth="1"/>
    <col min="14" max="14" width="14.7109375" customWidth="1"/>
  </cols>
  <sheetData>
    <row r="1" spans="1:14" ht="11.25" customHeight="1" x14ac:dyDescent="0.25">
      <c r="A1" s="459" t="s">
        <v>655</v>
      </c>
      <c r="B1" s="444">
        <f ca="1">'Combined Retirement'!E8+'Combined Retirement'!G8</f>
        <v>3005508.4783516321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25">
      <c r="A2" s="459" t="s">
        <v>656</v>
      </c>
      <c r="B2" s="460">
        <v>0.05</v>
      </c>
      <c r="C2" s="446" t="s">
        <v>657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25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25">
      <c r="A4" s="459" t="s">
        <v>658</v>
      </c>
      <c r="B4" s="451">
        <f ca="1">(SUMIFS(H:H,I:I,"&gt;0",L:L,"&lt;0"))/12</f>
        <v>29.166666666666668</v>
      </c>
      <c r="C4" s="463">
        <f ca="1">(SUMIFS(H:H,I:I,"&gt;0",L:L,"&lt;0"))</f>
        <v>350</v>
      </c>
      <c r="D4" s="456">
        <f t="array" aca="1" ref="D4" ca="1">INDEX(N:N,MATCH(C4,H:H,0),0)</f>
        <v>61910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25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25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25">
      <c r="A7" s="459" t="s">
        <v>659</v>
      </c>
      <c r="B7" s="446" t="s">
        <v>660</v>
      </c>
      <c r="C7" s="446" t="s">
        <v>661</v>
      </c>
      <c r="D7" s="446" t="s">
        <v>662</v>
      </c>
      <c r="E7" s="446" t="s">
        <v>663</v>
      </c>
      <c r="F7" s="446"/>
      <c r="G7" s="459" t="s">
        <v>664</v>
      </c>
      <c r="H7" s="459" t="s">
        <v>224</v>
      </c>
      <c r="I7" s="446" t="s">
        <v>660</v>
      </c>
      <c r="J7" s="446" t="s">
        <v>661</v>
      </c>
      <c r="K7" s="446" t="s">
        <v>662</v>
      </c>
      <c r="L7" s="446" t="s">
        <v>663</v>
      </c>
      <c r="M7" s="460"/>
      <c r="N7" s="431" t="s">
        <v>590</v>
      </c>
    </row>
    <row r="8" spans="1:14" ht="11.25" customHeight="1" x14ac:dyDescent="0.25">
      <c r="A8" s="459">
        <v>1</v>
      </c>
      <c r="B8" s="447">
        <f ca="1">B1</f>
        <v>3005508.4783516321</v>
      </c>
      <c r="C8" s="447">
        <f t="shared" ref="C8:C136" si="0">SUMIF(G:G,A8,J:J)</f>
        <v>398963.19893278764</v>
      </c>
      <c r="D8" s="447">
        <f ca="1">SUMIF(G:G,1,K:K)</f>
        <v>142795.45173398874</v>
      </c>
      <c r="E8" s="447">
        <f t="shared" ref="E8:E136" ca="1" si="1">B8-C8+D8</f>
        <v>2749340.7311528334</v>
      </c>
      <c r="F8" s="431"/>
      <c r="G8" s="459">
        <v>1</v>
      </c>
      <c r="H8" s="459">
        <v>1</v>
      </c>
      <c r="I8" s="444">
        <f ca="1">B1</f>
        <v>3005508.4783516321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12384.423104613472</v>
      </c>
      <c r="L8" s="444">
        <f t="shared" ref="L8:L262" ca="1" si="3">I8-J8+K8</f>
        <v>2984645.9682118469</v>
      </c>
      <c r="M8" s="460">
        <f>B2</f>
        <v>0.05</v>
      </c>
      <c r="N8" s="464">
        <f>'Retirement Calculator'!D6</f>
        <v>51288</v>
      </c>
    </row>
    <row r="9" spans="1:14" ht="11.25" customHeight="1" x14ac:dyDescent="0.25">
      <c r="A9" s="459">
        <v>2</v>
      </c>
      <c r="B9" s="447">
        <f t="shared" ref="B9:B136" ca="1" si="4">E8</f>
        <v>2749340.7311528334</v>
      </c>
      <c r="C9" s="447">
        <f t="shared" si="0"/>
        <v>398963.19893278764</v>
      </c>
      <c r="D9" s="447">
        <f ca="1">SUMIF(G:G,2,K:K)</f>
        <v>129689.42361121031</v>
      </c>
      <c r="E9" s="447">
        <f t="shared" ca="1" si="1"/>
        <v>2480066.9558312562</v>
      </c>
      <c r="F9" s="431"/>
      <c r="G9" s="459">
        <v>1</v>
      </c>
      <c r="H9" s="459">
        <v>2</v>
      </c>
      <c r="I9" s="444">
        <f t="shared" ref="I9:I263" ca="1" si="5">L8</f>
        <v>2984645.9682118469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12297.495979031033</v>
      </c>
      <c r="L9" s="444">
        <f t="shared" ca="1" si="3"/>
        <v>2963696.5309464792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25">
      <c r="A10" s="459">
        <v>3</v>
      </c>
      <c r="B10" s="447">
        <f t="shared" ca="1" si="4"/>
        <v>2480066.9558312562</v>
      </c>
      <c r="C10" s="447">
        <f t="shared" si="0"/>
        <v>398963.19893278764</v>
      </c>
      <c r="D10" s="447">
        <f ca="1">SUMIF(G:G,3,K:K)</f>
        <v>115912.86621597907</v>
      </c>
      <c r="E10" s="447">
        <f t="shared" ca="1" si="1"/>
        <v>2197016.6231144476</v>
      </c>
      <c r="F10" s="431"/>
      <c r="G10" s="459">
        <v>1</v>
      </c>
      <c r="H10" s="459">
        <v>3</v>
      </c>
      <c r="I10" s="444">
        <f t="shared" ca="1" si="5"/>
        <v>2963696.5309464792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12210.206657092001</v>
      </c>
      <c r="L10" s="444">
        <f t="shared" ca="1" si="3"/>
        <v>2942659.8043591725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25">
      <c r="A11" s="459">
        <v>4</v>
      </c>
      <c r="B11" s="447">
        <f t="shared" ca="1" si="4"/>
        <v>2197016.6231144476</v>
      </c>
      <c r="C11" s="447">
        <f t="shared" si="0"/>
        <v>394307.19893278764</v>
      </c>
      <c r="D11" s="447">
        <f ca="1">SUMIF(G:G,4,K:K)</f>
        <v>101499.84749552658</v>
      </c>
      <c r="E11" s="447">
        <f t="shared" ca="1" si="1"/>
        <v>1904209.2716771865</v>
      </c>
      <c r="F11" s="431"/>
      <c r="G11" s="459">
        <v>1</v>
      </c>
      <c r="H11" s="459">
        <v>4</v>
      </c>
      <c r="I11" s="444">
        <f t="shared" ca="1" si="5"/>
        <v>2942659.8043591725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12122.55362964489</v>
      </c>
      <c r="L11" s="444">
        <f t="shared" ca="1" si="3"/>
        <v>2921535.4247444184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25">
      <c r="A12" s="459">
        <v>5</v>
      </c>
      <c r="B12" s="447">
        <f t="shared" ca="1" si="4"/>
        <v>1904209.2716771865</v>
      </c>
      <c r="C12" s="447">
        <f t="shared" si="0"/>
        <v>389651.19893278764</v>
      </c>
      <c r="D12" s="447">
        <f ca="1">SUMIF(G:G,5,K:K)</f>
        <v>86706.987679127444</v>
      </c>
      <c r="E12" s="447">
        <f t="shared" ca="1" si="1"/>
        <v>1601265.0604235262</v>
      </c>
      <c r="F12" s="431"/>
      <c r="G12" s="459">
        <v>1</v>
      </c>
      <c r="H12" s="459">
        <v>5</v>
      </c>
      <c r="I12" s="444">
        <f t="shared" ca="1" si="5"/>
        <v>2921535.4247444184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12034.535381250082</v>
      </c>
      <c r="L12" s="444">
        <f t="shared" ca="1" si="3"/>
        <v>2900323.0268812696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25">
      <c r="A13" s="459">
        <v>6</v>
      </c>
      <c r="B13" s="447">
        <f t="shared" ca="1" si="4"/>
        <v>1601265.0604235262</v>
      </c>
      <c r="C13" s="447">
        <f t="shared" si="0"/>
        <v>272655.17935989378</v>
      </c>
      <c r="D13" s="447">
        <f ca="1">SUMIF(G:G,6,K:K)</f>
        <v>72678.387279454895</v>
      </c>
      <c r="E13" s="447">
        <f t="shared" ca="1" si="1"/>
        <v>1401288.2683430873</v>
      </c>
      <c r="F13" s="431"/>
      <c r="G13" s="459">
        <v>1</v>
      </c>
      <c r="H13" s="459">
        <v>6</v>
      </c>
      <c r="I13" s="444">
        <f t="shared" ca="1" si="5"/>
        <v>2900323.0268812696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11946.150390153629</v>
      </c>
      <c r="L13" s="444">
        <f t="shared" ca="1" si="3"/>
        <v>2879022.2440270246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25">
      <c r="A14" s="459">
        <v>7</v>
      </c>
      <c r="B14" s="447">
        <f t="shared" ca="1" si="4"/>
        <v>1401288.2683430873</v>
      </c>
      <c r="C14" s="447">
        <f t="shared" si="0"/>
        <v>108860.75195784221</v>
      </c>
      <c r="D14" s="447">
        <f ca="1">SUMIF(G:G,7,K:K)</f>
        <v>68698.738856183001</v>
      </c>
      <c r="E14" s="447">
        <f t="shared" ca="1" si="1"/>
        <v>1361126.255241428</v>
      </c>
      <c r="F14" s="431"/>
      <c r="G14" s="459">
        <v>1</v>
      </c>
      <c r="H14" s="459">
        <v>7</v>
      </c>
      <c r="I14" s="444">
        <f t="shared" ca="1" si="5"/>
        <v>2879022.2440270246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11857.39712826094</v>
      </c>
      <c r="L14" s="444">
        <f t="shared" ca="1" si="3"/>
        <v>2857632.707910887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25">
      <c r="A15" s="459">
        <v>8</v>
      </c>
      <c r="B15" s="447">
        <f t="shared" ca="1" si="4"/>
        <v>1361126.255241428</v>
      </c>
      <c r="C15" s="447">
        <f t="shared" si="0"/>
        <v>108860.75195784221</v>
      </c>
      <c r="D15" s="447">
        <f ca="1">SUMIF(G:G,8,K:K)</f>
        <v>66643.974043151058</v>
      </c>
      <c r="E15" s="447">
        <f t="shared" ca="1" si="1"/>
        <v>1318909.477326737</v>
      </c>
      <c r="F15" s="431"/>
      <c r="G15" s="459">
        <v>1</v>
      </c>
      <c r="H15" s="459">
        <v>8</v>
      </c>
      <c r="I15" s="444">
        <f t="shared" ca="1" si="5"/>
        <v>2857632.707910887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11768.274061110367</v>
      </c>
      <c r="L15" s="444">
        <f t="shared" ca="1" si="3"/>
        <v>2836154.0487275985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25">
      <c r="A16" s="459">
        <v>9</v>
      </c>
      <c r="B16" s="447">
        <f t="shared" ca="1" si="4"/>
        <v>1318909.477326737</v>
      </c>
      <c r="C16" s="447">
        <f t="shared" si="0"/>
        <v>101423.65635784219</v>
      </c>
      <c r="D16" s="447">
        <f ca="1">SUMIF(G:G,9,K:K)</f>
        <v>64672.617648923144</v>
      </c>
      <c r="E16" s="447">
        <f t="shared" ca="1" si="1"/>
        <v>1282158.4386178178</v>
      </c>
      <c r="F16" s="431"/>
      <c r="G16" s="459">
        <v>1</v>
      </c>
      <c r="H16" s="459">
        <v>9</v>
      </c>
      <c r="I16" s="444">
        <f t="shared" ca="1" si="5"/>
        <v>2836154.0487275985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11678.779647846666</v>
      </c>
      <c r="L16" s="444">
        <f t="shared" ca="1" si="3"/>
        <v>2814585.8951310464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25">
      <c r="A17" s="459">
        <v>10</v>
      </c>
      <c r="B17" s="447">
        <f t="shared" ca="1" si="4"/>
        <v>1282158.4386178178</v>
      </c>
      <c r="C17" s="447">
        <f t="shared" si="0"/>
        <v>100747.55675784221</v>
      </c>
      <c r="D17" s="447">
        <f ca="1">SUMIF(G:G,10,K:K)</f>
        <v>62826.955298142886</v>
      </c>
      <c r="E17" s="447">
        <f t="shared" ca="1" si="1"/>
        <v>1244237.8371581186</v>
      </c>
      <c r="F17" s="431"/>
      <c r="G17" s="459">
        <v>1</v>
      </c>
      <c r="H17" s="459">
        <v>10</v>
      </c>
      <c r="I17" s="444">
        <f t="shared" ca="1" si="5"/>
        <v>2814585.8951310464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11588.912341194366</v>
      </c>
      <c r="L17" s="444">
        <f t="shared" ca="1" si="3"/>
        <v>2792927.8742278419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25">
      <c r="A18" s="459">
        <v>11</v>
      </c>
      <c r="B18" s="447">
        <f t="shared" ca="1" si="4"/>
        <v>1244237.8371581186</v>
      </c>
      <c r="C18" s="447">
        <f t="shared" si="0"/>
        <v>100747.55675784221</v>
      </c>
      <c r="D18" s="447">
        <f ca="1">SUMIF(G:G,11,K:K)</f>
        <v>60886.865358647854</v>
      </c>
      <c r="E18" s="447">
        <f t="shared" ca="1" si="1"/>
        <v>1204377.1457589243</v>
      </c>
      <c r="F18" s="431"/>
      <c r="G18" s="459">
        <v>1</v>
      </c>
      <c r="H18" s="459">
        <v>11</v>
      </c>
      <c r="I18" s="444">
        <f t="shared" ca="1" si="5"/>
        <v>2792927.8742278419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11498.670587431012</v>
      </c>
      <c r="L18" s="444">
        <f t="shared" ca="1" si="3"/>
        <v>2771179.6115708742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25">
      <c r="A19" s="459">
        <v>12</v>
      </c>
      <c r="B19" s="447">
        <f t="shared" ca="1" si="4"/>
        <v>1204377.1457589243</v>
      </c>
      <c r="C19" s="447">
        <f t="shared" si="0"/>
        <v>100747.55675784221</v>
      </c>
      <c r="D19" s="447">
        <f ca="1">SUMIF(G:G,12,K:K)</f>
        <v>58847.516735786958</v>
      </c>
      <c r="E19" s="447">
        <f t="shared" ca="1" si="1"/>
        <v>1162477.1057368692</v>
      </c>
      <c r="F19" s="431"/>
      <c r="G19" s="459">
        <v>1</v>
      </c>
      <c r="H19" s="459">
        <v>12</v>
      </c>
      <c r="I19" s="444">
        <f t="shared" ca="1" si="5"/>
        <v>2771179.6115708742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11408.052826360314</v>
      </c>
      <c r="L19" s="444">
        <f t="shared" ca="1" si="3"/>
        <v>2749340.7311528358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25">
      <c r="A20" s="459">
        <v>13</v>
      </c>
      <c r="B20" s="447">
        <f t="shared" ca="1" si="4"/>
        <v>1162477.1057368692</v>
      </c>
      <c r="C20" s="447">
        <f t="shared" si="0"/>
        <v>100747.55675784221</v>
      </c>
      <c r="D20" s="447">
        <f ca="1">SUMIF(G:G,13,K:K)</f>
        <v>56703.831166938042</v>
      </c>
      <c r="E20" s="447">
        <f t="shared" ca="1" si="1"/>
        <v>1118433.3801459649</v>
      </c>
      <c r="F20" s="431"/>
      <c r="G20" s="459">
        <v>2</v>
      </c>
      <c r="H20" s="459">
        <v>13</v>
      </c>
      <c r="I20" s="444">
        <f t="shared" ca="1" si="5"/>
        <v>2749340.7311528358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11317.057491285153</v>
      </c>
      <c r="L20" s="444">
        <f t="shared" ca="1" si="3"/>
        <v>2727410.8553997222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25">
      <c r="A21" s="459">
        <v>14</v>
      </c>
      <c r="B21" s="447">
        <f t="shared" ca="1" si="4"/>
        <v>1118433.3801459649</v>
      </c>
      <c r="C21" s="447">
        <f t="shared" si="0"/>
        <v>100747.55675784221</v>
      </c>
      <c r="D21" s="447">
        <f ca="1">SUMIF(G:G,14,K:K)</f>
        <v>54450.470575925137</v>
      </c>
      <c r="E21" s="447">
        <f t="shared" ca="1" si="1"/>
        <v>1072136.2939640479</v>
      </c>
      <c r="F21" s="431"/>
      <c r="G21" s="459">
        <v>2</v>
      </c>
      <c r="H21" s="459">
        <v>14</v>
      </c>
      <c r="I21" s="444">
        <f t="shared" ca="1" si="5"/>
        <v>2727410.8553997222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11225.683008980513</v>
      </c>
      <c r="L21" s="444">
        <f t="shared" ca="1" si="3"/>
        <v>2705389.6051643039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25">
      <c r="A22" s="459">
        <v>15</v>
      </c>
      <c r="B22" s="447">
        <f t="shared" ca="1" si="4"/>
        <v>1072136.2939640479</v>
      </c>
      <c r="C22" s="447">
        <f t="shared" si="0"/>
        <v>100747.55675784221</v>
      </c>
      <c r="D22" s="447">
        <f ca="1">SUMIF(G:G,15,K:K)</f>
        <v>52081.823780464103</v>
      </c>
      <c r="E22" s="447">
        <f t="shared" ca="1" si="1"/>
        <v>1023470.5609866699</v>
      </c>
      <c r="F22" s="431"/>
      <c r="G22" s="459">
        <v>2</v>
      </c>
      <c r="H22" s="459">
        <v>15</v>
      </c>
      <c r="I22" s="444">
        <f t="shared" ca="1" si="5"/>
        <v>2705389.6051643039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11133.927799666271</v>
      </c>
      <c r="L22" s="444">
        <f t="shared" ca="1" si="3"/>
        <v>2683276.5997195714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25">
      <c r="A23" s="459">
        <v>16</v>
      </c>
      <c r="B23" s="447">
        <f t="shared" ca="1" si="4"/>
        <v>1023470.5609866699</v>
      </c>
      <c r="C23" s="447">
        <f t="shared" si="0"/>
        <v>100747.55675784221</v>
      </c>
      <c r="D23" s="447">
        <f ca="1">SUMIF(G:G,16,K:K)</f>
        <v>49591.992519535779</v>
      </c>
      <c r="E23" s="447">
        <f t="shared" ca="1" si="1"/>
        <v>972314.99674836348</v>
      </c>
      <c r="F23" s="431"/>
      <c r="G23" s="459">
        <v>2</v>
      </c>
      <c r="H23" s="459">
        <v>16</v>
      </c>
      <c r="I23" s="444">
        <f t="shared" ca="1" si="5"/>
        <v>2683276.5997195714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11041.790276979886</v>
      </c>
      <c r="L23" s="444">
        <f t="shared" ca="1" si="3"/>
        <v>2661071.4567521526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25">
      <c r="A24" s="459">
        <v>17</v>
      </c>
      <c r="B24" s="447">
        <f t="shared" ca="1" si="4"/>
        <v>972314.99674836348</v>
      </c>
      <c r="C24" s="447">
        <f t="shared" si="0"/>
        <v>100747.55675784221</v>
      </c>
      <c r="D24" s="447">
        <f ca="1">SUMIF(G:G,17,K:K)</f>
        <v>46974.776765893119</v>
      </c>
      <c r="E24" s="447">
        <f t="shared" ca="1" si="1"/>
        <v>918542.21675641439</v>
      </c>
      <c r="F24" s="431"/>
      <c r="G24" s="459">
        <v>2</v>
      </c>
      <c r="H24" s="459">
        <v>17</v>
      </c>
      <c r="I24" s="444">
        <f t="shared" ca="1" si="5"/>
        <v>2661071.4567521526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10949.268847948973</v>
      </c>
      <c r="L24" s="444">
        <f t="shared" ca="1" si="3"/>
        <v>2638773.7923557027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25">
      <c r="A25" s="459">
        <v>18</v>
      </c>
      <c r="B25" s="447">
        <f t="shared" ca="1" si="4"/>
        <v>918542.21675641439</v>
      </c>
      <c r="C25" s="447">
        <f t="shared" si="0"/>
        <v>100747.55675784221</v>
      </c>
      <c r="D25" s="447">
        <f ca="1">SUMIF(G:G,18,K:K)</f>
        <v>44223.659287128103</v>
      </c>
      <c r="E25" s="447">
        <f t="shared" ca="1" si="1"/>
        <v>862018.31928570033</v>
      </c>
      <c r="F25" s="431"/>
      <c r="G25" s="459">
        <v>2</v>
      </c>
      <c r="H25" s="459">
        <v>18</v>
      </c>
      <c r="I25" s="444">
        <f t="shared" ca="1" si="5"/>
        <v>2638773.7923557027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10856.361912963766</v>
      </c>
      <c r="L25" s="444">
        <f t="shared" ca="1" si="3"/>
        <v>2616383.2210242678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25">
      <c r="A26" s="459">
        <v>19</v>
      </c>
      <c r="B26" s="447">
        <f t="shared" ca="1" si="4"/>
        <v>862018.31928570033</v>
      </c>
      <c r="C26" s="447">
        <f t="shared" si="0"/>
        <v>100747.55675784221</v>
      </c>
      <c r="D26" s="447">
        <f ca="1">SUMIF(G:G,19,K:K)</f>
        <v>41331.789416853884</v>
      </c>
      <c r="E26" s="447">
        <f t="shared" ca="1" si="1"/>
        <v>802602.55194471206</v>
      </c>
      <c r="F26" s="431"/>
      <c r="G26" s="459">
        <v>2</v>
      </c>
      <c r="H26" s="459">
        <v>19</v>
      </c>
      <c r="I26" s="444">
        <f t="shared" ca="1" si="5"/>
        <v>2616383.2210242678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10763.067865749454</v>
      </c>
      <c r="L26" s="444">
        <f t="shared" ca="1" si="3"/>
        <v>2593899.3556456184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25">
      <c r="A27" s="459">
        <v>20</v>
      </c>
      <c r="B27" s="447">
        <f t="shared" ca="1" si="4"/>
        <v>802602.55194471206</v>
      </c>
      <c r="C27" s="447">
        <f t="shared" si="0"/>
        <v>100747.55675784221</v>
      </c>
      <c r="D27" s="447">
        <f ca="1">SUMIF(G:G,20,K:K)</f>
        <v>38291.965995589409</v>
      </c>
      <c r="E27" s="447">
        <f t="shared" ca="1" si="1"/>
        <v>740146.96118245926</v>
      </c>
      <c r="F27" s="431"/>
      <c r="G27" s="459">
        <v>2</v>
      </c>
      <c r="H27" s="459">
        <v>20</v>
      </c>
      <c r="I27" s="444">
        <f t="shared" ca="1" si="5"/>
        <v>2593899.3556456184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10669.385093338415</v>
      </c>
      <c r="L27" s="444">
        <f t="shared" ca="1" si="3"/>
        <v>2571321.8074945579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25">
      <c r="A28" s="459">
        <v>21</v>
      </c>
      <c r="B28" s="447">
        <f t="shared" ca="1" si="4"/>
        <v>740146.96118245926</v>
      </c>
      <c r="C28" s="447">
        <f t="shared" si="0"/>
        <v>100747.55675784221</v>
      </c>
      <c r="D28" s="447">
        <f ca="1">SUMIF(G:G,21,K:K)</f>
        <v>35096.61943886771</v>
      </c>
      <c r="E28" s="447">
        <f t="shared" ca="1" si="1"/>
        <v>674496.02386348473</v>
      </c>
      <c r="F28" s="431"/>
      <c r="G28" s="459">
        <v>2</v>
      </c>
      <c r="H28" s="459">
        <v>21</v>
      </c>
      <c r="I28" s="444">
        <f t="shared" ca="1" si="5"/>
        <v>2571321.8074945579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10575.311976042329</v>
      </c>
      <c r="L28" s="444">
        <f t="shared" ca="1" si="3"/>
        <v>2548650.1862262012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25">
      <c r="A29" s="459">
        <v>22</v>
      </c>
      <c r="B29" s="447">
        <f t="shared" ca="1" si="4"/>
        <v>674496.02386348473</v>
      </c>
      <c r="C29" s="447">
        <f t="shared" si="0"/>
        <v>100747.55675784221</v>
      </c>
      <c r="D29" s="447">
        <f ca="1">SUMIF(G:G,22,K:K)</f>
        <v>31737.792887914278</v>
      </c>
      <c r="E29" s="447">
        <f t="shared" ca="1" si="1"/>
        <v>605486.25999355677</v>
      </c>
      <c r="F29" s="431"/>
      <c r="G29" s="459">
        <v>2</v>
      </c>
      <c r="H29" s="459">
        <v>22</v>
      </c>
      <c r="I29" s="444">
        <f t="shared" ca="1" si="5"/>
        <v>2548650.1862262012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10480.846887424177</v>
      </c>
      <c r="L29" s="444">
        <f t="shared" ca="1" si="3"/>
        <v>2525884.0998692266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25">
      <c r="A30" s="459">
        <v>23</v>
      </c>
      <c r="B30" s="447">
        <f t="shared" ca="1" si="4"/>
        <v>605486.25999355677</v>
      </c>
      <c r="C30" s="447">
        <f t="shared" si="0"/>
        <v>100747.55675784221</v>
      </c>
      <c r="D30" s="447">
        <f ca="1">SUMIF(G:G,23,K:K)</f>
        <v>28207.122395958508</v>
      </c>
      <c r="E30" s="447">
        <f t="shared" ca="1" si="1"/>
        <v>532945.8256316731</v>
      </c>
      <c r="F30" s="431"/>
      <c r="G30" s="459">
        <v>2</v>
      </c>
      <c r="H30" s="459">
        <v>23</v>
      </c>
      <c r="I30" s="444">
        <f t="shared" ca="1" si="5"/>
        <v>2525884.0998692266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10385.988194270116</v>
      </c>
      <c r="L30" s="444">
        <f t="shared" ca="1" si="3"/>
        <v>2503023.1548190978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25">
      <c r="A31" s="459">
        <v>24</v>
      </c>
      <c r="B31" s="447">
        <f t="shared" ca="1" si="4"/>
        <v>532945.8256316731</v>
      </c>
      <c r="C31" s="447">
        <f t="shared" si="0"/>
        <v>100747.55675784221</v>
      </c>
      <c r="D31" s="447">
        <f ca="1">SUMIF(G:G,24,K:K)</f>
        <v>24495.816100839249</v>
      </c>
      <c r="E31" s="447">
        <f t="shared" ca="1" si="1"/>
        <v>456694.08497467014</v>
      </c>
      <c r="F31" s="431"/>
      <c r="G31" s="459">
        <v>2</v>
      </c>
      <c r="H31" s="459">
        <v>24</v>
      </c>
      <c r="I31" s="444">
        <f t="shared" ca="1" si="5"/>
        <v>2503023.1548190978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10290.734256561245</v>
      </c>
      <c r="L31" s="444">
        <f t="shared" ca="1" si="3"/>
        <v>2480066.9558312604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25">
      <c r="A32" s="459">
        <v>25</v>
      </c>
      <c r="B32" s="447">
        <f t="shared" ca="1" si="4"/>
        <v>456694.08497467014</v>
      </c>
      <c r="C32" s="447">
        <f t="shared" si="0"/>
        <v>100747.55675784221</v>
      </c>
      <c r="D32" s="447">
        <f ca="1">SUMIF(G:G,25,K:K)</f>
        <v>20594.632332041267</v>
      </c>
      <c r="E32" s="447">
        <f t="shared" ca="1" si="1"/>
        <v>376541.16054886923</v>
      </c>
      <c r="F32" s="431"/>
      <c r="G32" s="459">
        <v>3</v>
      </c>
      <c r="H32" s="459">
        <v>25</v>
      </c>
      <c r="I32" s="444">
        <f t="shared" ca="1" si="5"/>
        <v>2480066.9558312604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10195.083427445257</v>
      </c>
      <c r="L32" s="444">
        <f t="shared" ca="1" si="3"/>
        <v>2457015.1060143067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25">
      <c r="A33" s="459">
        <v>26</v>
      </c>
      <c r="B33" s="447">
        <f t="shared" ca="1" si="4"/>
        <v>376541.16054886923</v>
      </c>
      <c r="C33" s="447">
        <f t="shared" si="0"/>
        <v>100747.55675784221</v>
      </c>
      <c r="D33" s="447">
        <f ca="1">SUMIF(G:G,26,K:K)</f>
        <v>16493.856597646165</v>
      </c>
      <c r="E33" s="447">
        <f t="shared" ca="1" si="1"/>
        <v>292287.46038867318</v>
      </c>
      <c r="F33" s="431"/>
      <c r="G33" s="459">
        <v>3</v>
      </c>
      <c r="H33" s="459">
        <v>26</v>
      </c>
      <c r="I33" s="444">
        <f t="shared" ca="1" si="5"/>
        <v>2457015.1060143067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10099.03405320795</v>
      </c>
      <c r="L33" s="444">
        <f t="shared" ca="1" si="3"/>
        <v>2433867.2068231157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25">
      <c r="A34" s="459">
        <v>27</v>
      </c>
      <c r="B34" s="447">
        <f t="shared" ca="1" si="4"/>
        <v>292287.46038867318</v>
      </c>
      <c r="C34" s="447">
        <f t="shared" si="0"/>
        <v>100747.55675784221</v>
      </c>
      <c r="D34" s="447">
        <f ca="1">SUMIF(G:G,27,K:K)</f>
        <v>12183.277393892047</v>
      </c>
      <c r="E34" s="447">
        <f t="shared" ca="1" si="1"/>
        <v>203723.18102472305</v>
      </c>
      <c r="F34" s="431"/>
      <c r="G34" s="459">
        <v>3</v>
      </c>
      <c r="H34" s="459">
        <v>27</v>
      </c>
      <c r="I34" s="444">
        <f t="shared" ca="1" si="5"/>
        <v>2433867.2068231157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10002.584473244653</v>
      </c>
      <c r="L34" s="444">
        <f t="shared" ca="1" si="3"/>
        <v>2410622.8580519618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25">
      <c r="A35" s="459">
        <v>28</v>
      </c>
      <c r="B35" s="447">
        <f t="shared" ca="1" si="4"/>
        <v>203723.18102472305</v>
      </c>
      <c r="C35" s="447">
        <f t="shared" si="0"/>
        <v>100747.55675784221</v>
      </c>
      <c r="D35" s="447">
        <f ca="1">SUMIF(G:G,28,K:K)</f>
        <v>7652.1607771043382</v>
      </c>
      <c r="E35" s="447">
        <f t="shared" ca="1" si="1"/>
        <v>110627.78504398518</v>
      </c>
      <c r="F35" s="431"/>
      <c r="G35" s="459">
        <v>3</v>
      </c>
      <c r="H35" s="459">
        <v>28</v>
      </c>
      <c r="I35" s="444">
        <f t="shared" ca="1" si="5"/>
        <v>2410622.8580519618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9905.7330200315118</v>
      </c>
      <c r="L35" s="444">
        <f t="shared" ca="1" si="3"/>
        <v>2387281.6578275943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25">
      <c r="A36" s="459">
        <v>29</v>
      </c>
      <c r="B36" s="447">
        <f t="shared" ca="1" si="4"/>
        <v>110627.78504398518</v>
      </c>
      <c r="C36" s="447">
        <f t="shared" si="0"/>
        <v>100747.55675784221</v>
      </c>
      <c r="D36" s="447">
        <f ca="1">SUMIF(G:G,29,K:K)</f>
        <v>2889.2236346783143</v>
      </c>
      <c r="E36" s="447">
        <f t="shared" ca="1" si="1"/>
        <v>12769.451920821284</v>
      </c>
      <c r="F36" s="431"/>
      <c r="G36" s="459">
        <v>3</v>
      </c>
      <c r="H36" s="459">
        <v>29</v>
      </c>
      <c r="I36" s="444">
        <f t="shared" ca="1" si="5"/>
        <v>2387281.6578275943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9808.4780190966485</v>
      </c>
      <c r="L36" s="444">
        <f t="shared" ca="1" si="3"/>
        <v>2363843.2026022919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25">
      <c r="A37" s="459">
        <v>30</v>
      </c>
      <c r="B37" s="447">
        <f t="shared" ca="1" si="4"/>
        <v>12769.451920821284</v>
      </c>
      <c r="C37" s="447">
        <f t="shared" si="0"/>
        <v>100747.55675784221</v>
      </c>
      <c r="D37" s="447">
        <f ca="1">SUMIF(G:G,30,K:K)</f>
        <v>-2117.3944114456258</v>
      </c>
      <c r="E37" s="447">
        <f t="shared" ca="1" si="1"/>
        <v>-90095.499248466542</v>
      </c>
      <c r="F37" s="431"/>
      <c r="G37" s="459">
        <v>3</v>
      </c>
      <c r="H37" s="459">
        <v>30</v>
      </c>
      <c r="I37" s="444">
        <f t="shared" ca="1" si="5"/>
        <v>2363843.2026022919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9710.8177889912222</v>
      </c>
      <c r="L37" s="444">
        <f t="shared" ca="1" si="3"/>
        <v>2340307.0871468843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25">
      <c r="A38" s="459">
        <v>31</v>
      </c>
      <c r="B38" s="447">
        <f t="shared" ca="1" si="4"/>
        <v>-90095.499248466542</v>
      </c>
      <c r="C38" s="447">
        <f t="shared" si="0"/>
        <v>100747.55675784221</v>
      </c>
      <c r="D38" s="447">
        <f ca="1">SUMIF(G:G,31,K:K)</f>
        <v>-7380.1605387782001</v>
      </c>
      <c r="E38" s="447">
        <f t="shared" ca="1" si="1"/>
        <v>-198223.21654508697</v>
      </c>
      <c r="F38" s="431"/>
      <c r="G38" s="459">
        <v>3</v>
      </c>
      <c r="H38" s="459">
        <v>31</v>
      </c>
      <c r="I38" s="444">
        <f t="shared" ca="1" si="5"/>
        <v>2340307.0871468843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9612.7506412603561</v>
      </c>
      <c r="L38" s="444">
        <f t="shared" ca="1" si="3"/>
        <v>2316672.9045437458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25">
      <c r="A39" s="459">
        <v>32</v>
      </c>
      <c r="B39" s="447">
        <f t="shared" ca="1" si="4"/>
        <v>-198223.21654508697</v>
      </c>
      <c r="C39" s="447">
        <f t="shared" si="0"/>
        <v>100747.55675784221</v>
      </c>
      <c r="D39" s="447">
        <f ca="1">SUMIF(G:G,32,K:K)</f>
        <v>-12912.179769292808</v>
      </c>
      <c r="E39" s="447">
        <f t="shared" ca="1" si="1"/>
        <v>-311882.95307222201</v>
      </c>
      <c r="F39" s="431"/>
      <c r="G39" s="459">
        <v>3</v>
      </c>
      <c r="H39" s="459">
        <v>32</v>
      </c>
      <c r="I39" s="444">
        <f t="shared" ca="1" si="5"/>
        <v>2316672.9045437458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9514.2748804139464</v>
      </c>
      <c r="L39" s="444">
        <f t="shared" ca="1" si="3"/>
        <v>2292940.2461797609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25">
      <c r="A40" s="459">
        <v>33</v>
      </c>
      <c r="B40" s="447">
        <f t="shared" ca="1" si="4"/>
        <v>-311882.95307222201</v>
      </c>
      <c r="C40" s="447">
        <f t="shared" si="0"/>
        <v>100747.55675784221</v>
      </c>
      <c r="D40" s="447">
        <f ca="1">SUMIF(G:G,33,K:K)</f>
        <v>-18727.22760275879</v>
      </c>
      <c r="E40" s="447">
        <f t="shared" ca="1" si="1"/>
        <v>-431357.73743282299</v>
      </c>
      <c r="F40" s="431"/>
      <c r="G40" s="459">
        <v>3</v>
      </c>
      <c r="H40" s="459">
        <v>33</v>
      </c>
      <c r="I40" s="444">
        <f t="shared" ca="1" si="5"/>
        <v>2292940.2461797609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9415.3888038973419</v>
      </c>
      <c r="L40" s="444">
        <f t="shared" ca="1" si="3"/>
        <v>2269108.7017392595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25">
      <c r="A41" s="459">
        <v>34</v>
      </c>
      <c r="B41" s="447">
        <f t="shared" ca="1" si="4"/>
        <v>-431357.73743282299</v>
      </c>
      <c r="C41" s="447">
        <f t="shared" si="0"/>
        <v>100747.55675784221</v>
      </c>
      <c r="D41" s="447">
        <f ca="1">SUMIF(G:G,34,K:K)</f>
        <v>-24839.784319657952</v>
      </c>
      <c r="E41" s="447">
        <f t="shared" ca="1" si="1"/>
        <v>-556945.07851032319</v>
      </c>
      <c r="F41" s="431"/>
      <c r="G41" s="459">
        <v>3</v>
      </c>
      <c r="H41" s="459">
        <v>34</v>
      </c>
      <c r="I41" s="444">
        <f t="shared" ca="1" si="5"/>
        <v>2269108.7017392595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9316.0907020619197</v>
      </c>
      <c r="L41" s="444">
        <f t="shared" ca="1" si="3"/>
        <v>2245177.8591969227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25">
      <c r="A42" s="459">
        <v>35</v>
      </c>
      <c r="B42" s="447">
        <f t="shared" ca="1" si="4"/>
        <v>-556945.07851032319</v>
      </c>
      <c r="C42" s="447">
        <f t="shared" si="0"/>
        <v>100747.55675784221</v>
      </c>
      <c r="D42" s="447">
        <f ca="1">SUMIF(G:G,35,K:K)</f>
        <v>-31265.071039103415</v>
      </c>
      <c r="E42" s="447">
        <f t="shared" ca="1" si="1"/>
        <v>-688957.70630726882</v>
      </c>
      <c r="F42" s="431"/>
      <c r="G42" s="459">
        <v>3</v>
      </c>
      <c r="H42" s="459">
        <v>35</v>
      </c>
      <c r="I42" s="444">
        <f t="shared" ca="1" si="5"/>
        <v>2245177.8591969227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9216.3788581355166</v>
      </c>
      <c r="L42" s="444">
        <f t="shared" ca="1" si="3"/>
        <v>2221147.3048106595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25">
      <c r="A43" s="459">
        <v>36</v>
      </c>
      <c r="B43" s="447">
        <f t="shared" ca="1" si="4"/>
        <v>-688957.70630726882</v>
      </c>
      <c r="C43" s="447">
        <f t="shared" si="0"/>
        <v>100747.55675784221</v>
      </c>
      <c r="D43" s="447">
        <f ca="1">SUMIF(G:G,36,K:K)</f>
        <v>-38019.087621550003</v>
      </c>
      <c r="E43" s="447">
        <f t="shared" ca="1" si="1"/>
        <v>-827724.35068666097</v>
      </c>
      <c r="F43" s="431"/>
      <c r="G43" s="459">
        <v>3</v>
      </c>
      <c r="H43" s="459">
        <v>36</v>
      </c>
      <c r="I43" s="444">
        <f t="shared" ca="1" si="5"/>
        <v>2221147.3048106595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9116.251548192753</v>
      </c>
      <c r="L43" s="444">
        <f t="shared" ca="1" si="3"/>
        <v>2197016.6231144536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25">
      <c r="A44" s="459">
        <v>37</v>
      </c>
      <c r="B44" s="447">
        <f t="shared" ca="1" si="4"/>
        <v>-827724.35068666097</v>
      </c>
      <c r="C44" s="447">
        <f t="shared" si="0"/>
        <v>100747.55675784221</v>
      </c>
      <c r="D44" s="447">
        <f ca="1">SUMIF(G:G,37,K:K)</f>
        <v>-45118.652510679247</v>
      </c>
      <c r="E44" s="447">
        <f t="shared" ca="1" si="1"/>
        <v>-973590.55995518237</v>
      </c>
      <c r="F44" s="431"/>
      <c r="G44" s="459">
        <v>4</v>
      </c>
      <c r="H44" s="459">
        <v>37</v>
      </c>
      <c r="I44" s="444">
        <f t="shared" ca="1" si="5"/>
        <v>2197016.6231144536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9015.707041125228</v>
      </c>
      <c r="L44" s="444">
        <f t="shared" ca="1" si="3"/>
        <v>2172785.3969111801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25">
      <c r="A45" s="459">
        <v>38</v>
      </c>
      <c r="B45" s="447">
        <f t="shared" ca="1" si="4"/>
        <v>-973590.55995518237</v>
      </c>
      <c r="C45" s="447">
        <f t="shared" si="0"/>
        <v>100747.55675784221</v>
      </c>
      <c r="D45" s="447">
        <f ca="1">SUMIF(G:G,38,K:K)</f>
        <v>-52581.444613670858</v>
      </c>
      <c r="E45" s="447">
        <f t="shared" ca="1" si="1"/>
        <v>-1126919.5613266956</v>
      </c>
      <c r="F45" s="431"/>
      <c r="G45" s="459">
        <v>4</v>
      </c>
      <c r="H45" s="459">
        <v>38</v>
      </c>
      <c r="I45" s="444">
        <f t="shared" ca="1" si="5"/>
        <v>2172785.3969111801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8914.7435986115888</v>
      </c>
      <c r="L45" s="444">
        <f t="shared" ca="1" si="3"/>
        <v>2148453.2072653929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25">
      <c r="A46" s="459">
        <v>39</v>
      </c>
      <c r="B46" s="447">
        <f t="shared" ca="1" si="4"/>
        <v>-1126919.5613266956</v>
      </c>
      <c r="C46" s="447">
        <f t="shared" si="0"/>
        <v>100747.55675784221</v>
      </c>
      <c r="D46" s="447">
        <f ca="1">SUMIF(G:G,39,K:K)</f>
        <v>-60426.047324148349</v>
      </c>
      <c r="E46" s="447">
        <f t="shared" ca="1" si="1"/>
        <v>-1288093.165408686</v>
      </c>
      <c r="F46" s="431"/>
      <c r="G46" s="459">
        <v>4</v>
      </c>
      <c r="H46" s="459">
        <v>39</v>
      </c>
      <c r="I46" s="444">
        <f t="shared" ca="1" si="5"/>
        <v>2148453.2072653929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8813.3594750874745</v>
      </c>
      <c r="L46" s="444">
        <f t="shared" ca="1" si="3"/>
        <v>2124019.6334960815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25">
      <c r="A47" s="459">
        <v>40</v>
      </c>
      <c r="B47" s="447">
        <f t="shared" ca="1" si="4"/>
        <v>-1288093.165408686</v>
      </c>
      <c r="C47" s="447">
        <f t="shared" si="0"/>
        <v>100747.55675784221</v>
      </c>
      <c r="D47" s="447">
        <f ca="1">SUMIF(G:G,40,K:K)</f>
        <v>-68671.994797422041</v>
      </c>
      <c r="E47" s="447">
        <f t="shared" ca="1" si="1"/>
        <v>-1457512.7169639503</v>
      </c>
      <c r="F47" s="431"/>
      <c r="G47" s="459">
        <v>4</v>
      </c>
      <c r="H47" s="459">
        <v>40</v>
      </c>
      <c r="I47" s="444">
        <f t="shared" ca="1" si="5"/>
        <v>2124019.6334960815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8711.5529177153439</v>
      </c>
      <c r="L47" s="444">
        <f t="shared" ca="1" si="3"/>
        <v>2099484.2531693978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25">
      <c r="A48" s="459">
        <v>41</v>
      </c>
      <c r="B48" s="447">
        <f t="shared" ca="1" si="4"/>
        <v>-1457512.7169639503</v>
      </c>
      <c r="C48" s="447">
        <f t="shared" si="0"/>
        <v>100747.55675784221</v>
      </c>
      <c r="D48" s="447">
        <f ca="1">SUMIF(G:G,41,K:K)</f>
        <v>-77339.82059326148</v>
      </c>
      <c r="E48" s="447">
        <f t="shared" ca="1" si="1"/>
        <v>-1635600.0943150539</v>
      </c>
      <c r="F48" s="431"/>
      <c r="G48" s="459">
        <v>4</v>
      </c>
      <c r="H48" s="459">
        <v>41</v>
      </c>
      <c r="I48" s="444">
        <f t="shared" ca="1" si="5"/>
        <v>2099484.2531693978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8609.3221663541626</v>
      </c>
      <c r="L48" s="444">
        <f t="shared" ca="1" si="3"/>
        <v>2074846.642091353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25">
      <c r="A49" s="459">
        <v>42</v>
      </c>
      <c r="B49" s="447">
        <f t="shared" ca="1" si="4"/>
        <v>-1635600.0943150539</v>
      </c>
      <c r="C49" s="447">
        <f t="shared" si="0"/>
        <v>100747.55675784221</v>
      </c>
      <c r="D49" s="447">
        <f ca="1">SUMIF(G:G,42,K:K)</f>
        <v>-86451.10880732433</v>
      </c>
      <c r="E49" s="447">
        <f t="shared" ca="1" si="1"/>
        <v>-1822798.7598802205</v>
      </c>
      <c r="F49" s="431"/>
      <c r="G49" s="459">
        <v>4</v>
      </c>
      <c r="H49" s="459">
        <v>42</v>
      </c>
      <c r="I49" s="444">
        <f t="shared" ca="1" si="5"/>
        <v>2074846.642091353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8506.6654535289745</v>
      </c>
      <c r="L49" s="444">
        <f t="shared" ca="1" si="3"/>
        <v>2050106.3743004829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25">
      <c r="A50" s="459">
        <v>43</v>
      </c>
      <c r="B50" s="447">
        <f t="shared" ca="1" si="4"/>
        <v>-1822798.7598802205</v>
      </c>
      <c r="C50" s="447">
        <f t="shared" si="0"/>
        <v>100747.55675784221</v>
      </c>
      <c r="D50" s="447">
        <f ca="1">SUMIF(G:G,43,K:K)</f>
        <v>-96028.547818566105</v>
      </c>
      <c r="E50" s="447">
        <f t="shared" ca="1" si="1"/>
        <v>-2019574.8644566289</v>
      </c>
      <c r="F50" s="431"/>
      <c r="G50" s="459">
        <v>4</v>
      </c>
      <c r="H50" s="459">
        <v>43</v>
      </c>
      <c r="I50" s="444">
        <f t="shared" ca="1" si="5"/>
        <v>2050106.3743004829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8406.8143377336819</v>
      </c>
      <c r="L50" s="444">
        <f t="shared" ca="1" si="3"/>
        <v>2026042.2553938176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25">
      <c r="A51" s="459">
        <v>44</v>
      </c>
      <c r="B51" s="447">
        <f t="shared" ca="1" si="4"/>
        <v>-2019574.8644566289</v>
      </c>
      <c r="C51" s="447">
        <f t="shared" si="0"/>
        <v>100747.55675784221</v>
      </c>
      <c r="D51" s="447">
        <f ca="1">SUMIF(G:G,44,K:K)</f>
        <v>-106095.98678646958</v>
      </c>
      <c r="E51" s="447">
        <f t="shared" ca="1" si="1"/>
        <v>-2226418.4080009405</v>
      </c>
      <c r="F51" s="431"/>
      <c r="G51" s="459">
        <v>4</v>
      </c>
      <c r="H51" s="459">
        <v>44</v>
      </c>
      <c r="I51" s="444">
        <f t="shared" ca="1" si="5"/>
        <v>2026042.2553938176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8306.5471756225761</v>
      </c>
      <c r="L51" s="444">
        <f t="shared" ca="1" si="3"/>
        <v>2001877.8693250411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25">
      <c r="A52" s="459">
        <v>45</v>
      </c>
      <c r="B52" s="447">
        <f t="shared" ca="1" si="4"/>
        <v>-2226418.4080009405</v>
      </c>
      <c r="C52" s="447">
        <f t="shared" si="0"/>
        <v>100747.55675784221</v>
      </c>
      <c r="D52" s="447">
        <f ca="1">SUMIF(G:G,45,K:K)</f>
        <v>-116678.49503877961</v>
      </c>
      <c r="E52" s="447">
        <f t="shared" ca="1" si="1"/>
        <v>-2443844.4597975621</v>
      </c>
      <c r="F52" s="431"/>
      <c r="G52" s="459">
        <v>4</v>
      </c>
      <c r="H52" s="459">
        <v>45</v>
      </c>
      <c r="I52" s="444">
        <f t="shared" ca="1" si="5"/>
        <v>2001877.8693250411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8205.8622336693425</v>
      </c>
      <c r="L52" s="444">
        <f t="shared" ca="1" si="3"/>
        <v>1977612.7983143113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25">
      <c r="A53" s="459">
        <v>46</v>
      </c>
      <c r="B53" s="447">
        <f t="shared" ca="1" si="4"/>
        <v>-2443844.4597975621</v>
      </c>
      <c r="C53" s="447">
        <f t="shared" si="0"/>
        <v>100747.55675784221</v>
      </c>
      <c r="D53" s="447">
        <f ca="1">SUMIF(G:G,46,K:K)</f>
        <v>-127802.42449762695</v>
      </c>
      <c r="E53" s="447">
        <f t="shared" ca="1" si="1"/>
        <v>-2672394.441053031</v>
      </c>
      <c r="F53" s="431"/>
      <c r="G53" s="459">
        <v>4</v>
      </c>
      <c r="H53" s="459">
        <v>46</v>
      </c>
      <c r="I53" s="444">
        <f t="shared" ca="1" si="5"/>
        <v>1977612.7983143113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8104.7577711246331</v>
      </c>
      <c r="L53" s="444">
        <f t="shared" ca="1" si="3"/>
        <v>1953246.6228410369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25">
      <c r="A54" s="459">
        <v>47</v>
      </c>
      <c r="B54" s="447">
        <f t="shared" ca="1" si="4"/>
        <v>-2672394.441053031</v>
      </c>
      <c r="C54" s="447">
        <f t="shared" si="0"/>
        <v>100747.55675784221</v>
      </c>
      <c r="D54" s="447">
        <f ca="1">SUMIF(G:G,47,K:K)</f>
        <v>-139495.47529949149</v>
      </c>
      <c r="E54" s="447">
        <f t="shared" ca="1" si="1"/>
        <v>-2912637.4731103648</v>
      </c>
      <c r="F54" s="431"/>
      <c r="G54" s="459">
        <v>4</v>
      </c>
      <c r="H54" s="459">
        <v>47</v>
      </c>
      <c r="I54" s="444">
        <f t="shared" ca="1" si="5"/>
        <v>1953246.6228410369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8003.2320399859909</v>
      </c>
      <c r="L54" s="444">
        <f t="shared" ca="1" si="3"/>
        <v>1928778.9216366238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25">
      <c r="A55" s="459">
        <v>48</v>
      </c>
      <c r="B55" s="447">
        <f t="shared" ca="1" si="4"/>
        <v>-2912637.4731103648</v>
      </c>
      <c r="C55" s="447">
        <f t="shared" si="0"/>
        <v>100747.55675784221</v>
      </c>
      <c r="D55" s="447">
        <f ca="1">SUMIF(G:G,48,K:K)</f>
        <v>-151786.76477240687</v>
      </c>
      <c r="E55" s="447">
        <f t="shared" ca="1" si="1"/>
        <v>-3165171.7946406137</v>
      </c>
      <c r="F55" s="431"/>
      <c r="G55" s="459">
        <v>4</v>
      </c>
      <c r="H55" s="459">
        <v>48</v>
      </c>
      <c r="I55" s="444">
        <f t="shared" ca="1" si="5"/>
        <v>1928778.9216366238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7901.2832849676024</v>
      </c>
      <c r="L55" s="444">
        <f t="shared" ca="1" si="3"/>
        <v>1904209.2716771923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25">
      <c r="A56" s="459">
        <v>49</v>
      </c>
      <c r="B56" s="447">
        <f t="shared" ca="1" si="4"/>
        <v>-3165171.7946406137</v>
      </c>
      <c r="C56" s="447">
        <f t="shared" si="0"/>
        <v>100747.55675784221</v>
      </c>
      <c r="D56" s="447">
        <f ca="1">SUMIF(G:G,49,K:K)</f>
        <v>-164706.89994217042</v>
      </c>
      <c r="E56" s="447">
        <f t="shared" ca="1" si="1"/>
        <v>-3430626.2513406263</v>
      </c>
      <c r="F56" s="431"/>
      <c r="G56" s="459">
        <f>G55+1</f>
        <v>5</v>
      </c>
      <c r="H56" s="459">
        <v>49</v>
      </c>
      <c r="I56" s="444">
        <f t="shared" ca="1" si="5"/>
        <v>1904209.2716771923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7798.9097434699725</v>
      </c>
      <c r="L56" s="444">
        <f t="shared" ca="1" si="3"/>
        <v>1879537.2481762632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25">
      <c r="A57" s="459">
        <v>50</v>
      </c>
      <c r="B57" s="447">
        <f t="shared" ca="1" si="4"/>
        <v>-3430626.2513406263</v>
      </c>
      <c r="C57" s="447">
        <f t="shared" si="0"/>
        <v>100747.55675784221</v>
      </c>
      <c r="D57" s="447">
        <f ca="1">SUMIF(G:G,50,K:K)</f>
        <v>-178288.05374810757</v>
      </c>
      <c r="E57" s="447">
        <f t="shared" ca="1" si="1"/>
        <v>-3709661.861846576</v>
      </c>
      <c r="F57" s="431"/>
      <c r="G57" s="459">
        <f t="shared" ref="G57:G67" si="8">G56</f>
        <v>5</v>
      </c>
      <c r="H57" s="459">
        <v>50</v>
      </c>
      <c r="I57" s="444">
        <f t="shared" ca="1" si="5"/>
        <v>1879537.2481762632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7696.1096455494344</v>
      </c>
      <c r="L57" s="444">
        <f t="shared" ca="1" si="3"/>
        <v>1854762.4245774136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25">
      <c r="A58" s="459">
        <v>51</v>
      </c>
      <c r="B58" s="447">
        <f t="shared" ca="1" si="4"/>
        <v>-3709661.861846576</v>
      </c>
      <c r="C58" s="447">
        <f t="shared" si="0"/>
        <v>100747.55675784221</v>
      </c>
      <c r="D58" s="447">
        <f ca="1">SUMIF(G:G,51,K:K)</f>
        <v>-192564.0451581802</v>
      </c>
      <c r="E58" s="447">
        <f t="shared" ca="1" si="1"/>
        <v>-4002973.4637625986</v>
      </c>
      <c r="F58" s="431"/>
      <c r="G58" s="459">
        <f t="shared" si="8"/>
        <v>5</v>
      </c>
      <c r="H58" s="459">
        <v>51</v>
      </c>
      <c r="I58" s="444">
        <f t="shared" ca="1" si="5"/>
        <v>1854762.4245774136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7592.881213887561</v>
      </c>
      <c r="L58" s="444">
        <f t="shared" ca="1" si="3"/>
        <v>1829884.3725469022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25">
      <c r="A59" s="459">
        <v>52</v>
      </c>
      <c r="B59" s="447">
        <f t="shared" ca="1" si="4"/>
        <v>-4002973.4637625986</v>
      </c>
      <c r="C59" s="447">
        <f t="shared" si="0"/>
        <v>100747.55675784221</v>
      </c>
      <c r="D59" s="447">
        <f ca="1">SUMIF(G:G,52,K:K)</f>
        <v>-207570.42338293546</v>
      </c>
      <c r="E59" s="447">
        <f t="shared" ca="1" si="1"/>
        <v>-4311291.4439033763</v>
      </c>
      <c r="F59" s="431"/>
      <c r="G59" s="459">
        <f t="shared" si="8"/>
        <v>5</v>
      </c>
      <c r="H59" s="459">
        <v>52</v>
      </c>
      <c r="I59" s="444">
        <f t="shared" ca="1" si="5"/>
        <v>1829884.3725469022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7489.2226637604299</v>
      </c>
      <c r="L59" s="444">
        <f t="shared" ca="1" si="3"/>
        <v>1804902.6619662635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25">
      <c r="A60" s="459">
        <v>53</v>
      </c>
      <c r="B60" s="447">
        <f t="shared" ca="1" si="4"/>
        <v>-4311291.4439033763</v>
      </c>
      <c r="C60" s="447">
        <f t="shared" si="0"/>
        <v>100747.55675784221</v>
      </c>
      <c r="D60" s="447">
        <f ca="1">SUMIF(G:G,53,K:K)</f>
        <v>-223344.55639800034</v>
      </c>
      <c r="E60" s="447">
        <f t="shared" ca="1" si="1"/>
        <v>-4635383.5570592191</v>
      </c>
      <c r="F60" s="431"/>
      <c r="G60" s="459">
        <f t="shared" si="8"/>
        <v>5</v>
      </c>
      <c r="H60" s="459">
        <v>53</v>
      </c>
      <c r="I60" s="444">
        <f t="shared" ca="1" si="5"/>
        <v>1804902.6619662635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7385.132203007769</v>
      </c>
      <c r="L60" s="444">
        <f t="shared" ca="1" si="3"/>
        <v>1779816.8609248723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25">
      <c r="A61" s="459">
        <v>54</v>
      </c>
      <c r="B61" s="447">
        <f t="shared" ca="1" si="4"/>
        <v>-4635383.5570592191</v>
      </c>
      <c r="C61" s="447">
        <f t="shared" si="0"/>
        <v>100747.55675784221</v>
      </c>
      <c r="D61" s="447">
        <f ca="1">SUMIF(G:G,54,K:K)</f>
        <v>-239925.72399555481</v>
      </c>
      <c r="E61" s="447">
        <f t="shared" ca="1" si="1"/>
        <v>-4976056.8378126165</v>
      </c>
      <c r="F61" s="431"/>
      <c r="G61" s="459">
        <f t="shared" si="8"/>
        <v>5</v>
      </c>
      <c r="H61" s="459">
        <v>54</v>
      </c>
      <c r="I61" s="444">
        <f t="shared" ca="1" si="5"/>
        <v>1779816.8609248723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7280.6080320019719</v>
      </c>
      <c r="L61" s="444">
        <f t="shared" ca="1" si="3"/>
        <v>1754626.5357124752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25">
      <c r="A62" s="459">
        <v>55</v>
      </c>
      <c r="B62" s="447">
        <f t="shared" ca="1" si="4"/>
        <v>-4976056.8378126165</v>
      </c>
      <c r="C62" s="447">
        <f t="shared" si="0"/>
        <v>100747.55675784221</v>
      </c>
      <c r="D62" s="447">
        <f ca="1">SUMIF(G:G,55,K:K)</f>
        <v>-257355.21559649528</v>
      </c>
      <c r="E62" s="447">
        <f t="shared" ca="1" si="1"/>
        <v>-5334159.6101669539</v>
      </c>
      <c r="F62" s="431"/>
      <c r="G62" s="459">
        <f t="shared" si="8"/>
        <v>5</v>
      </c>
      <c r="H62" s="459">
        <v>55</v>
      </c>
      <c r="I62" s="444">
        <f t="shared" ca="1" si="5"/>
        <v>1754626.5357124752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7175.6483436169838</v>
      </c>
      <c r="L62" s="444">
        <f t="shared" ca="1" si="3"/>
        <v>1729331.2508116933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25">
      <c r="A63" s="459">
        <v>56</v>
      </c>
      <c r="B63" s="447">
        <f t="shared" ca="1" si="4"/>
        <v>-5334159.6101669539</v>
      </c>
      <c r="C63" s="447">
        <f t="shared" si="0"/>
        <v>100747.55675784221</v>
      </c>
      <c r="D63" s="447">
        <f ca="1">SUMIF(G:G,56,K:K)</f>
        <v>-275676.43306685355</v>
      </c>
      <c r="E63" s="447">
        <f t="shared" ca="1" si="1"/>
        <v>-5710583.5999916494</v>
      </c>
      <c r="F63" s="431"/>
      <c r="G63" s="459">
        <f t="shared" si="8"/>
        <v>5</v>
      </c>
      <c r="H63" s="459">
        <v>56</v>
      </c>
      <c r="I63" s="444">
        <f t="shared" ca="1" si="5"/>
        <v>1729331.2508116933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7070.2513231970588</v>
      </c>
      <c r="L63" s="444">
        <f t="shared" ca="1" si="3"/>
        <v>1703930.5688904913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25">
      <c r="A64" s="459">
        <v>57</v>
      </c>
      <c r="B64" s="447">
        <f t="shared" ca="1" si="4"/>
        <v>-5710583.5999916494</v>
      </c>
      <c r="C64" s="447">
        <f t="shared" si="0"/>
        <v>100747.55675784221</v>
      </c>
      <c r="D64" s="447">
        <f ca="1">SUMIF(G:G,57,K:K)</f>
        <v>-294934.99879449932</v>
      </c>
      <c r="E64" s="447">
        <f t="shared" ca="1" si="1"/>
        <v>-6106266.1555439904</v>
      </c>
      <c r="F64" s="431"/>
      <c r="G64" s="459">
        <f t="shared" si="8"/>
        <v>5</v>
      </c>
      <c r="H64" s="459">
        <v>57</v>
      </c>
      <c r="I64" s="444">
        <f t="shared" ca="1" si="5"/>
        <v>1703930.5688904913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6964.4151485253842</v>
      </c>
      <c r="L64" s="444">
        <f t="shared" ca="1" si="3"/>
        <v>1678424.0507946177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25">
      <c r="A65" s="459">
        <v>58</v>
      </c>
      <c r="B65" s="447">
        <f t="shared" ca="1" si="4"/>
        <v>-6106266.1555439904</v>
      </c>
      <c r="C65" s="447">
        <f t="shared" si="0"/>
        <v>100747.55675784221</v>
      </c>
      <c r="D65" s="447">
        <f ca="1">SUMIF(G:G,58,K:K)</f>
        <v>-315178.86929525167</v>
      </c>
      <c r="E65" s="447">
        <f t="shared" ca="1" si="1"/>
        <v>-6522192.5815970842</v>
      </c>
      <c r="F65" s="431"/>
      <c r="G65" s="459">
        <f t="shared" si="8"/>
        <v>5</v>
      </c>
      <c r="H65" s="459">
        <v>58</v>
      </c>
      <c r="I65" s="444">
        <f t="shared" ca="1" si="5"/>
        <v>1678424.0507946177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6858.1379897925781</v>
      </c>
      <c r="L65" s="444">
        <f t="shared" ca="1" si="3"/>
        <v>1652811.2555400112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25">
      <c r="A66" s="459">
        <v>59</v>
      </c>
      <c r="B66" s="447">
        <f t="shared" ca="1" si="4"/>
        <v>-6522192.5815970842</v>
      </c>
      <c r="C66" s="447">
        <f t="shared" si="0"/>
        <v>100747.55675784221</v>
      </c>
      <c r="D66" s="447">
        <f ca="1">SUMIF(G:G,59,K:K)</f>
        <v>-336458.45463129436</v>
      </c>
      <c r="E66" s="447">
        <f t="shared" ca="1" si="1"/>
        <v>-6959398.5929862205</v>
      </c>
      <c r="F66" s="431"/>
      <c r="G66" s="459">
        <f t="shared" si="8"/>
        <v>5</v>
      </c>
      <c r="H66" s="459">
        <v>59</v>
      </c>
      <c r="I66" s="444">
        <f t="shared" ca="1" si="5"/>
        <v>1652811.2555400112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6751.4180095650509</v>
      </c>
      <c r="L66" s="444">
        <f t="shared" ca="1" si="3"/>
        <v>1627091.7403051772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25">
      <c r="A67" s="459">
        <v>60</v>
      </c>
      <c r="B67" s="447">
        <f t="shared" ca="1" si="4"/>
        <v>-6959398.5929862205</v>
      </c>
      <c r="C67" s="447">
        <f t="shared" si="0"/>
        <v>100747.55675784221</v>
      </c>
      <c r="D67" s="447">
        <f t="shared" ref="D67:D136" ca="1" si="9">SUMIF(G:G,60,K:K)</f>
        <v>-358826.74393926543</v>
      </c>
      <c r="E67" s="447">
        <f t="shared" ca="1" si="1"/>
        <v>-7418972.8936833283</v>
      </c>
      <c r="F67" s="431"/>
      <c r="G67" s="459">
        <f t="shared" si="8"/>
        <v>5</v>
      </c>
      <c r="H67" s="459">
        <v>60</v>
      </c>
      <c r="I67" s="444">
        <f t="shared" ca="1" si="5"/>
        <v>1627091.7403051772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6644.2533627532421</v>
      </c>
      <c r="L67" s="444">
        <f t="shared" ca="1" si="3"/>
        <v>1601265.0604235313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25">
      <c r="A68" s="459">
        <v>61</v>
      </c>
      <c r="B68" s="447">
        <f t="shared" ca="1" si="4"/>
        <v>-7418972.8936833283</v>
      </c>
      <c r="C68" s="447">
        <f t="shared" si="0"/>
        <v>100747.55675784221</v>
      </c>
      <c r="D68" s="447">
        <f t="shared" ca="1" si="9"/>
        <v>-358826.74393926543</v>
      </c>
      <c r="E68" s="447">
        <f t="shared" ca="1" si="1"/>
        <v>-7878547.1943804361</v>
      </c>
      <c r="F68" s="431"/>
      <c r="G68" s="459">
        <f>G67+1</f>
        <v>6</v>
      </c>
      <c r="H68" s="459">
        <v>61</v>
      </c>
      <c r="I68" s="444">
        <f t="shared" ca="1" si="5"/>
        <v>1601265.0604235313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6536.6421965797181</v>
      </c>
      <c r="L68" s="444">
        <f t="shared" ca="1" si="3"/>
        <v>1575330.7693757119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25">
      <c r="A69" s="459">
        <v>62</v>
      </c>
      <c r="B69" s="447">
        <f t="shared" ca="1" si="4"/>
        <v>-7878547.1943804361</v>
      </c>
      <c r="C69" s="447">
        <f t="shared" si="0"/>
        <v>100747.55675784221</v>
      </c>
      <c r="D69" s="447">
        <f t="shared" ca="1" si="9"/>
        <v>-358826.74393926543</v>
      </c>
      <c r="E69" s="447">
        <f t="shared" ca="1" si="1"/>
        <v>-8338121.4950775439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1575330.7693757119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6428.5826505471368</v>
      </c>
      <c r="L69" s="444">
        <f t="shared" ca="1" si="3"/>
        <v>1549288.41878186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25">
      <c r="A70" s="459">
        <v>63</v>
      </c>
      <c r="B70" s="447">
        <f t="shared" ca="1" si="4"/>
        <v>-8338121.4950775439</v>
      </c>
      <c r="C70" s="447">
        <f t="shared" si="0"/>
        <v>100747.55675784221</v>
      </c>
      <c r="D70" s="447">
        <f t="shared" ca="1" si="9"/>
        <v>-358826.74393926543</v>
      </c>
      <c r="E70" s="447">
        <f t="shared" ca="1" si="1"/>
        <v>-8797695.7957746517</v>
      </c>
      <c r="F70" s="431"/>
      <c r="G70" s="459">
        <f t="shared" si="10"/>
        <v>6</v>
      </c>
      <c r="H70" s="459">
        <v>63</v>
      </c>
      <c r="I70" s="444">
        <f t="shared" ca="1" si="5"/>
        <v>1549288.41878186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6320.0728564060873</v>
      </c>
      <c r="L70" s="444">
        <f t="shared" ca="1" si="3"/>
        <v>1523137.558393867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25">
      <c r="A71" s="459">
        <v>64</v>
      </c>
      <c r="B71" s="447">
        <f t="shared" ca="1" si="4"/>
        <v>-8797695.7957746517</v>
      </c>
      <c r="C71" s="447">
        <f t="shared" si="0"/>
        <v>100747.55675784221</v>
      </c>
      <c r="D71" s="447">
        <f t="shared" ca="1" si="9"/>
        <v>-358826.74393926543</v>
      </c>
      <c r="E71" s="447">
        <f t="shared" ca="1" si="1"/>
        <v>-9257270.0964717604</v>
      </c>
      <c r="F71" s="431"/>
      <c r="G71" s="459">
        <f t="shared" si="10"/>
        <v>6</v>
      </c>
      <c r="H71" s="459">
        <v>64</v>
      </c>
      <c r="I71" s="444">
        <f t="shared" ca="1" si="5"/>
        <v>1523137.558393867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6211.1109381227834</v>
      </c>
      <c r="L71" s="444">
        <f t="shared" ca="1" si="3"/>
        <v>1496877.7360875907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25">
      <c r="A72" s="459">
        <v>65</v>
      </c>
      <c r="B72" s="447">
        <f t="shared" ca="1" si="4"/>
        <v>-9257270.0964717604</v>
      </c>
      <c r="C72" s="447">
        <f t="shared" si="0"/>
        <v>100747.55675784221</v>
      </c>
      <c r="D72" s="447">
        <f t="shared" ca="1" si="9"/>
        <v>-358826.74393926543</v>
      </c>
      <c r="E72" s="447">
        <f t="shared" ca="1" si="1"/>
        <v>-9716844.3971688692</v>
      </c>
      <c r="F72" s="431"/>
      <c r="G72" s="459">
        <f t="shared" si="10"/>
        <v>6</v>
      </c>
      <c r="H72" s="459">
        <v>65</v>
      </c>
      <c r="I72" s="444">
        <f t="shared" ca="1" si="5"/>
        <v>1496877.7360875907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6101.695011846632</v>
      </c>
      <c r="L72" s="444">
        <f t="shared" ca="1" si="3"/>
        <v>1470508.4978550384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25">
      <c r="A73" s="459">
        <v>66</v>
      </c>
      <c r="B73" s="447">
        <f t="shared" ca="1" si="4"/>
        <v>-9716844.3971688692</v>
      </c>
      <c r="C73" s="447">
        <f t="shared" si="0"/>
        <v>100747.55675784221</v>
      </c>
      <c r="D73" s="447">
        <f t="shared" ca="1" si="9"/>
        <v>-358826.74393926543</v>
      </c>
      <c r="E73" s="447">
        <f t="shared" ca="1" si="1"/>
        <v>-10176418.697865978</v>
      </c>
      <c r="F73" s="431"/>
      <c r="G73" s="459">
        <f t="shared" si="10"/>
        <v>6</v>
      </c>
      <c r="H73" s="459">
        <v>66</v>
      </c>
      <c r="I73" s="444">
        <f t="shared" ca="1" si="5"/>
        <v>1470508.4978550384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5991.8231858776635</v>
      </c>
      <c r="L73" s="444">
        <f t="shared" ca="1" si="3"/>
        <v>1444029.387796517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25">
      <c r="A74" s="459">
        <v>67</v>
      </c>
      <c r="B74" s="447">
        <f t="shared" ca="1" si="4"/>
        <v>-10176418.697865978</v>
      </c>
      <c r="C74" s="447">
        <f t="shared" si="0"/>
        <v>100747.55675784221</v>
      </c>
      <c r="D74" s="447">
        <f t="shared" ca="1" si="9"/>
        <v>-358826.74393926543</v>
      </c>
      <c r="E74" s="447">
        <f t="shared" ca="1" si="1"/>
        <v>-10635992.998563087</v>
      </c>
      <c r="F74" s="431"/>
      <c r="G74" s="459">
        <f t="shared" si="10"/>
        <v>6</v>
      </c>
      <c r="H74" s="459">
        <v>67</v>
      </c>
      <c r="I74" s="444">
        <f t="shared" ca="1" si="5"/>
        <v>1444029.387796517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5881.4935606338249</v>
      </c>
      <c r="L74" s="444">
        <f t="shared" ca="1" si="3"/>
        <v>1417439.9481127518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25">
      <c r="A75" s="459">
        <v>68</v>
      </c>
      <c r="B75" s="447">
        <f t="shared" ca="1" si="4"/>
        <v>-10635992.998563087</v>
      </c>
      <c r="C75" s="447">
        <f t="shared" si="0"/>
        <v>100747.55675784221</v>
      </c>
      <c r="D75" s="447">
        <f t="shared" ca="1" si="9"/>
        <v>-358826.74393926543</v>
      </c>
      <c r="E75" s="447">
        <f t="shared" ca="1" si="1"/>
        <v>-11095567.299260195</v>
      </c>
      <c r="F75" s="431"/>
      <c r="G75" s="459">
        <f t="shared" si="10"/>
        <v>6</v>
      </c>
      <c r="H75" s="459">
        <v>68</v>
      </c>
      <c r="I75" s="444">
        <f t="shared" ca="1" si="5"/>
        <v>1417439.9481127518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5868.200911595548</v>
      </c>
      <c r="L75" s="444">
        <f t="shared" ca="1" si="3"/>
        <v>1414236.4196945271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25">
      <c r="A76" s="459">
        <v>69</v>
      </c>
      <c r="B76" s="447">
        <f t="shared" ca="1" si="4"/>
        <v>-11095567.299260195</v>
      </c>
      <c r="C76" s="447">
        <f t="shared" si="0"/>
        <v>100747.55675784221</v>
      </c>
      <c r="D76" s="447">
        <f t="shared" ca="1" si="9"/>
        <v>-358826.74393926543</v>
      </c>
      <c r="E76" s="447">
        <f t="shared" ca="1" si="1"/>
        <v>-11555141.599957304</v>
      </c>
      <c r="F76" s="431"/>
      <c r="G76" s="459">
        <f t="shared" si="10"/>
        <v>6</v>
      </c>
      <c r="H76" s="459">
        <v>69</v>
      </c>
      <c r="I76" s="444">
        <f t="shared" ca="1" si="5"/>
        <v>1414236.4196945271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5854.8528765196115</v>
      </c>
      <c r="L76" s="444">
        <f t="shared" ca="1" si="3"/>
        <v>1411019.5432412263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25">
      <c r="A77" s="459">
        <v>70</v>
      </c>
      <c r="B77" s="447">
        <f t="shared" ca="1" si="4"/>
        <v>-11555141.599957304</v>
      </c>
      <c r="C77" s="447">
        <f t="shared" si="0"/>
        <v>100747.55675784221</v>
      </c>
      <c r="D77" s="447">
        <f t="shared" ca="1" si="9"/>
        <v>-358826.74393926543</v>
      </c>
      <c r="E77" s="447">
        <f t="shared" ca="1" si="1"/>
        <v>-12014715.900654413</v>
      </c>
      <c r="F77" s="431"/>
      <c r="G77" s="459">
        <f t="shared" si="10"/>
        <v>6</v>
      </c>
      <c r="H77" s="459">
        <v>70</v>
      </c>
      <c r="I77" s="444">
        <f t="shared" ca="1" si="5"/>
        <v>1411019.5432412263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5841.4492246308582</v>
      </c>
      <c r="L77" s="444">
        <f t="shared" ca="1" si="3"/>
        <v>1407789.2631360369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25">
      <c r="A78" s="459">
        <v>71</v>
      </c>
      <c r="B78" s="447">
        <f t="shared" ca="1" si="4"/>
        <v>-12014715.900654413</v>
      </c>
      <c r="C78" s="447">
        <f t="shared" si="0"/>
        <v>100747.55675784221</v>
      </c>
      <c r="D78" s="447">
        <f t="shared" ca="1" si="9"/>
        <v>-358826.74393926543</v>
      </c>
      <c r="E78" s="447">
        <f t="shared" ca="1" si="1"/>
        <v>-12474290.201351522</v>
      </c>
      <c r="F78" s="431"/>
      <c r="G78" s="459">
        <f t="shared" si="10"/>
        <v>6</v>
      </c>
      <c r="H78" s="459">
        <v>71</v>
      </c>
      <c r="I78" s="444">
        <f t="shared" ca="1" si="5"/>
        <v>1407789.2631360369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5827.9897241925692</v>
      </c>
      <c r="L78" s="444">
        <f t="shared" ca="1" si="3"/>
        <v>1404545.5235304092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25">
      <c r="A79" s="459">
        <v>72</v>
      </c>
      <c r="B79" s="447">
        <f t="shared" ca="1" si="4"/>
        <v>-12474290.201351522</v>
      </c>
      <c r="C79" s="447">
        <f t="shared" si="0"/>
        <v>100747.55675784221</v>
      </c>
      <c r="D79" s="447">
        <f t="shared" ca="1" si="9"/>
        <v>-358826.74393926543</v>
      </c>
      <c r="E79" s="447">
        <f t="shared" ca="1" si="1"/>
        <v>-12933864.50204863</v>
      </c>
      <c r="F79" s="431"/>
      <c r="G79" s="459">
        <f t="shared" si="10"/>
        <v>6</v>
      </c>
      <c r="H79" s="459">
        <v>72</v>
      </c>
      <c r="I79" s="444">
        <f t="shared" ca="1" si="5"/>
        <v>1404545.5235304092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5814.474142502454</v>
      </c>
      <c r="L79" s="444">
        <f t="shared" ca="1" si="3"/>
        <v>1401288.2683430915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25">
      <c r="A80" s="459">
        <v>73</v>
      </c>
      <c r="B80" s="447">
        <f t="shared" ca="1" si="4"/>
        <v>-12933864.50204863</v>
      </c>
      <c r="C80" s="447">
        <f t="shared" si="0"/>
        <v>100747.55675784221</v>
      </c>
      <c r="D80" s="447">
        <f t="shared" ca="1" si="9"/>
        <v>-358826.74393926543</v>
      </c>
      <c r="E80" s="447">
        <f t="shared" ca="1" si="1"/>
        <v>-13393438.802745739</v>
      </c>
      <c r="F80" s="431"/>
      <c r="G80" s="459">
        <f>G79+1</f>
        <v>7</v>
      </c>
      <c r="H80" s="459">
        <v>73</v>
      </c>
      <c r="I80" s="444">
        <f t="shared" ca="1" si="5"/>
        <v>1401288.2683430915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5800.9022458886302</v>
      </c>
      <c r="L80" s="444">
        <f t="shared" ca="1" si="3"/>
        <v>1398017.4412591599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25">
      <c r="A81" s="459">
        <v>74</v>
      </c>
      <c r="B81" s="447">
        <f t="shared" ca="1" si="4"/>
        <v>-13393438.802745739</v>
      </c>
      <c r="C81" s="447">
        <f t="shared" si="0"/>
        <v>100747.55675784221</v>
      </c>
      <c r="D81" s="447">
        <f t="shared" ca="1" si="9"/>
        <v>-358826.74393926543</v>
      </c>
      <c r="E81" s="447">
        <f t="shared" ca="1" si="1"/>
        <v>-13853013.103442848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1398017.4412591599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5787.273799705582</v>
      </c>
      <c r="L81" s="444">
        <f t="shared" ca="1" si="3"/>
        <v>1394732.9857290452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25">
      <c r="A82" s="459">
        <v>75</v>
      </c>
      <c r="B82" s="447">
        <f t="shared" ca="1" si="4"/>
        <v>-13853013.103442848</v>
      </c>
      <c r="C82" s="447">
        <f t="shared" si="0"/>
        <v>100747.55675784221</v>
      </c>
      <c r="D82" s="447">
        <f t="shared" ca="1" si="9"/>
        <v>-358826.74393926543</v>
      </c>
      <c r="E82" s="447">
        <f t="shared" ca="1" si="1"/>
        <v>-14312587.404139956</v>
      </c>
      <c r="F82" s="431"/>
      <c r="G82" s="459">
        <f t="shared" si="11"/>
        <v>7</v>
      </c>
      <c r="H82" s="459">
        <v>75</v>
      </c>
      <c r="I82" s="444">
        <f t="shared" ca="1" si="5"/>
        <v>1394732.9857290452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5773.588568330104</v>
      </c>
      <c r="L82" s="444">
        <f t="shared" ca="1" si="3"/>
        <v>1391434.844967555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25">
      <c r="A83" s="459">
        <v>76</v>
      </c>
      <c r="B83" s="447">
        <f t="shared" ca="1" si="4"/>
        <v>-14312587.404139956</v>
      </c>
      <c r="C83" s="447">
        <f t="shared" si="0"/>
        <v>100747.55675784221</v>
      </c>
      <c r="D83" s="447">
        <f t="shared" ca="1" si="9"/>
        <v>-358826.74393926543</v>
      </c>
      <c r="E83" s="447">
        <f t="shared" ca="1" si="1"/>
        <v>-14772161.704837065</v>
      </c>
      <c r="F83" s="431"/>
      <c r="G83" s="459">
        <f t="shared" si="11"/>
        <v>7</v>
      </c>
      <c r="H83" s="459">
        <v>76</v>
      </c>
      <c r="I83" s="444">
        <f t="shared" ca="1" si="5"/>
        <v>1391434.844967555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5759.8463151572278</v>
      </c>
      <c r="L83" s="444">
        <f t="shared" ca="1" si="3"/>
        <v>1388122.9619528919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25">
      <c r="A84" s="459">
        <v>77</v>
      </c>
      <c r="B84" s="447">
        <f t="shared" ca="1" si="4"/>
        <v>-14772161.704837065</v>
      </c>
      <c r="C84" s="447">
        <f t="shared" si="0"/>
        <v>100747.55675784221</v>
      </c>
      <c r="D84" s="447">
        <f t="shared" ca="1" si="9"/>
        <v>-358826.74393926543</v>
      </c>
      <c r="E84" s="447">
        <f t="shared" ca="1" si="1"/>
        <v>-15231736.005534174</v>
      </c>
      <c r="F84" s="431"/>
      <c r="G84" s="459">
        <f t="shared" si="11"/>
        <v>7</v>
      </c>
      <c r="H84" s="459">
        <v>77</v>
      </c>
      <c r="I84" s="444">
        <f t="shared" ca="1" si="5"/>
        <v>1388122.9619528919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5746.0468025961318</v>
      </c>
      <c r="L84" s="444">
        <f t="shared" ca="1" si="3"/>
        <v>1384797.2794256678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25">
      <c r="A85" s="459">
        <v>78</v>
      </c>
      <c r="B85" s="447">
        <f t="shared" ca="1" si="4"/>
        <v>-15231736.005534174</v>
      </c>
      <c r="C85" s="447">
        <f t="shared" si="0"/>
        <v>100747.55675784221</v>
      </c>
      <c r="D85" s="447">
        <f t="shared" ca="1" si="9"/>
        <v>-358826.74393926543</v>
      </c>
      <c r="E85" s="447">
        <f t="shared" ca="1" si="1"/>
        <v>-15691310.306231283</v>
      </c>
      <c r="F85" s="431"/>
      <c r="G85" s="459">
        <f t="shared" si="11"/>
        <v>7</v>
      </c>
      <c r="H85" s="459">
        <v>78</v>
      </c>
      <c r="I85" s="444">
        <f t="shared" ca="1" si="5"/>
        <v>1384797.2794256678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5732.1897920660313</v>
      </c>
      <c r="L85" s="444">
        <f t="shared" ca="1" si="3"/>
        <v>1381457.7398879137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25">
      <c r="A86" s="459">
        <v>79</v>
      </c>
      <c r="B86" s="447">
        <f t="shared" ca="1" si="4"/>
        <v>-15691310.306231283</v>
      </c>
      <c r="C86" s="447">
        <f t="shared" si="0"/>
        <v>100747.55675784221</v>
      </c>
      <c r="D86" s="447">
        <f t="shared" ca="1" si="9"/>
        <v>-358826.74393926543</v>
      </c>
      <c r="E86" s="447">
        <f t="shared" ca="1" si="1"/>
        <v>-16150884.606928391</v>
      </c>
      <c r="F86" s="431"/>
      <c r="G86" s="459">
        <f t="shared" si="11"/>
        <v>7</v>
      </c>
      <c r="H86" s="459">
        <v>79</v>
      </c>
      <c r="I86" s="444">
        <f t="shared" ca="1" si="5"/>
        <v>1381457.7398879137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5718.2750439920555</v>
      </c>
      <c r="L86" s="444">
        <f t="shared" ca="1" si="3"/>
        <v>1378104.2856020855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25">
      <c r="A87" s="459">
        <v>80</v>
      </c>
      <c r="B87" s="447">
        <f t="shared" ca="1" si="4"/>
        <v>-16150884.606928391</v>
      </c>
      <c r="C87" s="447">
        <f t="shared" si="0"/>
        <v>100747.55675784221</v>
      </c>
      <c r="D87" s="447">
        <f t="shared" ca="1" si="9"/>
        <v>-358826.74393926543</v>
      </c>
      <c r="E87" s="447">
        <f t="shared" ca="1" si="1"/>
        <v>-16610458.9076255</v>
      </c>
      <c r="F87" s="431"/>
      <c r="G87" s="459">
        <f t="shared" si="11"/>
        <v>7</v>
      </c>
      <c r="H87" s="459">
        <v>80</v>
      </c>
      <c r="I87" s="444">
        <f t="shared" ca="1" si="5"/>
        <v>1378104.2856020855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5704.3023178011053</v>
      </c>
      <c r="L87" s="444">
        <f t="shared" ca="1" si="3"/>
        <v>1374736.8585900664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25">
      <c r="A88" s="459">
        <v>81</v>
      </c>
      <c r="B88" s="447">
        <f t="shared" ca="1" si="4"/>
        <v>-16610458.9076255</v>
      </c>
      <c r="C88" s="447">
        <f t="shared" si="0"/>
        <v>100747.55675784221</v>
      </c>
      <c r="D88" s="447">
        <f t="shared" ca="1" si="9"/>
        <v>-358826.74393926543</v>
      </c>
      <c r="E88" s="447">
        <f t="shared" ca="1" si="1"/>
        <v>-17070033.208322607</v>
      </c>
      <c r="F88" s="431"/>
      <c r="G88" s="459">
        <f t="shared" si="11"/>
        <v>7</v>
      </c>
      <c r="H88" s="459">
        <v>81</v>
      </c>
      <c r="I88" s="444">
        <f t="shared" ca="1" si="5"/>
        <v>1374736.8585900664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5690.2713719176927</v>
      </c>
      <c r="L88" s="444">
        <f t="shared" ca="1" si="3"/>
        <v>1371355.400632164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25">
      <c r="A89" s="459">
        <v>82</v>
      </c>
      <c r="B89" s="447">
        <f t="shared" ca="1" si="4"/>
        <v>-17070033.208322607</v>
      </c>
      <c r="C89" s="447">
        <f t="shared" si="0"/>
        <v>100747.55675784221</v>
      </c>
      <c r="D89" s="447">
        <f t="shared" ca="1" si="9"/>
        <v>-358826.74393926543</v>
      </c>
      <c r="E89" s="447">
        <f t="shared" ca="1" si="1"/>
        <v>-17529607.509019714</v>
      </c>
      <c r="F89" s="431"/>
      <c r="G89" s="459">
        <f t="shared" si="11"/>
        <v>7</v>
      </c>
      <c r="H89" s="459">
        <v>82</v>
      </c>
      <c r="I89" s="444">
        <f t="shared" ca="1" si="5"/>
        <v>1371355.400632164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5676.1819637597655</v>
      </c>
      <c r="L89" s="444">
        <f t="shared" ca="1" si="3"/>
        <v>1367959.8532661034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25">
      <c r="A90" s="459">
        <v>83</v>
      </c>
      <c r="B90" s="447">
        <f t="shared" ca="1" si="4"/>
        <v>-17529607.509019714</v>
      </c>
      <c r="C90" s="447">
        <f t="shared" si="0"/>
        <v>100747.55675784221</v>
      </c>
      <c r="D90" s="447">
        <f t="shared" ca="1" si="9"/>
        <v>-358826.74393926543</v>
      </c>
      <c r="E90" s="447">
        <f t="shared" ca="1" si="1"/>
        <v>-17989181.809716821</v>
      </c>
      <c r="F90" s="431"/>
      <c r="G90" s="459">
        <f t="shared" si="11"/>
        <v>7</v>
      </c>
      <c r="H90" s="459">
        <v>83</v>
      </c>
      <c r="I90" s="444">
        <f t="shared" ca="1" si="5"/>
        <v>1367959.8532661034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5662.0338497345128</v>
      </c>
      <c r="L90" s="444">
        <f t="shared" ca="1" si="3"/>
        <v>1364550.1577860177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25">
      <c r="A91" s="459">
        <v>84</v>
      </c>
      <c r="B91" s="447">
        <f t="shared" ca="1" si="4"/>
        <v>-17989181.809716821</v>
      </c>
      <c r="C91" s="447">
        <f t="shared" si="0"/>
        <v>100747.55675784221</v>
      </c>
      <c r="D91" s="447">
        <f t="shared" ca="1" si="9"/>
        <v>-358826.74393926543</v>
      </c>
      <c r="E91" s="447">
        <f t="shared" ca="1" si="1"/>
        <v>-18448756.110413928</v>
      </c>
      <c r="F91" s="431"/>
      <c r="G91" s="459">
        <f t="shared" si="11"/>
        <v>7</v>
      </c>
      <c r="H91" s="459">
        <v>84</v>
      </c>
      <c r="I91" s="444">
        <f t="shared" ca="1" si="5"/>
        <v>1364550.1577860177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5647.826785234156</v>
      </c>
      <c r="L91" s="444">
        <f t="shared" ca="1" si="3"/>
        <v>1361126.2552414318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25">
      <c r="A92" s="459">
        <v>85</v>
      </c>
      <c r="B92" s="447">
        <f t="shared" ca="1" si="4"/>
        <v>-18448756.110413928</v>
      </c>
      <c r="C92" s="447">
        <f t="shared" si="0"/>
        <v>100747.55675784221</v>
      </c>
      <c r="D92" s="447">
        <f t="shared" ca="1" si="9"/>
        <v>-358826.74393926543</v>
      </c>
      <c r="E92" s="447">
        <f t="shared" ca="1" si="1"/>
        <v>-18908330.411111034</v>
      </c>
      <c r="F92" s="431"/>
      <c r="G92" s="459">
        <f>G91+1</f>
        <v>8</v>
      </c>
      <c r="H92" s="459">
        <v>85</v>
      </c>
      <c r="I92" s="444">
        <f t="shared" ca="1" si="5"/>
        <v>1361126.2552414318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5633.5605246317145</v>
      </c>
      <c r="L92" s="444">
        <f t="shared" ca="1" si="3"/>
        <v>1357688.0864362433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25">
      <c r="A93" s="459">
        <v>86</v>
      </c>
      <c r="B93" s="447">
        <f t="shared" ca="1" si="4"/>
        <v>-18908330.411111034</v>
      </c>
      <c r="C93" s="447">
        <f t="shared" si="0"/>
        <v>100747.55675784221</v>
      </c>
      <c r="D93" s="447">
        <f t="shared" ca="1" si="9"/>
        <v>-358826.74393926543</v>
      </c>
      <c r="E93" s="447">
        <f t="shared" ca="1" si="1"/>
        <v>-19367904.711808141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1357688.0864362433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5619.2348212767629</v>
      </c>
      <c r="L93" s="444">
        <f t="shared" ca="1" si="3"/>
        <v>1354235.5919276997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25">
      <c r="A94" s="459">
        <v>87</v>
      </c>
      <c r="B94" s="447">
        <f t="shared" ca="1" si="4"/>
        <v>-19367904.711808141</v>
      </c>
      <c r="C94" s="447">
        <f t="shared" si="0"/>
        <v>100747.55675784221</v>
      </c>
      <c r="D94" s="447">
        <f t="shared" ca="1" si="9"/>
        <v>-358826.74393926543</v>
      </c>
      <c r="E94" s="447">
        <f t="shared" ca="1" si="1"/>
        <v>-19827479.012505248</v>
      </c>
      <c r="F94" s="431"/>
      <c r="G94" s="459">
        <f t="shared" si="12"/>
        <v>8</v>
      </c>
      <c r="H94" s="459">
        <v>87</v>
      </c>
      <c r="I94" s="444">
        <f t="shared" ca="1" si="5"/>
        <v>1354235.5919276997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5604.8494274911645</v>
      </c>
      <c r="L94" s="444">
        <f t="shared" ca="1" si="3"/>
        <v>1350768.7120253707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25">
      <c r="A95" s="459">
        <v>88</v>
      </c>
      <c r="B95" s="447">
        <f t="shared" ca="1" si="4"/>
        <v>-19827479.012505248</v>
      </c>
      <c r="C95" s="447">
        <f t="shared" si="0"/>
        <v>100747.55675784221</v>
      </c>
      <c r="D95" s="447">
        <f t="shared" ca="1" si="9"/>
        <v>-358826.74393926543</v>
      </c>
      <c r="E95" s="447">
        <f t="shared" ca="1" si="1"/>
        <v>-20287053.313202355</v>
      </c>
      <c r="F95" s="431"/>
      <c r="G95" s="459">
        <f t="shared" si="12"/>
        <v>8</v>
      </c>
      <c r="H95" s="459">
        <v>88</v>
      </c>
      <c r="I95" s="444">
        <f t="shared" ca="1" si="5"/>
        <v>1350768.7120253707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5590.404094564793</v>
      </c>
      <c r="L95" s="444">
        <f t="shared" ca="1" si="3"/>
        <v>1347287.3867901152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25">
      <c r="A96" s="459">
        <v>89</v>
      </c>
      <c r="B96" s="447">
        <f t="shared" ca="1" si="4"/>
        <v>-20287053.313202355</v>
      </c>
      <c r="C96" s="447">
        <f t="shared" si="0"/>
        <v>100747.55675784221</v>
      </c>
      <c r="D96" s="447">
        <f t="shared" ca="1" si="9"/>
        <v>-358826.74393926543</v>
      </c>
      <c r="E96" s="447">
        <f t="shared" ca="1" si="1"/>
        <v>-20746627.613899462</v>
      </c>
      <c r="F96" s="431"/>
      <c r="G96" s="459">
        <f t="shared" si="12"/>
        <v>8</v>
      </c>
      <c r="H96" s="459">
        <v>89</v>
      </c>
      <c r="I96" s="444">
        <f t="shared" ca="1" si="5"/>
        <v>1347287.3867901152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5575.898572751229</v>
      </c>
      <c r="L96" s="444">
        <f t="shared" ca="1" si="3"/>
        <v>1343791.5560330462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25">
      <c r="A97" s="459">
        <v>90</v>
      </c>
      <c r="B97" s="447">
        <f t="shared" ca="1" si="4"/>
        <v>-20746627.613899462</v>
      </c>
      <c r="C97" s="447">
        <f t="shared" si="0"/>
        <v>100747.55675784221</v>
      </c>
      <c r="D97" s="447">
        <f t="shared" ca="1" si="9"/>
        <v>-358826.74393926543</v>
      </c>
      <c r="E97" s="447">
        <f t="shared" ca="1" si="1"/>
        <v>-21206201.914596569</v>
      </c>
      <c r="F97" s="431"/>
      <c r="G97" s="459">
        <f t="shared" si="12"/>
        <v>8</v>
      </c>
      <c r="H97" s="459">
        <v>90</v>
      </c>
      <c r="I97" s="444">
        <f t="shared" ca="1" si="5"/>
        <v>1343791.5560330462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5561.3326112634413</v>
      </c>
      <c r="L97" s="444">
        <f t="shared" ca="1" si="3"/>
        <v>1340281.1593144895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25">
      <c r="A98" s="459">
        <v>91</v>
      </c>
      <c r="B98" s="447">
        <f t="shared" ca="1" si="4"/>
        <v>-21206201.914596569</v>
      </c>
      <c r="C98" s="447">
        <f t="shared" si="0"/>
        <v>100747.55675784221</v>
      </c>
      <c r="D98" s="447">
        <f t="shared" ca="1" si="9"/>
        <v>-358826.74393926543</v>
      </c>
      <c r="E98" s="447">
        <f t="shared" ca="1" si="1"/>
        <v>-21665776.215293676</v>
      </c>
      <c r="F98" s="431"/>
      <c r="G98" s="459">
        <f t="shared" si="12"/>
        <v>8</v>
      </c>
      <c r="H98" s="459">
        <v>91</v>
      </c>
      <c r="I98" s="444">
        <f t="shared" ca="1" si="5"/>
        <v>1340281.1593144895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5546.7059582694546</v>
      </c>
      <c r="L98" s="444">
        <f t="shared" ca="1" si="3"/>
        <v>1336756.1359429387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25">
      <c r="A99" s="459">
        <v>92</v>
      </c>
      <c r="B99" s="447">
        <f t="shared" ca="1" si="4"/>
        <v>-21665776.215293676</v>
      </c>
      <c r="C99" s="447">
        <f t="shared" si="0"/>
        <v>100747.55675784221</v>
      </c>
      <c r="D99" s="447">
        <f t="shared" ca="1" si="9"/>
        <v>-358826.74393926543</v>
      </c>
      <c r="E99" s="447">
        <f t="shared" ca="1" si="1"/>
        <v>-22125350.515990783</v>
      </c>
      <c r="F99" s="431"/>
      <c r="G99" s="459">
        <f t="shared" si="12"/>
        <v>8</v>
      </c>
      <c r="H99" s="459">
        <v>92</v>
      </c>
      <c r="I99" s="444">
        <f t="shared" ca="1" si="5"/>
        <v>1336756.1359429387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5532.0183608879934</v>
      </c>
      <c r="L99" s="444">
        <f t="shared" ca="1" si="3"/>
        <v>1333216.4249740064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25">
      <c r="A100" s="459">
        <v>93</v>
      </c>
      <c r="B100" s="447">
        <f t="shared" ca="1" si="4"/>
        <v>-22125350.515990783</v>
      </c>
      <c r="C100" s="447">
        <f t="shared" si="0"/>
        <v>100747.55675784221</v>
      </c>
      <c r="D100" s="447">
        <f t="shared" ca="1" si="9"/>
        <v>-358826.74393926543</v>
      </c>
      <c r="E100" s="447">
        <f t="shared" ca="1" si="1"/>
        <v>-22584924.816687889</v>
      </c>
      <c r="F100" s="431"/>
      <c r="G100" s="459">
        <f t="shared" si="12"/>
        <v>8</v>
      </c>
      <c r="H100" s="459">
        <v>93</v>
      </c>
      <c r="I100" s="444">
        <f t="shared" ca="1" si="5"/>
        <v>1333216.4249740064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5517.2695651841086</v>
      </c>
      <c r="L100" s="444">
        <f t="shared" ca="1" si="3"/>
        <v>1329661.9652093702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25">
      <c r="A101" s="459">
        <v>94</v>
      </c>
      <c r="B101" s="447">
        <f t="shared" ca="1" si="4"/>
        <v>-22584924.816687889</v>
      </c>
      <c r="C101" s="447">
        <f t="shared" si="0"/>
        <v>100747.55675784221</v>
      </c>
      <c r="D101" s="447">
        <f t="shared" ca="1" si="9"/>
        <v>-358826.74393926543</v>
      </c>
      <c r="E101" s="447">
        <f t="shared" ca="1" si="1"/>
        <v>-23044499.117384996</v>
      </c>
      <c r="F101" s="431"/>
      <c r="G101" s="459">
        <f t="shared" si="12"/>
        <v>8</v>
      </c>
      <c r="H101" s="459">
        <v>94</v>
      </c>
      <c r="I101" s="444">
        <f t="shared" ca="1" si="5"/>
        <v>1329661.9652093702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5502.4593161647917</v>
      </c>
      <c r="L101" s="444">
        <f t="shared" ca="1" si="3"/>
        <v>1326092.6951957147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25">
      <c r="A102" s="459">
        <v>95</v>
      </c>
      <c r="B102" s="447">
        <f t="shared" ca="1" si="4"/>
        <v>-23044499.117384996</v>
      </c>
      <c r="C102" s="447">
        <f t="shared" si="0"/>
        <v>100747.55675784221</v>
      </c>
      <c r="D102" s="447">
        <f t="shared" ca="1" si="9"/>
        <v>-358826.74393926543</v>
      </c>
      <c r="E102" s="447">
        <f t="shared" ca="1" si="1"/>
        <v>-23504073.418082103</v>
      </c>
      <c r="F102" s="431"/>
      <c r="G102" s="459">
        <f t="shared" si="12"/>
        <v>8</v>
      </c>
      <c r="H102" s="459">
        <v>95</v>
      </c>
      <c r="I102" s="444">
        <f t="shared" ca="1" si="5"/>
        <v>1326092.6951957147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5487.5873577745606</v>
      </c>
      <c r="L102" s="444">
        <f t="shared" ca="1" si="3"/>
        <v>1322508.5532236691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25">
      <c r="A103" s="459">
        <v>96</v>
      </c>
      <c r="B103" s="447">
        <f t="shared" ca="1" si="4"/>
        <v>-23504073.418082103</v>
      </c>
      <c r="C103" s="447">
        <f t="shared" si="0"/>
        <v>100747.55675784221</v>
      </c>
      <c r="D103" s="447">
        <f t="shared" ca="1" si="9"/>
        <v>-358826.74393926543</v>
      </c>
      <c r="E103" s="447">
        <f t="shared" ca="1" si="1"/>
        <v>-23963647.71877921</v>
      </c>
      <c r="F103" s="431"/>
      <c r="G103" s="459">
        <f t="shared" si="12"/>
        <v>8</v>
      </c>
      <c r="H103" s="459">
        <v>96</v>
      </c>
      <c r="I103" s="444">
        <f t="shared" ca="1" si="5"/>
        <v>1322508.5532236691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5472.6534328910366</v>
      </c>
      <c r="L103" s="444">
        <f t="shared" ca="1" si="3"/>
        <v>1318909.4773267398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25">
      <c r="A104" s="459">
        <v>97</v>
      </c>
      <c r="B104" s="447">
        <f t="shared" ca="1" si="4"/>
        <v>-23963647.71877921</v>
      </c>
      <c r="C104" s="447">
        <f t="shared" si="0"/>
        <v>75560.667568381657</v>
      </c>
      <c r="D104" s="447">
        <f t="shared" ca="1" si="9"/>
        <v>-358826.74393926543</v>
      </c>
      <c r="E104" s="447">
        <f t="shared" ca="1" si="1"/>
        <v>-24398035.130286857</v>
      </c>
      <c r="F104" s="431"/>
      <c r="G104" s="459">
        <f>G103+1</f>
        <v>9</v>
      </c>
      <c r="H104" s="459">
        <v>97</v>
      </c>
      <c r="I104" s="444">
        <f t="shared" ca="1" si="5"/>
        <v>1318909.4773267398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5457.6572833204982</v>
      </c>
      <c r="L104" s="444">
        <f t="shared" ca="1" si="3"/>
        <v>1315295.4052802401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25">
      <c r="A105" s="459">
        <v>98</v>
      </c>
      <c r="B105" s="447">
        <f t="shared" ca="1" si="4"/>
        <v>-24398035.130286857</v>
      </c>
      <c r="C105" s="447">
        <f t="shared" si="0"/>
        <v>0</v>
      </c>
      <c r="D105" s="447">
        <f t="shared" ca="1" si="9"/>
        <v>-358826.74393926543</v>
      </c>
      <c r="E105" s="447">
        <f t="shared" ca="1" si="1"/>
        <v>-24756861.874226123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1315295.4052802401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5445.4157314600834</v>
      </c>
      <c r="L105" s="444">
        <f t="shared" ca="1" si="3"/>
        <v>1312345.19128188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25">
      <c r="A106" s="459">
        <v>99</v>
      </c>
      <c r="B106" s="447">
        <f t="shared" ca="1" si="4"/>
        <v>-24756861.874226123</v>
      </c>
      <c r="C106" s="447">
        <f t="shared" si="0"/>
        <v>0</v>
      </c>
      <c r="D106" s="447">
        <f t="shared" ca="1" si="9"/>
        <v>-358826.74393926543</v>
      </c>
      <c r="E106" s="447">
        <f t="shared" ca="1" si="1"/>
        <v>-25115688.618165389</v>
      </c>
      <c r="F106" s="431"/>
      <c r="G106" s="459">
        <f t="shared" si="13"/>
        <v>9</v>
      </c>
      <c r="H106" s="459">
        <v>99</v>
      </c>
      <c r="I106" s="444">
        <f t="shared" ca="1" si="5"/>
        <v>1312345.19128188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5433.1231731335829</v>
      </c>
      <c r="L106" s="444">
        <f t="shared" ca="1" si="3"/>
        <v>1309382.6847251933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25">
      <c r="A107" s="459">
        <v>100</v>
      </c>
      <c r="B107" s="447">
        <f t="shared" ca="1" si="4"/>
        <v>-25115688.618165389</v>
      </c>
      <c r="C107" s="447">
        <f t="shared" si="0"/>
        <v>0</v>
      </c>
      <c r="D107" s="447">
        <f t="shared" ca="1" si="9"/>
        <v>-358826.74393926543</v>
      </c>
      <c r="E107" s="447">
        <f t="shared" ca="1" si="1"/>
        <v>-25474515.362104654</v>
      </c>
      <c r="F107" s="431"/>
      <c r="G107" s="459">
        <f t="shared" si="13"/>
        <v>9</v>
      </c>
      <c r="H107" s="459">
        <v>100</v>
      </c>
      <c r="I107" s="444">
        <f t="shared" ca="1" si="5"/>
        <v>1309382.6847251933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5420.7793958140546</v>
      </c>
      <c r="L107" s="444">
        <f t="shared" ca="1" si="3"/>
        <v>1306407.8343911872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25">
      <c r="A108" s="459">
        <v>101</v>
      </c>
      <c r="B108" s="447">
        <f t="shared" ca="1" si="4"/>
        <v>-25474515.362104654</v>
      </c>
      <c r="C108" s="447">
        <f t="shared" si="0"/>
        <v>0</v>
      </c>
      <c r="D108" s="447">
        <f t="shared" ca="1" si="9"/>
        <v>-358826.74393926543</v>
      </c>
      <c r="E108" s="447">
        <f t="shared" ca="1" si="1"/>
        <v>-25833342.10604392</v>
      </c>
      <c r="F108" s="431"/>
      <c r="G108" s="459">
        <f t="shared" si="13"/>
        <v>9</v>
      </c>
      <c r="H108" s="459">
        <v>101</v>
      </c>
      <c r="I108" s="444">
        <f t="shared" ca="1" si="5"/>
        <v>1306407.8343911872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5408.3841860890288</v>
      </c>
      <c r="L108" s="444">
        <f t="shared" ca="1" si="3"/>
        <v>1303420.588847456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25">
      <c r="A109" s="459">
        <v>102</v>
      </c>
      <c r="B109" s="447">
        <f t="shared" ca="1" si="4"/>
        <v>-25833342.10604392</v>
      </c>
      <c r="C109" s="447">
        <f t="shared" si="0"/>
        <v>0</v>
      </c>
      <c r="D109" s="447">
        <f t="shared" ca="1" si="9"/>
        <v>-358826.74393926543</v>
      </c>
      <c r="E109" s="447">
        <f t="shared" ca="1" si="1"/>
        <v>-26192168.849983186</v>
      </c>
      <c r="F109" s="431"/>
      <c r="G109" s="459">
        <f t="shared" si="13"/>
        <v>9</v>
      </c>
      <c r="H109" s="459">
        <v>102</v>
      </c>
      <c r="I109" s="444">
        <f t="shared" ca="1" si="5"/>
        <v>1303420.588847456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5395.9373296568156</v>
      </c>
      <c r="L109" s="444">
        <f t="shared" ca="1" si="3"/>
        <v>1300420.8964472928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25">
      <c r="A110" s="459">
        <v>103</v>
      </c>
      <c r="B110" s="447">
        <f t="shared" ca="1" si="4"/>
        <v>-26192168.849983186</v>
      </c>
      <c r="C110" s="447">
        <f t="shared" si="0"/>
        <v>0</v>
      </c>
      <c r="D110" s="447">
        <f t="shared" ca="1" si="9"/>
        <v>-358826.74393926543</v>
      </c>
      <c r="E110" s="447">
        <f t="shared" ca="1" si="1"/>
        <v>-26550995.593922451</v>
      </c>
      <c r="F110" s="431"/>
      <c r="G110" s="459">
        <f t="shared" si="13"/>
        <v>9</v>
      </c>
      <c r="H110" s="459">
        <v>103</v>
      </c>
      <c r="I110" s="444">
        <f t="shared" ca="1" si="5"/>
        <v>1300420.8964472928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5383.438611322802</v>
      </c>
      <c r="L110" s="444">
        <f t="shared" ca="1" si="3"/>
        <v>1297408.7053287954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25">
      <c r="A111" s="459">
        <v>104</v>
      </c>
      <c r="B111" s="447">
        <f t="shared" ca="1" si="4"/>
        <v>-26550995.593922451</v>
      </c>
      <c r="C111" s="447">
        <f t="shared" si="0"/>
        <v>0</v>
      </c>
      <c r="D111" s="447">
        <f t="shared" ca="1" si="9"/>
        <v>-358826.74393926543</v>
      </c>
      <c r="E111" s="447">
        <f t="shared" ca="1" si="1"/>
        <v>-26909822.337861717</v>
      </c>
      <c r="F111" s="431"/>
      <c r="G111" s="459">
        <f t="shared" si="13"/>
        <v>9</v>
      </c>
      <c r="H111" s="459">
        <v>104</v>
      </c>
      <c r="I111" s="444">
        <f t="shared" ca="1" si="5"/>
        <v>1297408.7053287954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5370.88781499573</v>
      </c>
      <c r="L111" s="444">
        <f t="shared" ca="1" si="3"/>
        <v>1294383.963413971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25">
      <c r="A112" s="459">
        <v>105</v>
      </c>
      <c r="B112" s="447">
        <f t="shared" ca="1" si="4"/>
        <v>-26909822.337861717</v>
      </c>
      <c r="C112" s="447">
        <f t="shared" si="0"/>
        <v>0</v>
      </c>
      <c r="D112" s="447">
        <f t="shared" ca="1" si="9"/>
        <v>-358826.74393926543</v>
      </c>
      <c r="E112" s="447">
        <f t="shared" ca="1" si="1"/>
        <v>-27268649.081800982</v>
      </c>
      <c r="F112" s="431"/>
      <c r="G112" s="459">
        <f t="shared" si="13"/>
        <v>9</v>
      </c>
      <c r="H112" s="459">
        <v>105</v>
      </c>
      <c r="I112" s="444">
        <f t="shared" ca="1" si="5"/>
        <v>1294383.963413971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5358.2847236839616</v>
      </c>
      <c r="L112" s="444">
        <f t="shared" ca="1" si="3"/>
        <v>1291346.6184078348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25">
      <c r="A113" s="459">
        <v>106</v>
      </c>
      <c r="B113" s="447">
        <f t="shared" ca="1" si="4"/>
        <v>-27268649.081800982</v>
      </c>
      <c r="C113" s="447">
        <f t="shared" si="0"/>
        <v>0</v>
      </c>
      <c r="D113" s="447">
        <f t="shared" ca="1" si="9"/>
        <v>-358826.74393926543</v>
      </c>
      <c r="E113" s="447">
        <f t="shared" ca="1" si="1"/>
        <v>-27627475.825740248</v>
      </c>
      <c r="F113" s="431"/>
      <c r="G113" s="459">
        <f t="shared" si="13"/>
        <v>9</v>
      </c>
      <c r="H113" s="459">
        <v>106</v>
      </c>
      <c r="I113" s="444">
        <f t="shared" ca="1" si="5"/>
        <v>1291346.6184078348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5345.6291194917276</v>
      </c>
      <c r="L113" s="444">
        <f t="shared" ca="1" si="3"/>
        <v>1288296.6177975063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25">
      <c r="A114" s="459">
        <v>107</v>
      </c>
      <c r="B114" s="447">
        <f t="shared" ca="1" si="4"/>
        <v>-27627475.825740248</v>
      </c>
      <c r="C114" s="447">
        <f t="shared" si="0"/>
        <v>0</v>
      </c>
      <c r="D114" s="447">
        <f t="shared" ca="1" si="9"/>
        <v>-358826.74393926543</v>
      </c>
      <c r="E114" s="447">
        <f t="shared" ca="1" si="1"/>
        <v>-27986302.569679514</v>
      </c>
      <c r="F114" s="431"/>
      <c r="G114" s="459">
        <f t="shared" si="13"/>
        <v>9</v>
      </c>
      <c r="H114" s="459">
        <v>107</v>
      </c>
      <c r="I114" s="444">
        <f t="shared" ca="1" si="5"/>
        <v>1288296.6177975063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5332.9207836153582</v>
      </c>
      <c r="L114" s="444">
        <f t="shared" ca="1" si="3"/>
        <v>1285233.9088513015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25">
      <c r="A115" s="459">
        <v>108</v>
      </c>
      <c r="B115" s="447">
        <f t="shared" ca="1" si="4"/>
        <v>-27986302.569679514</v>
      </c>
      <c r="C115" s="447">
        <f t="shared" si="0"/>
        <v>0</v>
      </c>
      <c r="D115" s="447">
        <f t="shared" ca="1" si="9"/>
        <v>-358826.74393926543</v>
      </c>
      <c r="E115" s="447">
        <f t="shared" ca="1" si="1"/>
        <v>-28345129.313618779</v>
      </c>
      <c r="F115" s="431"/>
      <c r="G115" s="459">
        <f t="shared" si="13"/>
        <v>9</v>
      </c>
      <c r="H115" s="459">
        <v>108</v>
      </c>
      <c r="I115" s="444">
        <f t="shared" ca="1" si="5"/>
        <v>1285233.9088513015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5320.1594963395055</v>
      </c>
      <c r="L115" s="444">
        <f t="shared" ca="1" si="3"/>
        <v>1282158.4386178209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25">
      <c r="A116" s="459">
        <v>109</v>
      </c>
      <c r="B116" s="447">
        <f t="shared" ca="1" si="4"/>
        <v>-28345129.313618779</v>
      </c>
      <c r="C116" s="447">
        <f t="shared" si="0"/>
        <v>0</v>
      </c>
      <c r="D116" s="447">
        <f t="shared" ca="1" si="9"/>
        <v>-358826.74393926543</v>
      </c>
      <c r="E116" s="447">
        <f t="shared" ca="1" si="1"/>
        <v>-28703956.057558045</v>
      </c>
      <c r="F116" s="431"/>
      <c r="G116" s="459">
        <f>G115+1</f>
        <v>10</v>
      </c>
      <c r="H116" s="459">
        <v>109</v>
      </c>
      <c r="I116" s="444">
        <f t="shared" ca="1" si="5"/>
        <v>1282158.4386178209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5307.3450370333358</v>
      </c>
      <c r="L116" s="444">
        <f t="shared" ca="1" si="3"/>
        <v>1279070.153925034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25">
      <c r="A117" s="459">
        <v>110</v>
      </c>
      <c r="B117" s="447">
        <f t="shared" ca="1" si="4"/>
        <v>-28703956.057558045</v>
      </c>
      <c r="C117" s="447">
        <f t="shared" si="0"/>
        <v>0</v>
      </c>
      <c r="D117" s="447">
        <f t="shared" ca="1" si="9"/>
        <v>-358826.74393926543</v>
      </c>
      <c r="E117" s="447">
        <f t="shared" ca="1" si="1"/>
        <v>-29062782.80149731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1279070.153925034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5294.4771841467245</v>
      </c>
      <c r="L117" s="444">
        <f t="shared" ca="1" si="3"/>
        <v>1275969.0013793604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25">
      <c r="A118" s="459">
        <v>111</v>
      </c>
      <c r="B118" s="447">
        <f t="shared" ca="1" si="4"/>
        <v>-29062782.80149731</v>
      </c>
      <c r="C118" s="447">
        <f t="shared" si="0"/>
        <v>0</v>
      </c>
      <c r="D118" s="447">
        <f t="shared" ca="1" si="9"/>
        <v>-358826.74393926543</v>
      </c>
      <c r="E118" s="447">
        <f t="shared" ca="1" si="1"/>
        <v>-29421609.545436576</v>
      </c>
      <c r="F118" s="431"/>
      <c r="G118" s="459">
        <f t="shared" si="14"/>
        <v>10</v>
      </c>
      <c r="H118" s="459">
        <v>111</v>
      </c>
      <c r="I118" s="444">
        <f t="shared" ca="1" si="5"/>
        <v>1275969.0013793604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5281.5557152064175</v>
      </c>
      <c r="L118" s="444">
        <f t="shared" ca="1" si="3"/>
        <v>1272854.9273647466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25">
      <c r="A119" s="459">
        <v>112</v>
      </c>
      <c r="B119" s="447">
        <f t="shared" ca="1" si="4"/>
        <v>-29421609.545436576</v>
      </c>
      <c r="C119" s="447">
        <f t="shared" si="0"/>
        <v>0</v>
      </c>
      <c r="D119" s="447">
        <f t="shared" ca="1" si="9"/>
        <v>-358826.74393926543</v>
      </c>
      <c r="E119" s="447">
        <f t="shared" ca="1" si="1"/>
        <v>-29780436.289375842</v>
      </c>
      <c r="F119" s="431"/>
      <c r="G119" s="459">
        <f t="shared" si="14"/>
        <v>10</v>
      </c>
      <c r="H119" s="459">
        <v>112</v>
      </c>
      <c r="I119" s="444">
        <f t="shared" ca="1" si="5"/>
        <v>1272854.9273647466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5268.5804068121934</v>
      </c>
      <c r="L119" s="444">
        <f t="shared" ca="1" si="3"/>
        <v>1269727.8780417386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25">
      <c r="A120" s="459">
        <v>113</v>
      </c>
      <c r="B120" s="447">
        <f t="shared" ca="1" si="4"/>
        <v>-29780436.289375842</v>
      </c>
      <c r="C120" s="447">
        <f t="shared" si="0"/>
        <v>0</v>
      </c>
      <c r="D120" s="447">
        <f t="shared" ca="1" si="9"/>
        <v>-358826.74393926543</v>
      </c>
      <c r="E120" s="447">
        <f t="shared" ca="1" si="1"/>
        <v>-30139263.033315107</v>
      </c>
      <c r="F120" s="431"/>
      <c r="G120" s="459">
        <f t="shared" si="14"/>
        <v>10</v>
      </c>
      <c r="H120" s="459">
        <v>113</v>
      </c>
      <c r="I120" s="444">
        <f t="shared" ca="1" si="5"/>
        <v>1269727.8780417386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5255.5510346329938</v>
      </c>
      <c r="L120" s="444">
        <f t="shared" ca="1" si="3"/>
        <v>1266587.7993465515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25">
      <c r="A121" s="459">
        <v>114</v>
      </c>
      <c r="B121" s="447">
        <f t="shared" ca="1" si="4"/>
        <v>-30139263.033315107</v>
      </c>
      <c r="C121" s="447">
        <f t="shared" si="0"/>
        <v>0</v>
      </c>
      <c r="D121" s="447">
        <f t="shared" ca="1" si="9"/>
        <v>-358826.74393926543</v>
      </c>
      <c r="E121" s="447">
        <f t="shared" ca="1" si="1"/>
        <v>-30498089.777254373</v>
      </c>
      <c r="F121" s="431"/>
      <c r="G121" s="459">
        <f t="shared" si="14"/>
        <v>10</v>
      </c>
      <c r="H121" s="459">
        <v>114</v>
      </c>
      <c r="I121" s="444">
        <f t="shared" ca="1" si="5"/>
        <v>1266587.7993465515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5242.4673734030475</v>
      </c>
      <c r="L121" s="444">
        <f t="shared" ca="1" si="3"/>
        <v>1263434.6369901344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25">
      <c r="A122" s="459">
        <v>115</v>
      </c>
      <c r="B122" s="447">
        <f t="shared" ca="1" si="4"/>
        <v>-30498089.777254373</v>
      </c>
      <c r="C122" s="447">
        <f t="shared" si="0"/>
        <v>0</v>
      </c>
      <c r="D122" s="447">
        <f t="shared" ca="1" si="9"/>
        <v>-358826.74393926543</v>
      </c>
      <c r="E122" s="447">
        <f t="shared" ca="1" si="1"/>
        <v>-30856916.521193638</v>
      </c>
      <c r="F122" s="431"/>
      <c r="G122" s="459">
        <f t="shared" si="14"/>
        <v>10</v>
      </c>
      <c r="H122" s="459">
        <v>115</v>
      </c>
      <c r="I122" s="444">
        <f t="shared" ca="1" si="5"/>
        <v>1263434.6369901344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5229.3291969179754</v>
      </c>
      <c r="L122" s="444">
        <f t="shared" ca="1" si="3"/>
        <v>1260268.3364572322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25">
      <c r="A123" s="459">
        <v>116</v>
      </c>
      <c r="B123" s="447">
        <f t="shared" ca="1" si="4"/>
        <v>-30856916.521193638</v>
      </c>
      <c r="C123" s="447">
        <f t="shared" si="0"/>
        <v>0</v>
      </c>
      <c r="D123" s="447">
        <f t="shared" ca="1" si="9"/>
        <v>-358826.74393926543</v>
      </c>
      <c r="E123" s="447">
        <f t="shared" ca="1" si="1"/>
        <v>-31215743.265132904</v>
      </c>
      <c r="F123" s="431"/>
      <c r="G123" s="459">
        <f t="shared" si="14"/>
        <v>10</v>
      </c>
      <c r="H123" s="459">
        <v>116</v>
      </c>
      <c r="I123" s="444">
        <f t="shared" ca="1" si="5"/>
        <v>1260268.3364572322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5216.1362780308837</v>
      </c>
      <c r="L123" s="444">
        <f t="shared" ca="1" si="3"/>
        <v>1257088.843005443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25">
      <c r="A124" s="459">
        <v>117</v>
      </c>
      <c r="B124" s="447">
        <f t="shared" ca="1" si="4"/>
        <v>-31215743.265132904</v>
      </c>
      <c r="C124" s="447">
        <f t="shared" si="0"/>
        <v>0</v>
      </c>
      <c r="D124" s="447">
        <f t="shared" ca="1" si="9"/>
        <v>-358826.74393926543</v>
      </c>
      <c r="E124" s="447">
        <f t="shared" ca="1" si="1"/>
        <v>-31574570.00907217</v>
      </c>
      <c r="F124" s="431"/>
      <c r="G124" s="459">
        <f t="shared" si="14"/>
        <v>10</v>
      </c>
      <c r="H124" s="459">
        <v>117</v>
      </c>
      <c r="I124" s="444">
        <f t="shared" ca="1" si="5"/>
        <v>1257088.843005443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5202.8883886484282</v>
      </c>
      <c r="L124" s="444">
        <f t="shared" ca="1" si="3"/>
        <v>1253896.1016642712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25">
      <c r="A125" s="459">
        <v>118</v>
      </c>
      <c r="B125" s="447">
        <f t="shared" ca="1" si="4"/>
        <v>-31574570.00907217</v>
      </c>
      <c r="C125" s="447">
        <f t="shared" si="0"/>
        <v>0</v>
      </c>
      <c r="D125" s="447">
        <f t="shared" ca="1" si="9"/>
        <v>-358826.74393926543</v>
      </c>
      <c r="E125" s="447">
        <f t="shared" ca="1" si="1"/>
        <v>-31933396.753011435</v>
      </c>
      <c r="F125" s="431"/>
      <c r="G125" s="459">
        <f t="shared" si="14"/>
        <v>10</v>
      </c>
      <c r="H125" s="459">
        <v>118</v>
      </c>
      <c r="I125" s="444">
        <f t="shared" ca="1" si="5"/>
        <v>1253896.1016642712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5189.5852997268794</v>
      </c>
      <c r="L125" s="444">
        <f t="shared" ca="1" si="3"/>
        <v>1250690.0572341778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25">
      <c r="A126" s="459">
        <v>119</v>
      </c>
      <c r="B126" s="447">
        <f t="shared" ca="1" si="4"/>
        <v>-31933396.753011435</v>
      </c>
      <c r="C126" s="447">
        <f t="shared" si="0"/>
        <v>0</v>
      </c>
      <c r="D126" s="447">
        <f t="shared" ca="1" si="9"/>
        <v>-358826.74393926543</v>
      </c>
      <c r="E126" s="447">
        <f t="shared" ca="1" si="1"/>
        <v>-32292223.496950701</v>
      </c>
      <c r="F126" s="431"/>
      <c r="G126" s="459">
        <f t="shared" si="14"/>
        <v>10</v>
      </c>
      <c r="H126" s="459">
        <v>119</v>
      </c>
      <c r="I126" s="444">
        <f t="shared" ca="1" si="5"/>
        <v>1250690.0572341778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5176.2267812681566</v>
      </c>
      <c r="L126" s="444">
        <f t="shared" ca="1" si="3"/>
        <v>1247470.6542856258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25">
      <c r="A127" s="459">
        <v>120</v>
      </c>
      <c r="B127" s="447">
        <f t="shared" ca="1" si="4"/>
        <v>-32292223.496950701</v>
      </c>
      <c r="C127" s="447">
        <f t="shared" si="0"/>
        <v>0</v>
      </c>
      <c r="D127" s="447">
        <f t="shared" ca="1" si="9"/>
        <v>-358826.74393926543</v>
      </c>
      <c r="E127" s="447">
        <f t="shared" ca="1" si="1"/>
        <v>-32651050.240889966</v>
      </c>
      <c r="F127" s="431"/>
      <c r="G127" s="459">
        <f t="shared" si="14"/>
        <v>10</v>
      </c>
      <c r="H127" s="459">
        <v>120</v>
      </c>
      <c r="I127" s="444">
        <f t="shared" ca="1" si="5"/>
        <v>1247470.6542856258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5162.8126023158566</v>
      </c>
      <c r="L127" s="444">
        <f t="shared" ca="1" si="3"/>
        <v>1244237.8371581214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25">
      <c r="A128" s="459">
        <v>121</v>
      </c>
      <c r="B128" s="447">
        <f t="shared" ca="1" si="4"/>
        <v>-32651050.240889966</v>
      </c>
      <c r="C128" s="447">
        <f t="shared" si="0"/>
        <v>0</v>
      </c>
      <c r="D128" s="447">
        <f t="shared" ca="1" si="9"/>
        <v>-358826.74393926543</v>
      </c>
      <c r="E128" s="447">
        <f t="shared" ca="1" si="1"/>
        <v>-33009876.984829232</v>
      </c>
      <c r="F128" s="431"/>
      <c r="G128" s="459">
        <f>G127+1</f>
        <v>11</v>
      </c>
      <c r="H128" s="459">
        <v>121</v>
      </c>
      <c r="I128" s="444">
        <f t="shared" ca="1" si="5"/>
        <v>1244237.8371581214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5149.342530951255</v>
      </c>
      <c r="L128" s="444">
        <f t="shared" ca="1" si="3"/>
        <v>1240991.5499592526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25">
      <c r="A129" s="459">
        <v>122</v>
      </c>
      <c r="B129" s="447">
        <f t="shared" ca="1" si="4"/>
        <v>-33009876.984829232</v>
      </c>
      <c r="C129" s="447">
        <f t="shared" si="0"/>
        <v>0</v>
      </c>
      <c r="D129" s="447">
        <f t="shared" ca="1" si="9"/>
        <v>-358826.74393926543</v>
      </c>
      <c r="E129" s="447">
        <f t="shared" ca="1" si="1"/>
        <v>-33368703.728768498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1240991.5499592526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5135.8163342893013</v>
      </c>
      <c r="L129" s="444">
        <f t="shared" ca="1" si="3"/>
        <v>1237731.7365637217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25">
      <c r="A130" s="459">
        <v>123</v>
      </c>
      <c r="B130" s="447">
        <f t="shared" ca="1" si="4"/>
        <v>-33368703.728768498</v>
      </c>
      <c r="C130" s="447">
        <f t="shared" si="0"/>
        <v>0</v>
      </c>
      <c r="D130" s="447">
        <f t="shared" ca="1" si="9"/>
        <v>-358826.74393926543</v>
      </c>
      <c r="E130" s="447">
        <f t="shared" ca="1" si="1"/>
        <v>-33727530.472707763</v>
      </c>
      <c r="F130" s="431"/>
      <c r="G130" s="459">
        <f t="shared" si="15"/>
        <v>11</v>
      </c>
      <c r="H130" s="459">
        <v>123</v>
      </c>
      <c r="I130" s="444">
        <f t="shared" ca="1" si="5"/>
        <v>1237731.7365637217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5122.2337784745896</v>
      </c>
      <c r="L130" s="444">
        <f t="shared" ca="1" si="3"/>
        <v>1234458.3406123761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25">
      <c r="A131" s="459">
        <v>124</v>
      </c>
      <c r="B131" s="447">
        <f t="shared" ca="1" si="4"/>
        <v>-33727530.472707763</v>
      </c>
      <c r="C131" s="447">
        <f t="shared" si="0"/>
        <v>0</v>
      </c>
      <c r="D131" s="447">
        <f t="shared" ca="1" si="9"/>
        <v>-358826.74393926543</v>
      </c>
      <c r="E131" s="447">
        <f t="shared" ca="1" si="1"/>
        <v>-34086357.216647029</v>
      </c>
      <c r="F131" s="431"/>
      <c r="G131" s="459">
        <f t="shared" si="15"/>
        <v>11</v>
      </c>
      <c r="H131" s="459">
        <v>124</v>
      </c>
      <c r="I131" s="444">
        <f t="shared" ca="1" si="5"/>
        <v>1234458.3406123761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5108.594628677316</v>
      </c>
      <c r="L131" s="444">
        <f t="shared" ca="1" si="3"/>
        <v>1231171.3055112332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25">
      <c r="A132" s="459">
        <v>125</v>
      </c>
      <c r="B132" s="447">
        <f t="shared" ca="1" si="4"/>
        <v>-34086357.216647029</v>
      </c>
      <c r="C132" s="447">
        <f t="shared" si="0"/>
        <v>0</v>
      </c>
      <c r="D132" s="447">
        <f t="shared" ca="1" si="9"/>
        <v>-358826.74393926543</v>
      </c>
      <c r="E132" s="447">
        <f t="shared" ca="1" si="1"/>
        <v>-34445183.960586295</v>
      </c>
      <c r="F132" s="431"/>
      <c r="G132" s="459">
        <f t="shared" si="15"/>
        <v>11</v>
      </c>
      <c r="H132" s="459">
        <v>125</v>
      </c>
      <c r="I132" s="444">
        <f t="shared" ca="1" si="5"/>
        <v>1231171.3055112332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5094.8986490892203</v>
      </c>
      <c r="L132" s="444">
        <f t="shared" ca="1" si="3"/>
        <v>1227870.5744305023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25">
      <c r="A133" s="459">
        <v>126</v>
      </c>
      <c r="B133" s="447">
        <f t="shared" ca="1" si="4"/>
        <v>-34445183.960586295</v>
      </c>
      <c r="C133" s="447">
        <f t="shared" si="0"/>
        <v>0</v>
      </c>
      <c r="D133" s="447">
        <f t="shared" ca="1" si="9"/>
        <v>-358826.74393926543</v>
      </c>
      <c r="E133" s="447">
        <f t="shared" ca="1" si="1"/>
        <v>-34804010.70452556</v>
      </c>
      <c r="F133" s="431"/>
      <c r="G133" s="459">
        <f t="shared" si="15"/>
        <v>11</v>
      </c>
      <c r="H133" s="459">
        <v>126</v>
      </c>
      <c r="I133" s="444">
        <f t="shared" ca="1" si="5"/>
        <v>1227870.5744305023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5081.1456029195087</v>
      </c>
      <c r="L133" s="444">
        <f t="shared" ca="1" si="3"/>
        <v>1224556.0903036015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25">
      <c r="A134" s="459">
        <v>127</v>
      </c>
      <c r="B134" s="447">
        <f t="shared" ca="1" si="4"/>
        <v>-34804010.70452556</v>
      </c>
      <c r="C134" s="447">
        <f t="shared" si="0"/>
        <v>0</v>
      </c>
      <c r="D134" s="447">
        <f t="shared" ca="1" si="9"/>
        <v>-358826.74393926543</v>
      </c>
      <c r="E134" s="447">
        <f t="shared" ca="1" si="1"/>
        <v>-35162837.448464826</v>
      </c>
      <c r="F134" s="431"/>
      <c r="G134" s="459">
        <f t="shared" si="15"/>
        <v>11</v>
      </c>
      <c r="H134" s="459">
        <v>127</v>
      </c>
      <c r="I134" s="444">
        <f t="shared" ca="1" si="5"/>
        <v>1224556.0903036015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5067.3352523907552</v>
      </c>
      <c r="L134" s="444">
        <f t="shared" ca="1" si="3"/>
        <v>1221227.795826172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25">
      <c r="A135" s="459">
        <v>128</v>
      </c>
      <c r="B135" s="447">
        <f t="shared" ca="1" si="4"/>
        <v>-35162837.448464826</v>
      </c>
      <c r="C135" s="447">
        <f t="shared" si="0"/>
        <v>0</v>
      </c>
      <c r="D135" s="447">
        <f t="shared" ca="1" si="9"/>
        <v>-358826.74393926543</v>
      </c>
      <c r="E135" s="447">
        <f t="shared" ca="1" si="1"/>
        <v>-35521664.192404091</v>
      </c>
      <c r="F135" s="431"/>
      <c r="G135" s="459">
        <f t="shared" si="15"/>
        <v>11</v>
      </c>
      <c r="H135" s="459">
        <v>128</v>
      </c>
      <c r="I135" s="444">
        <f t="shared" ca="1" si="5"/>
        <v>1221227.795826172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5053.4673587347988</v>
      </c>
      <c r="L135" s="444">
        <f t="shared" ca="1" si="3"/>
        <v>1217885.6334550865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25">
      <c r="A136" s="459">
        <v>129</v>
      </c>
      <c r="B136" s="447">
        <f t="shared" ca="1" si="4"/>
        <v>-35521664.192404091</v>
      </c>
      <c r="C136" s="447">
        <f t="shared" si="0"/>
        <v>0</v>
      </c>
      <c r="D136" s="447">
        <f t="shared" ca="1" si="9"/>
        <v>-358826.74393926543</v>
      </c>
      <c r="E136" s="447">
        <f t="shared" ca="1" si="1"/>
        <v>-35880490.936343357</v>
      </c>
      <c r="F136" s="431"/>
      <c r="G136" s="459">
        <f t="shared" si="15"/>
        <v>11</v>
      </c>
      <c r="H136" s="459">
        <v>129</v>
      </c>
      <c r="I136" s="444">
        <f t="shared" ca="1" si="5"/>
        <v>1217885.6334550865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5039.5416821886092</v>
      </c>
      <c r="L136" s="444">
        <f t="shared" ca="1" si="3"/>
        <v>1214529.5454074549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25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1214529.5454074549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5025.557981990145</v>
      </c>
      <c r="L137" s="444">
        <f t="shared" ca="1" si="3"/>
        <v>1211159.4736596248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25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1211159.4736596248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5011.5160163741857</v>
      </c>
      <c r="L138" s="444">
        <f t="shared" ca="1" si="3"/>
        <v>1207775.3599461787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25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1207775.3599461787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4997.4155425681602</v>
      </c>
      <c r="L139" s="444">
        <f t="shared" ca="1" si="3"/>
        <v>1204377.1457589266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25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1204377.1457589266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4983.2563167879434</v>
      </c>
      <c r="L140" s="444">
        <f t="shared" ca="1" si="3"/>
        <v>1200964.7723458945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25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1200964.7723458945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4969.0380942336433</v>
      </c>
      <c r="L141" s="444">
        <f t="shared" ca="1" si="3"/>
        <v>1197538.180710308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25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1197538.180710308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4954.7606290853655</v>
      </c>
      <c r="L142" s="444">
        <f t="shared" ca="1" si="3"/>
        <v>1194097.3116095732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25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1194097.3116095732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4940.4236744989712</v>
      </c>
      <c r="L143" s="444">
        <f t="shared" ca="1" si="3"/>
        <v>1190642.1055542519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25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1190642.1055542519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4926.0269826017993</v>
      </c>
      <c r="L144" s="444">
        <f t="shared" ca="1" si="3"/>
        <v>1187172.5028070335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25">
      <c r="G145" s="459">
        <f t="shared" si="16"/>
        <v>12</v>
      </c>
      <c r="H145" s="459">
        <v>138</v>
      </c>
      <c r="I145" s="444">
        <f t="shared" ca="1" si="5"/>
        <v>1187172.5028070335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4911.5703044883885</v>
      </c>
      <c r="L145" s="444">
        <f t="shared" ca="1" si="3"/>
        <v>1183688.4433817016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25">
      <c r="G146" s="459">
        <f t="shared" si="16"/>
        <v>12</v>
      </c>
      <c r="H146" s="459">
        <v>139</v>
      </c>
      <c r="I146" s="444">
        <f t="shared" ca="1" si="5"/>
        <v>1183688.4433817016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4897.0533902161724</v>
      </c>
      <c r="L146" s="444">
        <f t="shared" ca="1" si="3"/>
        <v>1180189.8670420975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25">
      <c r="G147" s="459">
        <f t="shared" si="16"/>
        <v>12</v>
      </c>
      <c r="H147" s="459">
        <v>140</v>
      </c>
      <c r="I147" s="444">
        <f t="shared" ca="1" si="5"/>
        <v>1180189.8670420975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4882.4759888011558</v>
      </c>
      <c r="L147" s="444">
        <f t="shared" ca="1" si="3"/>
        <v>1176676.7133010784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25">
      <c r="G148" s="459">
        <f t="shared" si="16"/>
        <v>12</v>
      </c>
      <c r="H148" s="459">
        <v>141</v>
      </c>
      <c r="I148" s="444">
        <f t="shared" ca="1" si="5"/>
        <v>1176676.7133010784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4867.8378482135759</v>
      </c>
      <c r="L148" s="444">
        <f t="shared" ca="1" si="3"/>
        <v>1173148.9214194717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25">
      <c r="G149" s="459">
        <f t="shared" si="16"/>
        <v>12</v>
      </c>
      <c r="H149" s="459">
        <v>142</v>
      </c>
      <c r="I149" s="444">
        <f t="shared" ca="1" si="5"/>
        <v>1173148.9214194717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4853.1387153735477</v>
      </c>
      <c r="L149" s="444">
        <f t="shared" ca="1" si="3"/>
        <v>1169606.4304050251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25">
      <c r="G150" s="459">
        <f t="shared" si="16"/>
        <v>12</v>
      </c>
      <c r="H150" s="459">
        <v>143</v>
      </c>
      <c r="I150" s="444">
        <f t="shared" ca="1" si="5"/>
        <v>1169606.4304050251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4838.3783361466876</v>
      </c>
      <c r="L150" s="444">
        <f t="shared" ca="1" si="3"/>
        <v>1166049.1790113517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25">
      <c r="G151" s="459">
        <f t="shared" si="16"/>
        <v>12</v>
      </c>
      <c r="H151" s="459">
        <v>144</v>
      </c>
      <c r="I151" s="444">
        <f t="shared" ca="1" si="5"/>
        <v>1166049.1790113517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4823.5564553397144</v>
      </c>
      <c r="L151" s="444">
        <f t="shared" ca="1" si="3"/>
        <v>1162477.1057368712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25">
      <c r="G152" s="459">
        <f>G151+1</f>
        <v>13</v>
      </c>
      <c r="H152" s="459">
        <v>145</v>
      </c>
      <c r="I152" s="444">
        <f t="shared" ca="1" si="5"/>
        <v>1162477.1057368712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4808.6728166960456</v>
      </c>
      <c r="L152" s="444">
        <f t="shared" ca="1" si="3"/>
        <v>1158890.1488237472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25">
      <c r="G153" s="459">
        <f t="shared" ref="G153:G163" si="17">G152</f>
        <v>13</v>
      </c>
      <c r="H153" s="459">
        <v>146</v>
      </c>
      <c r="I153" s="444">
        <f t="shared" ca="1" si="5"/>
        <v>1158890.1488237472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4793.7271628913622</v>
      </c>
      <c r="L153" s="444">
        <f t="shared" ca="1" si="3"/>
        <v>1155288.2462568183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25">
      <c r="G154" s="459">
        <f t="shared" si="17"/>
        <v>13</v>
      </c>
      <c r="H154" s="459">
        <v>147</v>
      </c>
      <c r="I154" s="444">
        <f t="shared" ca="1" si="5"/>
        <v>1155288.2462568183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4778.7192355291591</v>
      </c>
      <c r="L154" s="444">
        <f t="shared" ca="1" si="3"/>
        <v>1151671.3357625273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25">
      <c r="G155" s="459">
        <f t="shared" si="17"/>
        <v>13</v>
      </c>
      <c r="H155" s="459">
        <v>148</v>
      </c>
      <c r="I155" s="444">
        <f t="shared" ca="1" si="5"/>
        <v>1151671.3357625273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4763.6487751362793</v>
      </c>
      <c r="L155" s="444">
        <f t="shared" ca="1" si="3"/>
        <v>1148039.3548078435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25">
      <c r="G156" s="459">
        <f t="shared" si="17"/>
        <v>13</v>
      </c>
      <c r="H156" s="459">
        <v>149</v>
      </c>
      <c r="I156" s="444">
        <f t="shared" ca="1" si="5"/>
        <v>1148039.3548078435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4748.5155211584306</v>
      </c>
      <c r="L156" s="444">
        <f t="shared" ca="1" si="3"/>
        <v>1144392.2405991817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25">
      <c r="G157" s="459">
        <f t="shared" si="17"/>
        <v>13</v>
      </c>
      <c r="H157" s="459">
        <v>150</v>
      </c>
      <c r="I157" s="444">
        <f t="shared" ca="1" si="5"/>
        <v>1144392.2405991817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4733.3192119556734</v>
      </c>
      <c r="L157" s="444">
        <f t="shared" ca="1" si="3"/>
        <v>1140729.9300813172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25">
      <c r="G158" s="459">
        <f t="shared" si="17"/>
        <v>13</v>
      </c>
      <c r="H158" s="459">
        <v>151</v>
      </c>
      <c r="I158" s="444">
        <f t="shared" ca="1" si="5"/>
        <v>1140729.9300813172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4718.0595847979039</v>
      </c>
      <c r="L158" s="444">
        <f t="shared" ca="1" si="3"/>
        <v>1137052.3599362948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25">
      <c r="G159" s="459">
        <f t="shared" si="17"/>
        <v>13</v>
      </c>
      <c r="H159" s="459">
        <v>152</v>
      </c>
      <c r="I159" s="444">
        <f t="shared" ca="1" si="5"/>
        <v>1137052.3599362948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4702.7363758603115</v>
      </c>
      <c r="L159" s="444">
        <f t="shared" ca="1" si="3"/>
        <v>1133359.4665823351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25">
      <c r="G160" s="459">
        <f t="shared" si="17"/>
        <v>13</v>
      </c>
      <c r="H160" s="459">
        <v>153</v>
      </c>
      <c r="I160" s="444">
        <f t="shared" ca="1" si="5"/>
        <v>1133359.4665823351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4687.349320218812</v>
      </c>
      <c r="L160" s="444">
        <f t="shared" ca="1" si="3"/>
        <v>1129651.1861727338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25">
      <c r="G161" s="459">
        <f t="shared" si="17"/>
        <v>13</v>
      </c>
      <c r="H161" s="459">
        <v>154</v>
      </c>
      <c r="I161" s="444">
        <f t="shared" ca="1" si="5"/>
        <v>1129651.1861727338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4671.898151845473</v>
      </c>
      <c r="L161" s="444">
        <f t="shared" ca="1" si="3"/>
        <v>1125927.454594759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25">
      <c r="G162" s="459">
        <f t="shared" si="17"/>
        <v>13</v>
      </c>
      <c r="H162" s="459">
        <v>155</v>
      </c>
      <c r="I162" s="444">
        <f t="shared" ca="1" si="5"/>
        <v>1125927.454594759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4656.3826036039118</v>
      </c>
      <c r="L162" s="444">
        <f t="shared" ca="1" si="3"/>
        <v>1122188.2074685427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25">
      <c r="G163" s="459">
        <f t="shared" si="17"/>
        <v>13</v>
      </c>
      <c r="H163" s="459">
        <v>156</v>
      </c>
      <c r="I163" s="444">
        <f t="shared" ca="1" si="5"/>
        <v>1122188.2074685427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4640.8024072446769</v>
      </c>
      <c r="L163" s="444">
        <f t="shared" ca="1" si="3"/>
        <v>1118433.3801459672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25">
      <c r="G164" s="459">
        <f>G163+1</f>
        <v>14</v>
      </c>
      <c r="H164" s="459">
        <v>157</v>
      </c>
      <c r="I164" s="444">
        <f t="shared" ca="1" si="5"/>
        <v>1118433.3801459672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4625.1572934006126</v>
      </c>
      <c r="L164" s="444">
        <f t="shared" ca="1" si="3"/>
        <v>1114662.9077095478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25">
      <c r="G165" s="459">
        <f t="shared" ref="G165:G175" si="18">G164</f>
        <v>14</v>
      </c>
      <c r="H165" s="459">
        <v>158</v>
      </c>
      <c r="I165" s="444">
        <f t="shared" ca="1" si="5"/>
        <v>1114662.9077095478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4609.4469915821983</v>
      </c>
      <c r="L165" s="444">
        <f t="shared" ca="1" si="3"/>
        <v>1110876.7249713098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25">
      <c r="G166" s="459">
        <f t="shared" si="18"/>
        <v>14</v>
      </c>
      <c r="H166" s="459">
        <v>159</v>
      </c>
      <c r="I166" s="444">
        <f t="shared" ca="1" si="5"/>
        <v>1110876.7249713098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4593.671230172873</v>
      </c>
      <c r="L166" s="444">
        <f t="shared" ca="1" si="3"/>
        <v>1107074.7664716626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25">
      <c r="G167" s="459">
        <f t="shared" si="18"/>
        <v>14</v>
      </c>
      <c r="H167" s="459">
        <v>160</v>
      </c>
      <c r="I167" s="444">
        <f t="shared" ca="1" si="5"/>
        <v>1107074.7664716626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4577.8297364243435</v>
      </c>
      <c r="L167" s="444">
        <f t="shared" ca="1" si="3"/>
        <v>1103256.9664782668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25">
      <c r="G168" s="459">
        <f t="shared" si="18"/>
        <v>14</v>
      </c>
      <c r="H168" s="459">
        <v>161</v>
      </c>
      <c r="I168" s="444">
        <f t="shared" ca="1" si="5"/>
        <v>1103256.9664782668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4561.922236451861</v>
      </c>
      <c r="L168" s="444">
        <f t="shared" ca="1" si="3"/>
        <v>1099423.2589848984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25">
      <c r="G169" s="459">
        <f t="shared" si="18"/>
        <v>14</v>
      </c>
      <c r="H169" s="459">
        <v>162</v>
      </c>
      <c r="I169" s="444">
        <f t="shared" ca="1" si="5"/>
        <v>1099423.2589848984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4545.9484552294925</v>
      </c>
      <c r="L169" s="444">
        <f t="shared" ca="1" si="3"/>
        <v>1095573.5777103077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25">
      <c r="G170" s="459">
        <f t="shared" si="18"/>
        <v>14</v>
      </c>
      <c r="H170" s="459">
        <v>163</v>
      </c>
      <c r="I170" s="444">
        <f t="shared" ca="1" si="5"/>
        <v>1095573.5777103077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4529.908116585364</v>
      </c>
      <c r="L170" s="444">
        <f t="shared" ca="1" si="3"/>
        <v>1091707.8560970728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25">
      <c r="G171" s="459">
        <f t="shared" si="18"/>
        <v>14</v>
      </c>
      <c r="H171" s="459">
        <v>164</v>
      </c>
      <c r="I171" s="444">
        <f t="shared" ca="1" si="5"/>
        <v>1091707.8560970728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4513.8009431968858</v>
      </c>
      <c r="L171" s="444">
        <f t="shared" ca="1" si="3"/>
        <v>1087826.0273104496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25">
      <c r="G172" s="459">
        <f t="shared" si="18"/>
        <v>14</v>
      </c>
      <c r="H172" s="459">
        <v>165</v>
      </c>
      <c r="I172" s="444">
        <f t="shared" ca="1" si="5"/>
        <v>1087826.0273104496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4497.626656585956</v>
      </c>
      <c r="L172" s="444">
        <f t="shared" ca="1" si="3"/>
        <v>1083928.0242372155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25">
      <c r="G173" s="459">
        <f t="shared" si="18"/>
        <v>14</v>
      </c>
      <c r="H173" s="459">
        <v>166</v>
      </c>
      <c r="I173" s="444">
        <f t="shared" ca="1" si="5"/>
        <v>1083928.0242372155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4481.3849771141467</v>
      </c>
      <c r="L173" s="444">
        <f t="shared" ca="1" si="3"/>
        <v>1080013.7794845095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25">
      <c r="G174" s="459">
        <f t="shared" si="18"/>
        <v>14</v>
      </c>
      <c r="H174" s="459">
        <v>167</v>
      </c>
      <c r="I174" s="444">
        <f t="shared" ca="1" si="5"/>
        <v>1080013.7794845095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4465.0756239778721</v>
      </c>
      <c r="L174" s="444">
        <f t="shared" ca="1" si="3"/>
        <v>1076083.2253786672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25">
      <c r="G175" s="459">
        <f t="shared" si="18"/>
        <v>14</v>
      </c>
      <c r="H175" s="459">
        <v>168</v>
      </c>
      <c r="I175" s="444">
        <f t="shared" ca="1" si="5"/>
        <v>1076083.2253786672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4448.6983152035291</v>
      </c>
      <c r="L175" s="444">
        <f t="shared" ca="1" si="3"/>
        <v>1072136.2939640505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25">
      <c r="G176" s="459">
        <f>G175+1</f>
        <v>15</v>
      </c>
      <c r="H176" s="459">
        <v>169</v>
      </c>
      <c r="I176" s="444">
        <f t="shared" ca="1" si="5"/>
        <v>1072136.2939640505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4432.2527676426262</v>
      </c>
      <c r="L176" s="444">
        <f t="shared" ca="1" si="3"/>
        <v>1068172.917001873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25">
      <c r="G177" s="459">
        <f t="shared" ref="G177:G187" si="19">G176</f>
        <v>15</v>
      </c>
      <c r="H177" s="459">
        <v>170</v>
      </c>
      <c r="I177" s="444">
        <f t="shared" ca="1" si="5"/>
        <v>1068172.917001873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4415.7386969668869</v>
      </c>
      <c r="L177" s="444">
        <f t="shared" ca="1" si="3"/>
        <v>1064193.0259690196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25">
      <c r="G178" s="459">
        <f t="shared" si="19"/>
        <v>15</v>
      </c>
      <c r="H178" s="459">
        <v>171</v>
      </c>
      <c r="I178" s="444">
        <f t="shared" ca="1" si="5"/>
        <v>1064193.0259690196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4399.1558176633307</v>
      </c>
      <c r="L178" s="444">
        <f t="shared" ca="1" si="3"/>
        <v>1060196.5520568627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25">
      <c r="G179" s="459">
        <f t="shared" si="19"/>
        <v>15</v>
      </c>
      <c r="H179" s="459">
        <v>172</v>
      </c>
      <c r="I179" s="444">
        <f t="shared" ca="1" si="5"/>
        <v>1060196.5520568627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4382.5038430293444</v>
      </c>
      <c r="L179" s="444">
        <f t="shared" ca="1" si="3"/>
        <v>1056183.4261700718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25">
      <c r="G180" s="459">
        <f t="shared" si="19"/>
        <v>15</v>
      </c>
      <c r="H180" s="459">
        <v>173</v>
      </c>
      <c r="I180" s="444">
        <f t="shared" ca="1" si="5"/>
        <v>1056183.4261700718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4365.7824851677151</v>
      </c>
      <c r="L180" s="444">
        <f t="shared" ca="1" si="3"/>
        <v>1052153.5789254194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25">
      <c r="G181" s="459">
        <f t="shared" si="19"/>
        <v>15</v>
      </c>
      <c r="H181" s="459">
        <v>174</v>
      </c>
      <c r="I181" s="444">
        <f t="shared" ca="1" si="5"/>
        <v>1052153.5789254194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4348.9914549816631</v>
      </c>
      <c r="L181" s="444">
        <f t="shared" ca="1" si="3"/>
        <v>1048106.9406505808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25">
      <c r="G182" s="459">
        <f t="shared" si="19"/>
        <v>15</v>
      </c>
      <c r="H182" s="459">
        <v>175</v>
      </c>
      <c r="I182" s="444">
        <f t="shared" ca="1" si="5"/>
        <v>1048106.9406505808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4332.1304621698355</v>
      </c>
      <c r="L182" s="444">
        <f t="shared" ca="1" si="3"/>
        <v>1044043.4413829305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25">
      <c r="G183" s="459">
        <f t="shared" si="19"/>
        <v>15</v>
      </c>
      <c r="H183" s="459">
        <v>176</v>
      </c>
      <c r="I183" s="444">
        <f t="shared" ca="1" si="5"/>
        <v>1044043.4413829305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4315.1992152212933</v>
      </c>
      <c r="L183" s="444">
        <f t="shared" ca="1" si="3"/>
        <v>1039963.0108683317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25">
      <c r="G184" s="459">
        <f t="shared" si="19"/>
        <v>15</v>
      </c>
      <c r="H184" s="459">
        <v>177</v>
      </c>
      <c r="I184" s="444">
        <f t="shared" ca="1" si="5"/>
        <v>1039963.0108683317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4298.1974214104648</v>
      </c>
      <c r="L184" s="444">
        <f t="shared" ca="1" si="3"/>
        <v>1035865.5785599219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25">
      <c r="G185" s="459">
        <f t="shared" si="19"/>
        <v>15</v>
      </c>
      <c r="H185" s="459">
        <v>178</v>
      </c>
      <c r="I185" s="444">
        <f t="shared" ca="1" si="5"/>
        <v>1035865.5785599219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4281.1247867920911</v>
      </c>
      <c r="L185" s="444">
        <f t="shared" ca="1" si="3"/>
        <v>1031751.0736168938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25">
      <c r="G186" s="459">
        <f t="shared" si="19"/>
        <v>15</v>
      </c>
      <c r="H186" s="459">
        <v>179</v>
      </c>
      <c r="I186" s="444">
        <f t="shared" ca="1" si="5"/>
        <v>1031751.0736168938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4263.9810161961404</v>
      </c>
      <c r="L186" s="444">
        <f t="shared" ca="1" si="3"/>
        <v>1027619.4249032699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25">
      <c r="G187" s="459">
        <f t="shared" si="19"/>
        <v>15</v>
      </c>
      <c r="H187" s="459">
        <v>180</v>
      </c>
      <c r="I187" s="444">
        <f t="shared" ca="1" si="5"/>
        <v>1027619.4249032699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4246.765813222707</v>
      </c>
      <c r="L187" s="444">
        <f t="shared" ca="1" si="3"/>
        <v>1023470.5609866724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25">
      <c r="G188" s="459">
        <f>G187+1</f>
        <v>16</v>
      </c>
      <c r="H188" s="459">
        <v>181</v>
      </c>
      <c r="I188" s="444">
        <f t="shared" ca="1" si="5"/>
        <v>1023470.5609866724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4229.4788802368839</v>
      </c>
      <c r="L188" s="444">
        <f t="shared" ca="1" si="3"/>
        <v>1019304.4101370891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25">
      <c r="G189" s="459">
        <f t="shared" ref="G189:G199" si="20">G188</f>
        <v>16</v>
      </c>
      <c r="H189" s="459">
        <v>182</v>
      </c>
      <c r="I189" s="444">
        <f t="shared" ca="1" si="5"/>
        <v>1019304.4101370891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4212.1199183636199</v>
      </c>
      <c r="L189" s="444">
        <f t="shared" ca="1" si="3"/>
        <v>1015120.9003256325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25">
      <c r="G190" s="459">
        <f t="shared" si="20"/>
        <v>16</v>
      </c>
      <c r="H190" s="459">
        <v>183</v>
      </c>
      <c r="I190" s="444">
        <f t="shared" ca="1" si="5"/>
        <v>1015120.9003256325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4194.6886274825511</v>
      </c>
      <c r="L190" s="444">
        <f t="shared" ca="1" si="3"/>
        <v>1010919.9592232949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25">
      <c r="G191" s="459">
        <f t="shared" si="20"/>
        <v>16</v>
      </c>
      <c r="H191" s="459">
        <v>184</v>
      </c>
      <c r="I191" s="444">
        <f t="shared" ca="1" si="5"/>
        <v>1010919.9592232949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4177.1847062228107</v>
      </c>
      <c r="L191" s="444">
        <f t="shared" ca="1" si="3"/>
        <v>1006701.5141996975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25">
      <c r="G192" s="459">
        <f t="shared" si="20"/>
        <v>16</v>
      </c>
      <c r="H192" s="459">
        <v>185</v>
      </c>
      <c r="I192" s="444">
        <f t="shared" ca="1" si="5"/>
        <v>1006701.5141996975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4159.6078519578214</v>
      </c>
      <c r="L192" s="444">
        <f t="shared" ca="1" si="3"/>
        <v>1002465.4923218351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25">
      <c r="G193" s="459">
        <f t="shared" si="20"/>
        <v>16</v>
      </c>
      <c r="H193" s="459">
        <v>186</v>
      </c>
      <c r="I193" s="444">
        <f t="shared" ca="1" si="5"/>
        <v>1002465.4923218351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4141.9577608000627</v>
      </c>
      <c r="L193" s="444">
        <f t="shared" ca="1" si="3"/>
        <v>998211.82035281498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25">
      <c r="G194" s="459">
        <f t="shared" si="20"/>
        <v>16</v>
      </c>
      <c r="H194" s="459">
        <v>187</v>
      </c>
      <c r="I194" s="444">
        <f t="shared" ca="1" si="5"/>
        <v>998211.82035281498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4124.2341275958115</v>
      </c>
      <c r="L194" s="444">
        <f t="shared" ca="1" si="3"/>
        <v>993940.42475059058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25">
      <c r="G195" s="459">
        <f t="shared" si="20"/>
        <v>16</v>
      </c>
      <c r="H195" s="459">
        <v>188</v>
      </c>
      <c r="I195" s="444">
        <f t="shared" ca="1" si="5"/>
        <v>993940.42475059058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4106.4366459198764</v>
      </c>
      <c r="L195" s="444">
        <f t="shared" ca="1" si="3"/>
        <v>989651.23166669032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25">
      <c r="G196" s="459">
        <f t="shared" si="20"/>
        <v>16</v>
      </c>
      <c r="H196" s="459">
        <v>189</v>
      </c>
      <c r="I196" s="444">
        <f t="shared" ca="1" si="5"/>
        <v>989651.23166669032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4088.5650080702922</v>
      </c>
      <c r="L196" s="444">
        <f t="shared" ca="1" si="3"/>
        <v>985344.16694494046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25">
      <c r="G197" s="459">
        <f t="shared" si="20"/>
        <v>16</v>
      </c>
      <c r="H197" s="459">
        <v>190</v>
      </c>
      <c r="I197" s="444">
        <f t="shared" ca="1" si="5"/>
        <v>985344.16694494046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4070.6189050630014</v>
      </c>
      <c r="L197" s="444">
        <f t="shared" ca="1" si="3"/>
        <v>981019.1561201833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25">
      <c r="G198" s="459">
        <f t="shared" si="20"/>
        <v>16</v>
      </c>
      <c r="H198" s="459">
        <v>191</v>
      </c>
      <c r="I198" s="444">
        <f t="shared" ca="1" si="5"/>
        <v>981019.1561201833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4052.5980266265128</v>
      </c>
      <c r="L198" s="444">
        <f t="shared" ca="1" si="3"/>
        <v>976676.12441698962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25">
      <c r="G199" s="459">
        <f t="shared" si="20"/>
        <v>16</v>
      </c>
      <c r="H199" s="459">
        <v>192</v>
      </c>
      <c r="I199" s="444">
        <f t="shared" ca="1" si="5"/>
        <v>976676.12441698962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4034.5020611965397</v>
      </c>
      <c r="L199" s="444">
        <f t="shared" ca="1" si="3"/>
        <v>972314.99674836593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25">
      <c r="G200" s="459">
        <f>G199+1</f>
        <v>17</v>
      </c>
      <c r="H200" s="459">
        <v>193</v>
      </c>
      <c r="I200" s="444">
        <f t="shared" ca="1" si="5"/>
        <v>972314.99674836593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4016.3306959106071</v>
      </c>
      <c r="L200" s="444">
        <f t="shared" ca="1" si="3"/>
        <v>967935.69771445636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25">
      <c r="G201" s="459">
        <f t="shared" ref="G201:G211" si="21">G200</f>
        <v>17</v>
      </c>
      <c r="H201" s="459">
        <v>194</v>
      </c>
      <c r="I201" s="444">
        <f t="shared" ca="1" si="5"/>
        <v>967935.69771445636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3998.0836166026511</v>
      </c>
      <c r="L201" s="444">
        <f t="shared" ca="1" si="3"/>
        <v>963538.15160123887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25">
      <c r="G202" s="459">
        <f t="shared" si="21"/>
        <v>17</v>
      </c>
      <c r="H202" s="459">
        <v>195</v>
      </c>
      <c r="I202" s="444">
        <f t="shared" ca="1" si="5"/>
        <v>963538.15160123887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3979.7605077975777</v>
      </c>
      <c r="L202" s="444">
        <f t="shared" ca="1" si="3"/>
        <v>959122.28237921628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25">
      <c r="G203" s="459">
        <f t="shared" si="21"/>
        <v>17</v>
      </c>
      <c r="H203" s="459">
        <v>196</v>
      </c>
      <c r="I203" s="444">
        <f t="shared" ca="1" si="5"/>
        <v>959122.28237921628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3961.3610527058172</v>
      </c>
      <c r="L203" s="444">
        <f t="shared" ca="1" si="3"/>
        <v>954688.01370210189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25">
      <c r="G204" s="459">
        <f t="shared" si="21"/>
        <v>17</v>
      </c>
      <c r="H204" s="459">
        <v>197</v>
      </c>
      <c r="I204" s="444">
        <f t="shared" ca="1" si="5"/>
        <v>954688.01370210189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3942.8849332178402</v>
      </c>
      <c r="L204" s="444">
        <f t="shared" ca="1" si="3"/>
        <v>950235.2689054996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25">
      <c r="G205" s="459">
        <f t="shared" si="21"/>
        <v>17</v>
      </c>
      <c r="H205" s="459">
        <v>198</v>
      </c>
      <c r="I205" s="444">
        <f t="shared" ca="1" si="5"/>
        <v>950235.2689054996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3924.3318298986642</v>
      </c>
      <c r="L205" s="444">
        <f t="shared" ca="1" si="3"/>
        <v>945763.97100557806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25">
      <c r="G206" s="459">
        <f t="shared" si="21"/>
        <v>17</v>
      </c>
      <c r="H206" s="459">
        <v>199</v>
      </c>
      <c r="I206" s="444">
        <f t="shared" ca="1" si="5"/>
        <v>945763.97100557806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3905.7014219823245</v>
      </c>
      <c r="L206" s="444">
        <f t="shared" ca="1" si="3"/>
        <v>941274.04269774025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25">
      <c r="G207" s="459">
        <f t="shared" si="21"/>
        <v>17</v>
      </c>
      <c r="H207" s="459">
        <v>200</v>
      </c>
      <c r="I207" s="444">
        <f t="shared" ca="1" si="5"/>
        <v>941274.04269774025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3886.993387366334</v>
      </c>
      <c r="L207" s="444">
        <f t="shared" ca="1" si="3"/>
        <v>936765.40635528637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25">
      <c r="G208" s="459">
        <f t="shared" si="21"/>
        <v>17</v>
      </c>
      <c r="H208" s="459">
        <v>201</v>
      </c>
      <c r="I208" s="444">
        <f t="shared" ca="1" si="5"/>
        <v>936765.40635528637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3868.2074026061086</v>
      </c>
      <c r="L208" s="444">
        <f t="shared" ca="1" si="3"/>
        <v>932237.98402807233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25">
      <c r="G209" s="459">
        <f t="shared" si="21"/>
        <v>17</v>
      </c>
      <c r="H209" s="459">
        <v>202</v>
      </c>
      <c r="I209" s="444">
        <f t="shared" ca="1" si="5"/>
        <v>932237.98402807233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3849.3431429093839</v>
      </c>
      <c r="L209" s="444">
        <f t="shared" ca="1" si="3"/>
        <v>927691.69744116149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25">
      <c r="G210" s="459">
        <f t="shared" si="21"/>
        <v>17</v>
      </c>
      <c r="H210" s="459">
        <v>203</v>
      </c>
      <c r="I210" s="444">
        <f t="shared" ca="1" si="5"/>
        <v>927691.69744116149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3830.4002821305889</v>
      </c>
      <c r="L210" s="444">
        <f t="shared" ca="1" si="3"/>
        <v>923126.46799347189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25">
      <c r="G211" s="459">
        <f t="shared" si="21"/>
        <v>17</v>
      </c>
      <c r="H211" s="459">
        <v>204</v>
      </c>
      <c r="I211" s="444">
        <f t="shared" ca="1" si="5"/>
        <v>923126.46799347189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3811.3784927652155</v>
      </c>
      <c r="L211" s="444">
        <f t="shared" ca="1" si="3"/>
        <v>918542.21675641695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25">
      <c r="G212" s="459">
        <f>G211+1</f>
        <v>18</v>
      </c>
      <c r="H212" s="459">
        <v>205</v>
      </c>
      <c r="I212" s="444">
        <f t="shared" ca="1" si="5"/>
        <v>918542.21675641695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3792.277445944153</v>
      </c>
      <c r="L212" s="444">
        <f t="shared" ca="1" si="3"/>
        <v>913938.86447254091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25">
      <c r="G213" s="459">
        <f t="shared" ref="G213:G223" si="22">G212</f>
        <v>18</v>
      </c>
      <c r="H213" s="459">
        <v>206</v>
      </c>
      <c r="I213" s="444">
        <f t="shared" ca="1" si="5"/>
        <v>913938.86447254091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3773.0968114280026</v>
      </c>
      <c r="L213" s="444">
        <f t="shared" ca="1" si="3"/>
        <v>909316.3315541487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25">
      <c r="G214" s="459">
        <f t="shared" si="22"/>
        <v>18</v>
      </c>
      <c r="H214" s="459">
        <v>207</v>
      </c>
      <c r="I214" s="444">
        <f t="shared" ca="1" si="5"/>
        <v>909316.3315541487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3753.8362576013683</v>
      </c>
      <c r="L214" s="444">
        <f t="shared" ca="1" si="3"/>
        <v>904674.5380819299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25">
      <c r="G215" s="459">
        <f t="shared" si="22"/>
        <v>18</v>
      </c>
      <c r="H215" s="459">
        <v>208</v>
      </c>
      <c r="I215" s="444">
        <f t="shared" ca="1" si="5"/>
        <v>904674.5380819299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3734.4954514671244</v>
      </c>
      <c r="L215" s="444">
        <f t="shared" ca="1" si="3"/>
        <v>900013.40380357683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25">
      <c r="G216" s="459">
        <f t="shared" si="22"/>
        <v>18</v>
      </c>
      <c r="H216" s="459">
        <v>209</v>
      </c>
      <c r="I216" s="444">
        <f t="shared" ca="1" si="5"/>
        <v>900013.40380357683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3715.0740586406528</v>
      </c>
      <c r="L216" s="444">
        <f t="shared" ca="1" si="3"/>
        <v>895332.84813239728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25">
      <c r="G217" s="459">
        <f t="shared" si="22"/>
        <v>18</v>
      </c>
      <c r="H217" s="459">
        <v>210</v>
      </c>
      <c r="I217" s="444">
        <f t="shared" ca="1" si="5"/>
        <v>895332.84813239728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3695.5717433440714</v>
      </c>
      <c r="L217" s="444">
        <f t="shared" ca="1" si="3"/>
        <v>890632.79014592117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25">
      <c r="G218" s="459">
        <f t="shared" si="22"/>
        <v>18</v>
      </c>
      <c r="H218" s="459">
        <v>211</v>
      </c>
      <c r="I218" s="444">
        <f t="shared" ca="1" si="5"/>
        <v>890632.79014592117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3675.9881684004208</v>
      </c>
      <c r="L218" s="444">
        <f t="shared" ca="1" si="3"/>
        <v>885913.14858450135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25">
      <c r="G219" s="459">
        <f t="shared" si="22"/>
        <v>18</v>
      </c>
      <c r="H219" s="459">
        <v>212</v>
      </c>
      <c r="I219" s="444">
        <f t="shared" ca="1" si="5"/>
        <v>885913.14858450135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3656.322995227838</v>
      </c>
      <c r="L219" s="444">
        <f t="shared" ca="1" si="3"/>
        <v>881173.84184990905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25">
      <c r="G220" s="459">
        <f t="shared" si="22"/>
        <v>18</v>
      </c>
      <c r="H220" s="459">
        <v>213</v>
      </c>
      <c r="I220" s="444">
        <f t="shared" ca="1" si="5"/>
        <v>881173.84184990905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3636.5758838337038</v>
      </c>
      <c r="L220" s="444">
        <f t="shared" ca="1" si="3"/>
        <v>876414.78800392256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25">
      <c r="G221" s="459">
        <f t="shared" si="22"/>
        <v>18</v>
      </c>
      <c r="H221" s="459">
        <v>214</v>
      </c>
      <c r="I221" s="444">
        <f t="shared" ca="1" si="5"/>
        <v>876414.78800392256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3616.7464928087597</v>
      </c>
      <c r="L221" s="444">
        <f t="shared" ca="1" si="3"/>
        <v>871635.90476691118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25">
      <c r="G222" s="459">
        <f t="shared" si="22"/>
        <v>18</v>
      </c>
      <c r="H222" s="459">
        <v>215</v>
      </c>
      <c r="I222" s="444">
        <f t="shared" ca="1" si="5"/>
        <v>871635.90476691118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3596.8344793212123</v>
      </c>
      <c r="L222" s="444">
        <f t="shared" ca="1" si="3"/>
        <v>866837.10951641225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25">
      <c r="G223" s="459">
        <f t="shared" si="22"/>
        <v>18</v>
      </c>
      <c r="H223" s="459">
        <v>216</v>
      </c>
      <c r="I223" s="444">
        <f t="shared" ca="1" si="5"/>
        <v>866837.10951641225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3576.8394991108003</v>
      </c>
      <c r="L223" s="444">
        <f t="shared" ca="1" si="3"/>
        <v>862018.31928570289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25">
      <c r="G224" s="459">
        <f>G223+1</f>
        <v>19</v>
      </c>
      <c r="H224" s="459">
        <v>217</v>
      </c>
      <c r="I224" s="444">
        <f t="shared" ca="1" si="5"/>
        <v>862018.31928570289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3556.7612064828445</v>
      </c>
      <c r="L224" s="444">
        <f t="shared" ca="1" si="3"/>
        <v>857179.4507623656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25">
      <c r="G225" s="459">
        <f t="shared" ref="G225:G235" si="23">G224</f>
        <v>19</v>
      </c>
      <c r="H225" s="459">
        <v>218</v>
      </c>
      <c r="I225" s="444">
        <f t="shared" ca="1" si="5"/>
        <v>857179.4507623656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3536.5992543022721</v>
      </c>
      <c r="L225" s="444">
        <f t="shared" ca="1" si="3"/>
        <v>852320.42028684763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25">
      <c r="G226" s="459">
        <f t="shared" si="23"/>
        <v>19</v>
      </c>
      <c r="H226" s="459">
        <v>219</v>
      </c>
      <c r="I226" s="444">
        <f t="shared" ca="1" si="5"/>
        <v>852320.42028684763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3516.3532939876145</v>
      </c>
      <c r="L226" s="444">
        <f t="shared" ca="1" si="3"/>
        <v>847441.14385101502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25">
      <c r="G227" s="459">
        <f t="shared" si="23"/>
        <v>19</v>
      </c>
      <c r="H227" s="459">
        <v>220</v>
      </c>
      <c r="I227" s="444">
        <f t="shared" ca="1" si="5"/>
        <v>847441.14385101502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3496.0229755049786</v>
      </c>
      <c r="L227" s="444">
        <f t="shared" ca="1" si="3"/>
        <v>842541.53709669982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25">
      <c r="G228" s="459">
        <f t="shared" si="23"/>
        <v>19</v>
      </c>
      <c r="H228" s="459">
        <v>221</v>
      </c>
      <c r="I228" s="444">
        <f t="shared" ca="1" si="5"/>
        <v>842541.53709669982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3475.6079473619984</v>
      </c>
      <c r="L228" s="444">
        <f t="shared" ca="1" si="3"/>
        <v>837621.51531424164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25">
      <c r="G229" s="459">
        <f t="shared" si="23"/>
        <v>19</v>
      </c>
      <c r="H229" s="459">
        <v>222</v>
      </c>
      <c r="I229" s="444">
        <f t="shared" ca="1" si="5"/>
        <v>837621.51531424164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3455.1078566017559</v>
      </c>
      <c r="L229" s="444">
        <f t="shared" ca="1" si="3"/>
        <v>832680.99344102317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25">
      <c r="G230" s="459">
        <f t="shared" si="23"/>
        <v>19</v>
      </c>
      <c r="H230" s="459">
        <v>223</v>
      </c>
      <c r="I230" s="444">
        <f t="shared" ca="1" si="5"/>
        <v>832680.99344102317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3434.5223487966796</v>
      </c>
      <c r="L230" s="444">
        <f t="shared" ca="1" si="3"/>
        <v>827719.8860599997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25">
      <c r="G231" s="459">
        <f t="shared" si="23"/>
        <v>19</v>
      </c>
      <c r="H231" s="459">
        <v>224</v>
      </c>
      <c r="I231" s="444">
        <f t="shared" ca="1" si="5"/>
        <v>827719.8860599997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3413.8510680424147</v>
      </c>
      <c r="L231" s="444">
        <f t="shared" ca="1" si="3"/>
        <v>822738.10739822197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25">
      <c r="G232" s="459">
        <f t="shared" si="23"/>
        <v>19</v>
      </c>
      <c r="H232" s="459">
        <v>225</v>
      </c>
      <c r="I232" s="444">
        <f t="shared" ca="1" si="5"/>
        <v>822738.10739822197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3393.0936569516739</v>
      </c>
      <c r="L232" s="444">
        <f t="shared" ca="1" si="3"/>
        <v>817735.57132535346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25">
      <c r="G233" s="459">
        <f t="shared" si="23"/>
        <v>19</v>
      </c>
      <c r="H233" s="459">
        <v>226</v>
      </c>
      <c r="I233" s="444">
        <f t="shared" ca="1" si="5"/>
        <v>817735.57132535346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3372.2497566480552</v>
      </c>
      <c r="L233" s="444">
        <f t="shared" ca="1" si="3"/>
        <v>812712.19135218137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25">
      <c r="G234" s="459">
        <f t="shared" si="23"/>
        <v>19</v>
      </c>
      <c r="H234" s="459">
        <v>227</v>
      </c>
      <c r="I234" s="444">
        <f t="shared" ca="1" si="5"/>
        <v>812712.19135218137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3351.3190067598384</v>
      </c>
      <c r="L234" s="444">
        <f t="shared" ca="1" si="3"/>
        <v>807667.88062912098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25">
      <c r="G235" s="459">
        <f t="shared" si="23"/>
        <v>19</v>
      </c>
      <c r="H235" s="459">
        <v>228</v>
      </c>
      <c r="I235" s="444">
        <f t="shared" ca="1" si="5"/>
        <v>807667.88062912098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3330.3010454137534</v>
      </c>
      <c r="L235" s="444">
        <f t="shared" ca="1" si="3"/>
        <v>802602.55194471451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25">
      <c r="G236" s="459">
        <f>G235+1</f>
        <v>20</v>
      </c>
      <c r="H236" s="459">
        <v>229</v>
      </c>
      <c r="I236" s="444">
        <f t="shared" ca="1" si="5"/>
        <v>802602.55194471451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3309.1955092287262</v>
      </c>
      <c r="L236" s="444">
        <f t="shared" ca="1" si="3"/>
        <v>797516.11772412306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25">
      <c r="G237" s="459">
        <f t="shared" ref="G237:G247" si="24">G236</f>
        <v>20</v>
      </c>
      <c r="H237" s="459">
        <v>230</v>
      </c>
      <c r="I237" s="444">
        <f t="shared" ca="1" si="5"/>
        <v>797516.11772412306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3288.0020333095954</v>
      </c>
      <c r="L237" s="444">
        <f t="shared" ca="1" si="3"/>
        <v>792408.49002761242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25">
      <c r="G238" s="459">
        <f t="shared" si="24"/>
        <v>20</v>
      </c>
      <c r="H238" s="459">
        <v>231</v>
      </c>
      <c r="I238" s="444">
        <f t="shared" ca="1" si="5"/>
        <v>792408.49002761242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3266.7202512408012</v>
      </c>
      <c r="L238" s="444">
        <f t="shared" ca="1" si="3"/>
        <v>787279.58054903301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25">
      <c r="G239" s="459">
        <f t="shared" si="24"/>
        <v>20</v>
      </c>
      <c r="H239" s="459">
        <v>232</v>
      </c>
      <c r="I239" s="444">
        <f t="shared" ca="1" si="5"/>
        <v>787279.58054903301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3245.3497950800534</v>
      </c>
      <c r="L239" s="444">
        <f t="shared" ca="1" si="3"/>
        <v>782129.30061429285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25">
      <c r="G240" s="459">
        <f t="shared" si="24"/>
        <v>20</v>
      </c>
      <c r="H240" s="459">
        <v>233</v>
      </c>
      <c r="I240" s="444">
        <f t="shared" ca="1" si="5"/>
        <v>782129.30061429285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3223.8902953519696</v>
      </c>
      <c r="L240" s="444">
        <f t="shared" ca="1" si="3"/>
        <v>776957.56117982464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25">
      <c r="G241" s="459">
        <f t="shared" si="24"/>
        <v>20</v>
      </c>
      <c r="H241" s="459">
        <v>234</v>
      </c>
      <c r="I241" s="444">
        <f t="shared" ca="1" si="5"/>
        <v>776957.56117982464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3202.3413810416851</v>
      </c>
      <c r="L241" s="444">
        <f t="shared" ca="1" si="3"/>
        <v>771764.27283104614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25">
      <c r="G242" s="459">
        <f t="shared" si="24"/>
        <v>20</v>
      </c>
      <c r="H242" s="459">
        <v>235</v>
      </c>
      <c r="I242" s="444">
        <f t="shared" ca="1" si="5"/>
        <v>771764.27283104614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3180.7026795884412</v>
      </c>
      <c r="L242" s="444">
        <f t="shared" ca="1" si="3"/>
        <v>766549.34578081442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25">
      <c r="G243" s="459">
        <f t="shared" si="24"/>
        <v>20</v>
      </c>
      <c r="H243" s="459">
        <v>236</v>
      </c>
      <c r="I243" s="444">
        <f t="shared" ca="1" si="5"/>
        <v>766549.34578081442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3158.9738168791428</v>
      </c>
      <c r="L243" s="444">
        <f t="shared" ca="1" si="3"/>
        <v>761312.68986787333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25">
      <c r="G244" s="459">
        <f t="shared" si="24"/>
        <v>20</v>
      </c>
      <c r="H244" s="459">
        <v>237</v>
      </c>
      <c r="I244" s="444">
        <f t="shared" ca="1" si="5"/>
        <v>761312.68986787333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3137.154417241888</v>
      </c>
      <c r="L244" s="444">
        <f t="shared" ca="1" si="3"/>
        <v>756054.21455529507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25">
      <c r="G245" s="459">
        <f t="shared" si="24"/>
        <v>20</v>
      </c>
      <c r="H245" s="459">
        <v>238</v>
      </c>
      <c r="I245" s="444">
        <f t="shared" ca="1" si="5"/>
        <v>756054.21455529507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3115.2441034394787</v>
      </c>
      <c r="L245" s="444">
        <f t="shared" ca="1" si="3"/>
        <v>750773.82892891439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25">
      <c r="G246" s="459">
        <f t="shared" si="24"/>
        <v>20</v>
      </c>
      <c r="H246" s="459">
        <v>239</v>
      </c>
      <c r="I246" s="444">
        <f t="shared" ca="1" si="5"/>
        <v>750773.82892891439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3093.2424966628923</v>
      </c>
      <c r="L246" s="444">
        <f t="shared" ca="1" si="3"/>
        <v>745471.44169575709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25">
      <c r="G247" s="459">
        <f t="shared" si="24"/>
        <v>20</v>
      </c>
      <c r="H247" s="459">
        <v>240</v>
      </c>
      <c r="I247" s="444">
        <f t="shared" ca="1" si="5"/>
        <v>745471.44169575709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3071.1492165247373</v>
      </c>
      <c r="L247" s="444">
        <f t="shared" ca="1" si="3"/>
        <v>740146.9611824617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25">
      <c r="G248" s="459">
        <f>G247+1</f>
        <v>21</v>
      </c>
      <c r="H248" s="459">
        <v>241</v>
      </c>
      <c r="I248" s="444">
        <f t="shared" ca="1" si="5"/>
        <v>740146.9611824617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3048.9638810526731</v>
      </c>
      <c r="L248" s="444">
        <f t="shared" ca="1" si="3"/>
        <v>734800.2953336942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25">
      <c r="G249" s="459">
        <f t="shared" ref="G249:G259" si="25">G248</f>
        <v>21</v>
      </c>
      <c r="H249" s="459">
        <v>242</v>
      </c>
      <c r="I249" s="444">
        <f t="shared" ca="1" si="5"/>
        <v>734800.2953336942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3026.6861066828083</v>
      </c>
      <c r="L249" s="444">
        <f t="shared" ca="1" si="3"/>
        <v>729431.35171055677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25">
      <c r="G250" s="459">
        <f t="shared" si="25"/>
        <v>21</v>
      </c>
      <c r="H250" s="459">
        <v>243</v>
      </c>
      <c r="I250" s="444">
        <f t="shared" ca="1" si="5"/>
        <v>729431.35171055677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3004.3155082530693</v>
      </c>
      <c r="L250" s="444">
        <f t="shared" ca="1" si="3"/>
        <v>724040.03748898965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25">
      <c r="G251" s="459">
        <f t="shared" si="25"/>
        <v>21</v>
      </c>
      <c r="H251" s="459">
        <v>244</v>
      </c>
      <c r="I251" s="444">
        <f t="shared" ca="1" si="5"/>
        <v>724040.03748898965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2981.8516989965392</v>
      </c>
      <c r="L251" s="444">
        <f t="shared" ca="1" si="3"/>
        <v>718626.25945816597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25">
      <c r="G252" s="459">
        <f t="shared" si="25"/>
        <v>21</v>
      </c>
      <c r="H252" s="459">
        <v>245</v>
      </c>
      <c r="I252" s="444">
        <f t="shared" ca="1" si="5"/>
        <v>718626.25945816597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2959.2942905347741</v>
      </c>
      <c r="L252" s="444">
        <f t="shared" ca="1" si="3"/>
        <v>713189.92401888059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25">
      <c r="G253" s="459">
        <f t="shared" si="25"/>
        <v>21</v>
      </c>
      <c r="H253" s="459">
        <v>246</v>
      </c>
      <c r="I253" s="444">
        <f t="shared" ca="1" si="5"/>
        <v>713189.92401888059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2936.6428928710848</v>
      </c>
      <c r="L253" s="444">
        <f t="shared" ca="1" si="3"/>
        <v>707730.93718193145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25">
      <c r="G254" s="459">
        <f t="shared" si="25"/>
        <v>21</v>
      </c>
      <c r="H254" s="459">
        <v>247</v>
      </c>
      <c r="I254" s="444">
        <f t="shared" ca="1" si="5"/>
        <v>707730.93718193145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2913.8971143837971</v>
      </c>
      <c r="L254" s="444">
        <f t="shared" ca="1" si="3"/>
        <v>702249.20456649503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25">
      <c r="G255" s="459">
        <f t="shared" si="25"/>
        <v>21</v>
      </c>
      <c r="H255" s="459">
        <v>248</v>
      </c>
      <c r="I255" s="444">
        <f t="shared" ca="1" si="5"/>
        <v>702249.20456649503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2891.0565618194787</v>
      </c>
      <c r="L255" s="444">
        <f t="shared" ca="1" si="3"/>
        <v>696744.63139849436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25">
      <c r="G256" s="459">
        <f t="shared" si="25"/>
        <v>21</v>
      </c>
      <c r="H256" s="459">
        <v>249</v>
      </c>
      <c r="I256" s="444">
        <f t="shared" ca="1" si="5"/>
        <v>696744.63139849436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2868.1208402861425</v>
      </c>
      <c r="L256" s="444">
        <f t="shared" ca="1" si="3"/>
        <v>691217.12250896031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25">
      <c r="G257" s="459">
        <f t="shared" si="25"/>
        <v>21</v>
      </c>
      <c r="H257" s="459">
        <v>250</v>
      </c>
      <c r="I257" s="444">
        <f t="shared" ca="1" si="5"/>
        <v>691217.12250896031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2845.0895532464174</v>
      </c>
      <c r="L257" s="444">
        <f t="shared" ca="1" si="3"/>
        <v>685666.58233238652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25">
      <c r="G258" s="459">
        <f t="shared" si="25"/>
        <v>21</v>
      </c>
      <c r="H258" s="459">
        <v>251</v>
      </c>
      <c r="I258" s="444">
        <f t="shared" ca="1" si="5"/>
        <v>685666.58233238652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2821.962302510693</v>
      </c>
      <c r="L258" s="444">
        <f t="shared" ca="1" si="3"/>
        <v>680092.91490507708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25">
      <c r="G259" s="459">
        <f t="shared" si="25"/>
        <v>21</v>
      </c>
      <c r="H259" s="459">
        <v>252</v>
      </c>
      <c r="I259" s="444">
        <f t="shared" ca="1" si="5"/>
        <v>680092.91490507708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2798.7386882302371</v>
      </c>
      <c r="L259" s="444">
        <f t="shared" ca="1" si="3"/>
        <v>674496.02386348718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25">
      <c r="G260" s="459">
        <f>G259+1</f>
        <v>22</v>
      </c>
      <c r="H260" s="459">
        <v>253</v>
      </c>
      <c r="I260" s="444">
        <f t="shared" ca="1" si="5"/>
        <v>674496.02386348718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2775.4183088902791</v>
      </c>
      <c r="L260" s="444">
        <f t="shared" ca="1" si="3"/>
        <v>668875.8124425573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25">
      <c r="G261" s="459">
        <f t="shared" ref="G261:G271" si="26">G260</f>
        <v>22</v>
      </c>
      <c r="H261" s="459">
        <v>254</v>
      </c>
      <c r="I261" s="444">
        <f t="shared" ca="1" si="5"/>
        <v>668875.8124425573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2752.0007613030712</v>
      </c>
      <c r="L261" s="444">
        <f t="shared" ca="1" si="3"/>
        <v>663232.18347404024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25">
      <c r="G262" s="459">
        <f t="shared" si="26"/>
        <v>22</v>
      </c>
      <c r="H262" s="459">
        <v>255</v>
      </c>
      <c r="I262" s="444">
        <f t="shared" ca="1" si="5"/>
        <v>663232.18347404024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2728.4856406009167</v>
      </c>
      <c r="L262" s="444">
        <f t="shared" ca="1" si="3"/>
        <v>657565.03938482096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25">
      <c r="G263" s="459">
        <f t="shared" si="26"/>
        <v>22</v>
      </c>
      <c r="H263" s="459">
        <v>256</v>
      </c>
      <c r="I263" s="444">
        <f t="shared" ca="1" si="5"/>
        <v>657565.03938482096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2704.8725402291698</v>
      </c>
      <c r="L263" s="444">
        <f t="shared" ref="L263:L517" ca="1" si="28">I263-J263+K263</f>
        <v>651874.2821952299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25">
      <c r="G264" s="459">
        <f t="shared" si="26"/>
        <v>22</v>
      </c>
      <c r="H264" s="459">
        <v>257</v>
      </c>
      <c r="I264" s="444">
        <f t="shared" ref="I264:I518" ca="1" si="29">L263</f>
        <v>651874.2821952299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2681.161051939207</v>
      </c>
      <c r="L264" s="444">
        <f t="shared" ca="1" si="28"/>
        <v>646159.81351734896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25">
      <c r="G265" s="459">
        <f t="shared" si="26"/>
        <v>22</v>
      </c>
      <c r="H265" s="459">
        <v>258</v>
      </c>
      <c r="I265" s="444">
        <f t="shared" ca="1" si="29"/>
        <v>646159.81351734896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2657.3507657813698</v>
      </c>
      <c r="L265" s="444">
        <f t="shared" ca="1" si="28"/>
        <v>640421.53455331014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25">
      <c r="G266" s="459">
        <f t="shared" si="26"/>
        <v>22</v>
      </c>
      <c r="H266" s="459">
        <v>259</v>
      </c>
      <c r="I266" s="444">
        <f t="shared" ca="1" si="29"/>
        <v>640421.53455331014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2633.4412700978746</v>
      </c>
      <c r="L266" s="444">
        <f t="shared" ca="1" si="28"/>
        <v>634659.34609358781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25">
      <c r="G267" s="459">
        <f t="shared" si="26"/>
        <v>22</v>
      </c>
      <c r="H267" s="459">
        <v>260</v>
      </c>
      <c r="I267" s="444">
        <f t="shared" ca="1" si="29"/>
        <v>634659.34609358781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2609.4321515156985</v>
      </c>
      <c r="L267" s="444">
        <f t="shared" ca="1" si="28"/>
        <v>628873.14851528336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25">
      <c r="G268" s="459">
        <f t="shared" si="26"/>
        <v>22</v>
      </c>
      <c r="H268" s="459">
        <v>261</v>
      </c>
      <c r="I268" s="444">
        <f t="shared" ca="1" si="29"/>
        <v>628873.14851528336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2585.3229949394299</v>
      </c>
      <c r="L268" s="444">
        <f t="shared" ca="1" si="28"/>
        <v>623062.84178040258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25">
      <c r="G269" s="459">
        <f t="shared" si="26"/>
        <v>22</v>
      </c>
      <c r="H269" s="459">
        <v>262</v>
      </c>
      <c r="I269" s="444">
        <f t="shared" ca="1" si="29"/>
        <v>623062.84178040258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2561.1133835440933</v>
      </c>
      <c r="L269" s="444">
        <f t="shared" ca="1" si="28"/>
        <v>617228.32543412654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25">
      <c r="G270" s="459">
        <f t="shared" si="26"/>
        <v>22</v>
      </c>
      <c r="H270" s="459">
        <v>263</v>
      </c>
      <c r="I270" s="444">
        <f t="shared" ca="1" si="29"/>
        <v>617228.32543412654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2536.8028987679431</v>
      </c>
      <c r="L270" s="444">
        <f t="shared" ca="1" si="28"/>
        <v>611369.49860307435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25">
      <c r="G271" s="459">
        <f t="shared" si="26"/>
        <v>22</v>
      </c>
      <c r="H271" s="459">
        <v>264</v>
      </c>
      <c r="I271" s="444">
        <f t="shared" ca="1" si="29"/>
        <v>611369.49860307435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2512.3911203052257</v>
      </c>
      <c r="L271" s="444">
        <f t="shared" ca="1" si="28"/>
        <v>605486.25999355933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25">
      <c r="G272" s="459">
        <f>G271+1</f>
        <v>23</v>
      </c>
      <c r="H272" s="459">
        <v>265</v>
      </c>
      <c r="I272" s="444">
        <f t="shared" ca="1" si="29"/>
        <v>605486.25999355933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2487.877626098913</v>
      </c>
      <c r="L272" s="444">
        <f t="shared" ca="1" si="28"/>
        <v>599578.50788983807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25">
      <c r="G273" s="459">
        <f t="shared" ref="G273:G283" si="32">G272</f>
        <v>23</v>
      </c>
      <c r="H273" s="459">
        <v>266</v>
      </c>
      <c r="I273" s="444">
        <f t="shared" ca="1" si="29"/>
        <v>599578.50788983807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2463.2619923334078</v>
      </c>
      <c r="L273" s="444">
        <f t="shared" ca="1" si="28"/>
        <v>593646.14015235135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25">
      <c r="G274" s="459">
        <f t="shared" si="32"/>
        <v>23</v>
      </c>
      <c r="H274" s="459">
        <v>267</v>
      </c>
      <c r="I274" s="444">
        <f t="shared" ca="1" si="29"/>
        <v>593646.14015235135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2438.5437934272131</v>
      </c>
      <c r="L274" s="444">
        <f t="shared" ca="1" si="28"/>
        <v>587689.05421595834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25">
      <c r="G275" s="459">
        <f t="shared" si="32"/>
        <v>23</v>
      </c>
      <c r="H275" s="459">
        <v>268</v>
      </c>
      <c r="I275" s="444">
        <f t="shared" ca="1" si="29"/>
        <v>587689.05421595834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2413.7226020255757</v>
      </c>
      <c r="L275" s="444">
        <f t="shared" ca="1" si="28"/>
        <v>581707.14708816377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25">
      <c r="G276" s="459">
        <f t="shared" si="32"/>
        <v>23</v>
      </c>
      <c r="H276" s="459">
        <v>269</v>
      </c>
      <c r="I276" s="444">
        <f t="shared" ca="1" si="29"/>
        <v>581707.14708816377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2388.7979889930984</v>
      </c>
      <c r="L276" s="444">
        <f t="shared" ca="1" si="28"/>
        <v>575700.3153473367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25">
      <c r="G277" s="459">
        <f t="shared" si="32"/>
        <v>23</v>
      </c>
      <c r="H277" s="459">
        <v>270</v>
      </c>
      <c r="I277" s="444">
        <f t="shared" ca="1" si="29"/>
        <v>575700.3153473367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2363.769523406319</v>
      </c>
      <c r="L277" s="444">
        <f t="shared" ca="1" si="28"/>
        <v>569668.4551409228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25">
      <c r="G278" s="459">
        <f t="shared" si="32"/>
        <v>23</v>
      </c>
      <c r="H278" s="459">
        <v>271</v>
      </c>
      <c r="I278" s="444">
        <f t="shared" ca="1" si="29"/>
        <v>569668.4551409228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2338.636772546261</v>
      </c>
      <c r="L278" s="444">
        <f t="shared" ca="1" si="28"/>
        <v>563611.46218364884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25">
      <c r="G279" s="459">
        <f t="shared" si="32"/>
        <v>23</v>
      </c>
      <c r="H279" s="459">
        <v>272</v>
      </c>
      <c r="I279" s="444">
        <f t="shared" ca="1" si="29"/>
        <v>563611.46218364884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2313.3993018909528</v>
      </c>
      <c r="L279" s="444">
        <f t="shared" ca="1" si="28"/>
        <v>557529.23175571964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25">
      <c r="G280" s="459">
        <f t="shared" si="32"/>
        <v>23</v>
      </c>
      <c r="H280" s="459">
        <v>273</v>
      </c>
      <c r="I280" s="444">
        <f t="shared" ca="1" si="29"/>
        <v>557529.23175571964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2288.0566751079145</v>
      </c>
      <c r="L280" s="444">
        <f t="shared" ca="1" si="28"/>
        <v>551421.65870100737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25">
      <c r="G281" s="459">
        <f t="shared" si="32"/>
        <v>23</v>
      </c>
      <c r="H281" s="459">
        <v>274</v>
      </c>
      <c r="I281" s="444">
        <f t="shared" ca="1" si="29"/>
        <v>551421.65870100737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2262.6084540466131</v>
      </c>
      <c r="L281" s="444">
        <f t="shared" ca="1" si="28"/>
        <v>545288.63742523384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25">
      <c r="G282" s="459">
        <f t="shared" si="32"/>
        <v>23</v>
      </c>
      <c r="H282" s="459">
        <v>275</v>
      </c>
      <c r="I282" s="444">
        <f t="shared" ca="1" si="29"/>
        <v>545288.63742523384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2237.0541987308902</v>
      </c>
      <c r="L282" s="444">
        <f t="shared" ca="1" si="28"/>
        <v>539130.06189414451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25">
      <c r="G283" s="459">
        <f t="shared" si="32"/>
        <v>23</v>
      </c>
      <c r="H283" s="459">
        <v>276</v>
      </c>
      <c r="I283" s="444">
        <f t="shared" ca="1" si="29"/>
        <v>539130.06189414451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2211.3934673513513</v>
      </c>
      <c r="L283" s="444">
        <f t="shared" ca="1" si="28"/>
        <v>532945.82563167566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25">
      <c r="G284" s="459">
        <f>G283+1</f>
        <v>24</v>
      </c>
      <c r="H284" s="459">
        <v>277</v>
      </c>
      <c r="I284" s="444">
        <f t="shared" ca="1" si="29"/>
        <v>532945.82563167566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2185.625816257731</v>
      </c>
      <c r="L284" s="444">
        <f t="shared" ca="1" si="28"/>
        <v>526735.82171811326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25">
      <c r="G285" s="459">
        <f t="shared" ref="G285:G295" si="33">G284</f>
        <v>24</v>
      </c>
      <c r="H285" s="459">
        <v>278</v>
      </c>
      <c r="I285" s="444">
        <f t="shared" ca="1" si="29"/>
        <v>526735.82171811326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2159.7507999512213</v>
      </c>
      <c r="L285" s="444">
        <f t="shared" ca="1" si="28"/>
        <v>520499.94278824428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25">
      <c r="G286" s="459">
        <f t="shared" si="33"/>
        <v>24</v>
      </c>
      <c r="H286" s="459">
        <v>279</v>
      </c>
      <c r="I286" s="444">
        <f t="shared" ca="1" si="29"/>
        <v>520499.94278824428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2133.767971076767</v>
      </c>
      <c r="L286" s="444">
        <f t="shared" ca="1" si="28"/>
        <v>514238.08102950087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25">
      <c r="G287" s="459">
        <f t="shared" si="33"/>
        <v>24</v>
      </c>
      <c r="H287" s="459">
        <v>280</v>
      </c>
      <c r="I287" s="444">
        <f t="shared" ca="1" si="29"/>
        <v>514238.08102950087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2107.6768804153357</v>
      </c>
      <c r="L287" s="444">
        <f t="shared" ca="1" si="28"/>
        <v>507950.12818009604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25">
      <c r="G288" s="459">
        <f t="shared" si="33"/>
        <v>24</v>
      </c>
      <c r="H288" s="459">
        <v>281</v>
      </c>
      <c r="I288" s="444">
        <f t="shared" ca="1" si="29"/>
        <v>507950.12818009604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2081.4770768761496</v>
      </c>
      <c r="L288" s="444">
        <f t="shared" ca="1" si="28"/>
        <v>501635.97552715201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25">
      <c r="G289" s="459">
        <f t="shared" si="33"/>
        <v>24</v>
      </c>
      <c r="H289" s="459">
        <v>282</v>
      </c>
      <c r="I289" s="444">
        <f t="shared" ca="1" si="29"/>
        <v>501635.97552715201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2055.1681074888825</v>
      </c>
      <c r="L289" s="444">
        <f t="shared" ca="1" si="28"/>
        <v>495295.51390482072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25">
      <c r="G290" s="459">
        <f t="shared" si="33"/>
        <v>24</v>
      </c>
      <c r="H290" s="459">
        <v>283</v>
      </c>
      <c r="I290" s="444">
        <f t="shared" ca="1" si="29"/>
        <v>495295.51390482072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2028.7495173958355</v>
      </c>
      <c r="L290" s="444">
        <f t="shared" ca="1" si="28"/>
        <v>488928.6336923964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25">
      <c r="G291" s="459">
        <f t="shared" si="33"/>
        <v>24</v>
      </c>
      <c r="H291" s="459">
        <v>284</v>
      </c>
      <c r="I291" s="444">
        <f t="shared" ca="1" si="29"/>
        <v>488928.6336923964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2002.2208498440675</v>
      </c>
      <c r="L291" s="444">
        <f t="shared" ca="1" si="28"/>
        <v>482535.22481242026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25">
      <c r="G292" s="459">
        <f t="shared" si="33"/>
        <v>24</v>
      </c>
      <c r="H292" s="459">
        <v>285</v>
      </c>
      <c r="I292" s="444">
        <f t="shared" ca="1" si="29"/>
        <v>482535.22481242026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1975.5816461775003</v>
      </c>
      <c r="L292" s="444">
        <f t="shared" ca="1" si="28"/>
        <v>476115.17672877759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25">
      <c r="G293" s="459">
        <f t="shared" si="33"/>
        <v>24</v>
      </c>
      <c r="H293" s="459">
        <v>286</v>
      </c>
      <c r="I293" s="444">
        <f t="shared" ca="1" si="29"/>
        <v>476115.17672877759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1948.8314458289892</v>
      </c>
      <c r="L293" s="444">
        <f t="shared" ca="1" si="28"/>
        <v>469668.37844478642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25">
      <c r="G294" s="459">
        <f t="shared" si="33"/>
        <v>24</v>
      </c>
      <c r="H294" s="459">
        <v>287</v>
      </c>
      <c r="I294" s="444">
        <f t="shared" ca="1" si="29"/>
        <v>469668.37844478642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1921.9697863123592</v>
      </c>
      <c r="L294" s="444">
        <f t="shared" ca="1" si="28"/>
        <v>463194.71850127861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25">
      <c r="G295" s="459">
        <f t="shared" si="33"/>
        <v>24</v>
      </c>
      <c r="H295" s="459">
        <v>288</v>
      </c>
      <c r="I295" s="444">
        <f t="shared" ca="1" si="29"/>
        <v>463194.71850127861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1894.9962032144101</v>
      </c>
      <c r="L295" s="444">
        <f t="shared" ca="1" si="28"/>
        <v>456694.08497467282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25">
      <c r="G296" s="459">
        <f>G295+1</f>
        <v>25</v>
      </c>
      <c r="H296" s="459">
        <v>289</v>
      </c>
      <c r="I296" s="444">
        <f t="shared" ca="1" si="29"/>
        <v>456694.08497467282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1867.9102301868859</v>
      </c>
      <c r="L296" s="444">
        <f t="shared" ca="1" si="28"/>
        <v>450166.36547503952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25">
      <c r="G297" s="459">
        <f t="shared" ref="G297:G307" si="34">G296</f>
        <v>25</v>
      </c>
      <c r="H297" s="459">
        <v>290</v>
      </c>
      <c r="I297" s="444">
        <f t="shared" ca="1" si="29"/>
        <v>450166.36547503952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1840.711398938414</v>
      </c>
      <c r="L297" s="444">
        <f t="shared" ca="1" si="28"/>
        <v>443611.44714415778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25">
      <c r="G298" s="459">
        <f t="shared" si="34"/>
        <v>25</v>
      </c>
      <c r="H298" s="459">
        <v>291</v>
      </c>
      <c r="I298" s="444">
        <f t="shared" ca="1" si="29"/>
        <v>443611.44714415778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1813.3992392264065</v>
      </c>
      <c r="L298" s="444">
        <f t="shared" ca="1" si="28"/>
        <v>437029.21665356401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25">
      <c r="G299" s="459">
        <f t="shared" si="34"/>
        <v>25</v>
      </c>
      <c r="H299" s="459">
        <v>292</v>
      </c>
      <c r="I299" s="444">
        <f t="shared" ca="1" si="29"/>
        <v>437029.21665356401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1785.9732788489325</v>
      </c>
      <c r="L299" s="444">
        <f t="shared" ca="1" si="28"/>
        <v>430419.56020259275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25">
      <c r="G300" s="459">
        <f t="shared" si="34"/>
        <v>25</v>
      </c>
      <c r="H300" s="459">
        <v>293</v>
      </c>
      <c r="I300" s="444">
        <f t="shared" ca="1" si="29"/>
        <v>430419.56020259275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1758.4330436365522</v>
      </c>
      <c r="L300" s="444">
        <f t="shared" ca="1" si="28"/>
        <v>423782.36351640912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25">
      <c r="G301" s="459">
        <f t="shared" si="34"/>
        <v>25</v>
      </c>
      <c r="H301" s="459">
        <v>294</v>
      </c>
      <c r="I301" s="444">
        <f t="shared" ca="1" si="29"/>
        <v>423782.36351640912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1730.7780574441208</v>
      </c>
      <c r="L301" s="444">
        <f t="shared" ca="1" si="28"/>
        <v>417117.51184403308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25">
      <c r="G302" s="459">
        <f t="shared" si="34"/>
        <v>25</v>
      </c>
      <c r="H302" s="459">
        <v>295</v>
      </c>
      <c r="I302" s="444">
        <f t="shared" ca="1" si="29"/>
        <v>417117.51184403308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1703.0078421425537</v>
      </c>
      <c r="L302" s="444">
        <f t="shared" ca="1" si="28"/>
        <v>410424.88995635544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25">
      <c r="G303" s="459">
        <f t="shared" si="34"/>
        <v>25</v>
      </c>
      <c r="H303" s="459">
        <v>296</v>
      </c>
      <c r="I303" s="444">
        <f t="shared" ca="1" si="29"/>
        <v>410424.88995635544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1675.1219176105635</v>
      </c>
      <c r="L303" s="444">
        <f t="shared" ca="1" si="28"/>
        <v>403704.38214414584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25">
      <c r="G304" s="459">
        <f t="shared" si="34"/>
        <v>25</v>
      </c>
      <c r="H304" s="459">
        <v>297</v>
      </c>
      <c r="I304" s="444">
        <f t="shared" ca="1" si="29"/>
        <v>403704.38214414584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1647.1198017263569</v>
      </c>
      <c r="L304" s="444">
        <f t="shared" ca="1" si="28"/>
        <v>396955.87221605203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25">
      <c r="G305" s="459">
        <f t="shared" si="34"/>
        <v>25</v>
      </c>
      <c r="H305" s="459">
        <v>298</v>
      </c>
      <c r="I305" s="444">
        <f t="shared" ca="1" si="29"/>
        <v>396955.87221605203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1619.0010103592992</v>
      </c>
      <c r="L305" s="444">
        <f t="shared" ca="1" si="28"/>
        <v>390179.24349659117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25">
      <c r="G306" s="459">
        <f t="shared" si="34"/>
        <v>25</v>
      </c>
      <c r="H306" s="459">
        <v>299</v>
      </c>
      <c r="I306" s="444">
        <f t="shared" ca="1" si="29"/>
        <v>390179.24349659117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1590.7650573615458</v>
      </c>
      <c r="L306" s="444">
        <f t="shared" ca="1" si="28"/>
        <v>383374.37882413255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25">
      <c r="G307" s="459">
        <f t="shared" si="34"/>
        <v>25</v>
      </c>
      <c r="H307" s="459">
        <v>300</v>
      </c>
      <c r="I307" s="444">
        <f t="shared" ca="1" si="29"/>
        <v>383374.37882413255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1562.4114545596349</v>
      </c>
      <c r="L307" s="444">
        <f t="shared" ca="1" si="28"/>
        <v>376541.16054887202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25">
      <c r="G308" s="459">
        <f>G307+1</f>
        <v>26</v>
      </c>
      <c r="H308" s="459">
        <v>301</v>
      </c>
      <c r="I308" s="444">
        <f t="shared" ca="1" si="29"/>
        <v>376541.16054887202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1533.9397117460494</v>
      </c>
      <c r="L308" s="444">
        <f t="shared" ca="1" si="28"/>
        <v>369679.4705307979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25">
      <c r="G309" s="459">
        <f t="shared" ref="G309:G319" si="35">G308</f>
        <v>26</v>
      </c>
      <c r="H309" s="459">
        <v>302</v>
      </c>
      <c r="I309" s="444">
        <f t="shared" ca="1" si="29"/>
        <v>369679.4705307979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1505.3493366707405</v>
      </c>
      <c r="L309" s="444">
        <f t="shared" ca="1" si="28"/>
        <v>362789.19013764843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25">
      <c r="G310" s="459">
        <f t="shared" si="35"/>
        <v>26</v>
      </c>
      <c r="H310" s="459">
        <v>303</v>
      </c>
      <c r="I310" s="444">
        <f t="shared" ca="1" si="29"/>
        <v>362789.19013764843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1476.6398350326176</v>
      </c>
      <c r="L310" s="444">
        <f t="shared" ca="1" si="28"/>
        <v>355870.20024286088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25">
      <c r="G311" s="459">
        <f t="shared" si="35"/>
        <v>26</v>
      </c>
      <c r="H311" s="459">
        <v>304</v>
      </c>
      <c r="I311" s="444">
        <f t="shared" ca="1" si="29"/>
        <v>355870.20024286088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1447.8107104710029</v>
      </c>
      <c r="L311" s="444">
        <f t="shared" ca="1" si="28"/>
        <v>348922.38122351171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25">
      <c r="G312" s="459">
        <f t="shared" si="35"/>
        <v>26</v>
      </c>
      <c r="H312" s="459">
        <v>305</v>
      </c>
      <c r="I312" s="444">
        <f t="shared" ca="1" si="29"/>
        <v>348922.38122351171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1418.8614645570481</v>
      </c>
      <c r="L312" s="444">
        <f t="shared" ca="1" si="28"/>
        <v>341945.61295824859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25">
      <c r="G313" s="459">
        <f t="shared" si="35"/>
        <v>26</v>
      </c>
      <c r="H313" s="459">
        <v>306</v>
      </c>
      <c r="I313" s="444">
        <f t="shared" ca="1" si="29"/>
        <v>341945.61295824859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1389.7915967851184</v>
      </c>
      <c r="L313" s="444">
        <f t="shared" ca="1" si="28"/>
        <v>334939.77482521354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25">
      <c r="G314" s="459">
        <f t="shared" si="35"/>
        <v>26</v>
      </c>
      <c r="H314" s="459">
        <v>307</v>
      </c>
      <c r="I314" s="444">
        <f t="shared" ca="1" si="29"/>
        <v>334939.77482521354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1360.6006045641388</v>
      </c>
      <c r="L314" s="444">
        <f t="shared" ca="1" si="28"/>
        <v>327904.74569995748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25">
      <c r="G315" s="459">
        <f t="shared" si="35"/>
        <v>26</v>
      </c>
      <c r="H315" s="459">
        <v>308</v>
      </c>
      <c r="I315" s="444">
        <f t="shared" ca="1" si="29"/>
        <v>327904.74569995748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1331.2879832089054</v>
      </c>
      <c r="L315" s="444">
        <f t="shared" ca="1" si="28"/>
        <v>320840.40395334619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25">
      <c r="G316" s="459">
        <f t="shared" si="35"/>
        <v>26</v>
      </c>
      <c r="H316" s="459">
        <v>309</v>
      </c>
      <c r="I316" s="444">
        <f t="shared" ca="1" si="29"/>
        <v>320840.40395334619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1301.8532259313583</v>
      </c>
      <c r="L316" s="444">
        <f t="shared" ca="1" si="28"/>
        <v>313746.62744945736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25">
      <c r="G317" s="459">
        <f t="shared" si="35"/>
        <v>26</v>
      </c>
      <c r="H317" s="459">
        <v>310</v>
      </c>
      <c r="I317" s="444">
        <f t="shared" ca="1" si="29"/>
        <v>313746.62744945736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1272.2958238318215</v>
      </c>
      <c r="L317" s="444">
        <f t="shared" ca="1" si="28"/>
        <v>306623.29354346899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25">
      <c r="G318" s="459">
        <f t="shared" si="35"/>
        <v>26</v>
      </c>
      <c r="H318" s="459">
        <v>311</v>
      </c>
      <c r="I318" s="444">
        <f t="shared" ca="1" si="29"/>
        <v>306623.29354346899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1242.6152658902033</v>
      </c>
      <c r="L318" s="444">
        <f t="shared" ca="1" si="28"/>
        <v>299470.279079539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25">
      <c r="G319" s="459">
        <f t="shared" si="35"/>
        <v>26</v>
      </c>
      <c r="H319" s="459">
        <v>312</v>
      </c>
      <c r="I319" s="444">
        <f t="shared" ca="1" si="29"/>
        <v>299470.279079539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1212.8110389571618</v>
      </c>
      <c r="L319" s="444">
        <f t="shared" ca="1" si="28"/>
        <v>292287.46038867597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25">
      <c r="G320" s="459">
        <f>G319+1</f>
        <v>27</v>
      </c>
      <c r="H320" s="459">
        <v>313</v>
      </c>
      <c r="I320" s="444">
        <f t="shared" ca="1" si="29"/>
        <v>292287.46038867597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1182.8826277452324</v>
      </c>
      <c r="L320" s="444">
        <f t="shared" ca="1" si="28"/>
        <v>285074.71328660101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25">
      <c r="G321" s="459">
        <f t="shared" ref="G321:G331" si="36">G320</f>
        <v>27</v>
      </c>
      <c r="H321" s="459">
        <v>314</v>
      </c>
      <c r="I321" s="444">
        <f t="shared" ca="1" si="29"/>
        <v>285074.71328660101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1152.8295148199202</v>
      </c>
      <c r="L321" s="444">
        <f t="shared" ca="1" si="28"/>
        <v>277831.91307160072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25">
      <c r="G322" s="459">
        <f t="shared" si="36"/>
        <v>27</v>
      </c>
      <c r="H322" s="459">
        <v>315</v>
      </c>
      <c r="I322" s="444">
        <f t="shared" ca="1" si="29"/>
        <v>277831.91307160072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1122.6511805907521</v>
      </c>
      <c r="L322" s="444">
        <f t="shared" ca="1" si="28"/>
        <v>270558.93452237127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25">
      <c r="G323" s="459">
        <f t="shared" si="36"/>
        <v>27</v>
      </c>
      <c r="H323" s="459">
        <v>316</v>
      </c>
      <c r="I323" s="444">
        <f t="shared" ca="1" si="29"/>
        <v>270558.93452237127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1092.3471033022961</v>
      </c>
      <c r="L323" s="444">
        <f t="shared" ca="1" si="28"/>
        <v>263255.6518958534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25">
      <c r="G324" s="459">
        <f t="shared" si="36"/>
        <v>27</v>
      </c>
      <c r="H324" s="459">
        <v>317</v>
      </c>
      <c r="I324" s="444">
        <f t="shared" ca="1" si="29"/>
        <v>263255.6518958534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1061.9167590251384</v>
      </c>
      <c r="L324" s="444">
        <f t="shared" ca="1" si="28"/>
        <v>255921.93892505835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25">
      <c r="G325" s="459">
        <f t="shared" si="36"/>
        <v>27</v>
      </c>
      <c r="H325" s="459">
        <v>318</v>
      </c>
      <c r="I325" s="444">
        <f t="shared" ca="1" si="29"/>
        <v>255921.93892505835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1031.3596216468256</v>
      </c>
      <c r="L325" s="444">
        <f t="shared" ca="1" si="28"/>
        <v>248557.66881688498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25">
      <c r="G326" s="459">
        <f t="shared" si="36"/>
        <v>27</v>
      </c>
      <c r="H326" s="459">
        <v>319</v>
      </c>
      <c r="I326" s="444">
        <f t="shared" ca="1" si="29"/>
        <v>248557.66881688498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1000.6751628627699</v>
      </c>
      <c r="L326" s="444">
        <f t="shared" ca="1" si="28"/>
        <v>241162.71424992758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25">
      <c r="G327" s="459">
        <f t="shared" si="36"/>
        <v>27</v>
      </c>
      <c r="H327" s="459">
        <v>320</v>
      </c>
      <c r="I327" s="444">
        <f t="shared" ca="1" si="29"/>
        <v>241162.71424992758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969.86285216711406</v>
      </c>
      <c r="L327" s="444">
        <f t="shared" ca="1" si="28"/>
        <v>233736.9473722745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25">
      <c r="G328" s="459">
        <f t="shared" si="36"/>
        <v>27</v>
      </c>
      <c r="H328" s="459">
        <v>321</v>
      </c>
      <c r="I328" s="444">
        <f t="shared" ca="1" si="29"/>
        <v>233736.9473722745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938.92215684355961</v>
      </c>
      <c r="L328" s="444">
        <f t="shared" ca="1" si="28"/>
        <v>226280.23979929788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25">
      <c r="G329" s="459">
        <f t="shared" si="36"/>
        <v>27</v>
      </c>
      <c r="H329" s="459">
        <v>322</v>
      </c>
      <c r="I329" s="444">
        <f t="shared" ca="1" si="29"/>
        <v>226280.23979929788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907.8525419561571</v>
      </c>
      <c r="L329" s="444">
        <f t="shared" ca="1" si="28"/>
        <v>218792.46261143385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25">
      <c r="G330" s="459">
        <f t="shared" si="36"/>
        <v>27</v>
      </c>
      <c r="H330" s="459">
        <v>323</v>
      </c>
      <c r="I330" s="444">
        <f t="shared" ca="1" si="29"/>
        <v>218792.46261143385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876.65347034005708</v>
      </c>
      <c r="L330" s="444">
        <f t="shared" ca="1" si="28"/>
        <v>211273.48635195373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25">
      <c r="G331" s="459">
        <f t="shared" si="36"/>
        <v>27</v>
      </c>
      <c r="H331" s="459">
        <v>324</v>
      </c>
      <c r="I331" s="444">
        <f t="shared" ca="1" si="29"/>
        <v>211273.48635195373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845.32440259222312</v>
      </c>
      <c r="L331" s="444">
        <f t="shared" ca="1" si="28"/>
        <v>203723.18102472578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25">
      <c r="G332" s="459">
        <f>G331+1</f>
        <v>28</v>
      </c>
      <c r="H332" s="459">
        <v>325</v>
      </c>
      <c r="I332" s="444">
        <f t="shared" ca="1" si="29"/>
        <v>203723.18102472578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813.86479706210662</v>
      </c>
      <c r="L332" s="444">
        <f t="shared" ca="1" si="28"/>
        <v>196141.41609196769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25">
      <c r="G333" s="459">
        <f t="shared" ref="G333:G343" si="37">G332</f>
        <v>28</v>
      </c>
      <c r="H333" s="459">
        <v>326</v>
      </c>
      <c r="I333" s="444">
        <f t="shared" ca="1" si="29"/>
        <v>196141.41609196769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782.27410984228129</v>
      </c>
      <c r="L333" s="444">
        <f t="shared" ca="1" si="28"/>
        <v>188528.0604719898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25">
      <c r="G334" s="459">
        <f t="shared" si="37"/>
        <v>28</v>
      </c>
      <c r="H334" s="459">
        <v>327</v>
      </c>
      <c r="I334" s="444">
        <f t="shared" ca="1" si="29"/>
        <v>188528.0604719898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750.55179475904004</v>
      </c>
      <c r="L334" s="444">
        <f t="shared" ca="1" si="28"/>
        <v>180882.98253692864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25">
      <c r="G335" s="459">
        <f t="shared" si="37"/>
        <v>28</v>
      </c>
      <c r="H335" s="459">
        <v>328</v>
      </c>
      <c r="I335" s="444">
        <f t="shared" ca="1" si="29"/>
        <v>180882.98253692864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718.69730336295186</v>
      </c>
      <c r="L335" s="444">
        <f t="shared" ca="1" si="28"/>
        <v>173206.05011047141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25">
      <c r="G336" s="459">
        <f t="shared" si="37"/>
        <v>28</v>
      </c>
      <c r="H336" s="459">
        <v>329</v>
      </c>
      <c r="I336" s="444">
        <f t="shared" ca="1" si="29"/>
        <v>173206.05011047141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686.71008491938005</v>
      </c>
      <c r="L336" s="444">
        <f t="shared" ca="1" si="28"/>
        <v>165497.1304655706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25">
      <c r="G337" s="459">
        <f t="shared" si="37"/>
        <v>28</v>
      </c>
      <c r="H337" s="459">
        <v>330</v>
      </c>
      <c r="I337" s="444">
        <f t="shared" ca="1" si="29"/>
        <v>165497.1304655706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654.58958639896014</v>
      </c>
      <c r="L337" s="444">
        <f t="shared" ca="1" si="28"/>
        <v>157756.09032214939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25">
      <c r="G338" s="459">
        <f t="shared" si="37"/>
        <v>28</v>
      </c>
      <c r="H338" s="459">
        <v>331</v>
      </c>
      <c r="I338" s="444">
        <f t="shared" ca="1" si="29"/>
        <v>157756.09032214939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622.33525246803833</v>
      </c>
      <c r="L338" s="444">
        <f t="shared" ca="1" si="28"/>
        <v>149982.79584479725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25">
      <c r="G339" s="459">
        <f t="shared" si="37"/>
        <v>28</v>
      </c>
      <c r="H339" s="459">
        <v>332</v>
      </c>
      <c r="I339" s="444">
        <f t="shared" ca="1" si="29"/>
        <v>149982.79584479725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589.94652547907106</v>
      </c>
      <c r="L339" s="444">
        <f t="shared" ca="1" si="28"/>
        <v>142177.11264045615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25">
      <c r="G340" s="459">
        <f t="shared" si="37"/>
        <v>28</v>
      </c>
      <c r="H340" s="459">
        <v>333</v>
      </c>
      <c r="I340" s="444">
        <f t="shared" ca="1" si="29"/>
        <v>142177.11264045615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557.42284546098324</v>
      </c>
      <c r="L340" s="444">
        <f t="shared" ca="1" si="28"/>
        <v>134338.90575609694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25">
      <c r="G341" s="459">
        <f t="shared" si="37"/>
        <v>28</v>
      </c>
      <c r="H341" s="459">
        <v>334</v>
      </c>
      <c r="I341" s="444">
        <f t="shared" ca="1" si="29"/>
        <v>134338.90575609694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524.76365010948655</v>
      </c>
      <c r="L341" s="444">
        <f t="shared" ca="1" si="28"/>
        <v>126468.03967638624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25">
      <c r="G342" s="459">
        <f t="shared" si="37"/>
        <v>28</v>
      </c>
      <c r="H342" s="459">
        <v>335</v>
      </c>
      <c r="I342" s="444">
        <f t="shared" ca="1" si="29"/>
        <v>126468.03967638624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491.96837477735858</v>
      </c>
      <c r="L342" s="444">
        <f t="shared" ca="1" si="28"/>
        <v>118564.37832134341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25">
      <c r="G343" s="459">
        <f t="shared" si="37"/>
        <v>28</v>
      </c>
      <c r="H343" s="459">
        <v>336</v>
      </c>
      <c r="I343" s="444">
        <f t="shared" ca="1" si="29"/>
        <v>118564.37832134341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459.03645246468011</v>
      </c>
      <c r="L343" s="444">
        <f t="shared" ca="1" si="28"/>
        <v>110627.78504398791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25">
      <c r="G344" s="459">
        <f>G343+1</f>
        <v>29</v>
      </c>
      <c r="H344" s="459">
        <v>337</v>
      </c>
      <c r="I344" s="444">
        <f t="shared" ca="1" si="29"/>
        <v>110627.78504398791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425.96731380903225</v>
      </c>
      <c r="L344" s="444">
        <f t="shared" ca="1" si="28"/>
        <v>102658.12262797676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25">
      <c r="G345" s="459">
        <f t="shared" ref="G345:G355" si="38">G344</f>
        <v>29</v>
      </c>
      <c r="H345" s="459">
        <v>338</v>
      </c>
      <c r="I345" s="444">
        <f t="shared" ca="1" si="29"/>
        <v>102658.12262797676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392.76038707565237</v>
      </c>
      <c r="L345" s="444">
        <f t="shared" ca="1" si="28"/>
        <v>94655.253285232233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25">
      <c r="G346" s="459">
        <f t="shared" si="38"/>
        <v>29</v>
      </c>
      <c r="H346" s="459">
        <v>339</v>
      </c>
      <c r="I346" s="444">
        <f t="shared" ca="1" si="29"/>
        <v>94655.253285232233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359.41509814755022</v>
      </c>
      <c r="L346" s="444">
        <f t="shared" ca="1" si="28"/>
        <v>86619.038653559604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25">
      <c r="G347" s="459">
        <f t="shared" si="38"/>
        <v>29</v>
      </c>
      <c r="H347" s="459">
        <v>340</v>
      </c>
      <c r="I347" s="444">
        <f t="shared" ca="1" si="29"/>
        <v>86619.038653559604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325.93087051558092</v>
      </c>
      <c r="L347" s="444">
        <f t="shared" ca="1" si="28"/>
        <v>78549.339794255007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25">
      <c r="G348" s="459">
        <f t="shared" si="38"/>
        <v>29</v>
      </c>
      <c r="H348" s="459">
        <v>341</v>
      </c>
      <c r="I348" s="444">
        <f t="shared" ca="1" si="29"/>
        <v>78549.339794255007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292.30712526847844</v>
      </c>
      <c r="L348" s="444">
        <f t="shared" ca="1" si="28"/>
        <v>70446.0171897033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25">
      <c r="G349" s="459">
        <f t="shared" si="38"/>
        <v>29</v>
      </c>
      <c r="H349" s="459">
        <v>342</v>
      </c>
      <c r="I349" s="444">
        <f t="shared" ca="1" si="29"/>
        <v>70446.0171897033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258.54328108284631</v>
      </c>
      <c r="L349" s="444">
        <f t="shared" ca="1" si="28"/>
        <v>62308.930740965967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25">
      <c r="G350" s="459">
        <f t="shared" si="38"/>
        <v>29</v>
      </c>
      <c r="H350" s="459">
        <v>343</v>
      </c>
      <c r="I350" s="444">
        <f t="shared" ca="1" si="29"/>
        <v>62308.930740965967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224.6387542131074</v>
      </c>
      <c r="L350" s="444">
        <f t="shared" ca="1" si="28"/>
        <v>54137.939765358889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25">
      <c r="G351" s="459">
        <f t="shared" si="38"/>
        <v>29</v>
      </c>
      <c r="H351" s="459">
        <v>344</v>
      </c>
      <c r="I351" s="444">
        <f t="shared" ca="1" si="29"/>
        <v>54137.939765358889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190.59295848141127</v>
      </c>
      <c r="L351" s="444">
        <f t="shared" ca="1" si="28"/>
        <v>45932.902994020122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25">
      <c r="G352" s="459">
        <f t="shared" si="38"/>
        <v>29</v>
      </c>
      <c r="H352" s="459">
        <v>345</v>
      </c>
      <c r="I352" s="444">
        <f t="shared" ca="1" si="29"/>
        <v>45932.902994020122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156.40530526749976</v>
      </c>
      <c r="L352" s="444">
        <f t="shared" ca="1" si="28"/>
        <v>37693.67856946744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25">
      <c r="G353" s="459">
        <f t="shared" si="38"/>
        <v>29</v>
      </c>
      <c r="H353" s="459">
        <v>346</v>
      </c>
      <c r="I353" s="444">
        <f t="shared" ca="1" si="29"/>
        <v>37693.67856946744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122.07520349853024</v>
      </c>
      <c r="L353" s="444">
        <f t="shared" ca="1" si="28"/>
        <v>29420.124043145788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25">
      <c r="G354" s="459">
        <f t="shared" si="38"/>
        <v>29</v>
      </c>
      <c r="H354" s="459">
        <v>347</v>
      </c>
      <c r="I354" s="444">
        <f t="shared" ca="1" si="29"/>
        <v>29420.124043145788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87.602059638856673</v>
      </c>
      <c r="L354" s="444">
        <f t="shared" ca="1" si="28"/>
        <v>21112.096372964457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25">
      <c r="G355" s="459">
        <f t="shared" si="38"/>
        <v>29</v>
      </c>
      <c r="H355" s="459">
        <v>348</v>
      </c>
      <c r="I355" s="444">
        <f t="shared" ca="1" si="29"/>
        <v>21112.096372964457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52.985277679767805</v>
      </c>
      <c r="L355" s="444">
        <f t="shared" ca="1" si="28"/>
        <v>12769.45192082404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25">
      <c r="G356" s="459">
        <f>G355+1</f>
        <v>30</v>
      </c>
      <c r="H356" s="459">
        <v>349</v>
      </c>
      <c r="I356" s="444">
        <f t="shared" ca="1" si="29"/>
        <v>12769.45192082404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18.22425912918273</v>
      </c>
      <c r="L356" s="444">
        <f t="shared" ca="1" si="28"/>
        <v>4392.046450133038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25">
      <c r="G357" s="459">
        <f t="shared" ref="G357:G367" si="39">G356</f>
        <v>30</v>
      </c>
      <c r="H357" s="459">
        <v>350</v>
      </c>
      <c r="I357" s="444">
        <f t="shared" ca="1" si="29"/>
        <v>4392.046450133038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-16.681596998696442</v>
      </c>
      <c r="L357" s="444">
        <f t="shared" ca="1" si="28"/>
        <v>-4020.2648766858429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25">
      <c r="G358" s="459">
        <f t="shared" si="39"/>
        <v>30</v>
      </c>
      <c r="H358" s="459">
        <v>351</v>
      </c>
      <c r="I358" s="444">
        <f t="shared" ca="1" si="29"/>
        <v>-4020.2648766858429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-51.73289419377511</v>
      </c>
      <c r="L358" s="444">
        <f t="shared" ca="1" si="28"/>
        <v>-12467.627500699802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25">
      <c r="G359" s="459">
        <f t="shared" si="39"/>
        <v>30</v>
      </c>
      <c r="H359" s="459">
        <v>352</v>
      </c>
      <c r="I359" s="444">
        <f t="shared" ca="1" si="29"/>
        <v>-12467.627500699802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-86.930238460499936</v>
      </c>
      <c r="L359" s="444">
        <f t="shared" ca="1" si="28"/>
        <v>-20950.187468980486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25">
      <c r="G360" s="459">
        <f t="shared" si="39"/>
        <v>30</v>
      </c>
      <c r="H360" s="459">
        <v>353</v>
      </c>
      <c r="I360" s="444">
        <f t="shared" ca="1" si="29"/>
        <v>-20950.187468980486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-122.27423832833614</v>
      </c>
      <c r="L360" s="444">
        <f t="shared" ca="1" si="28"/>
        <v>-29468.091437129009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25">
      <c r="G361" s="459">
        <f t="shared" si="39"/>
        <v>30</v>
      </c>
      <c r="H361" s="459">
        <v>354</v>
      </c>
      <c r="I361" s="444">
        <f t="shared" ca="1" si="29"/>
        <v>-29468.091437129009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-157.76550486228831</v>
      </c>
      <c r="L361" s="444">
        <f t="shared" ca="1" si="28"/>
        <v>-38021.486671811486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25">
      <c r="G362" s="459">
        <f t="shared" si="39"/>
        <v>30</v>
      </c>
      <c r="H362" s="459">
        <v>355</v>
      </c>
      <c r="I362" s="444">
        <f t="shared" ca="1" si="29"/>
        <v>-38021.486671811486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-193.40465167346528</v>
      </c>
      <c r="L362" s="444">
        <f t="shared" ca="1" si="28"/>
        <v>-46610.521053305136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25">
      <c r="G363" s="459">
        <f t="shared" si="39"/>
        <v>30</v>
      </c>
      <c r="H363" s="459">
        <v>356</v>
      </c>
      <c r="I363" s="444">
        <f t="shared" ca="1" si="29"/>
        <v>-46610.521053305136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-229.19229492968881</v>
      </c>
      <c r="L363" s="444">
        <f t="shared" ca="1" si="28"/>
        <v>-55235.343078055004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25">
      <c r="G364" s="459">
        <f t="shared" si="39"/>
        <v>30</v>
      </c>
      <c r="H364" s="459">
        <v>357</v>
      </c>
      <c r="I364" s="444">
        <f t="shared" ca="1" si="29"/>
        <v>-55235.343078055004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-265.12905336614659</v>
      </c>
      <c r="L364" s="444">
        <f t="shared" ca="1" si="28"/>
        <v>-63896.101861241332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25">
      <c r="G365" s="459">
        <f t="shared" si="39"/>
        <v>30</v>
      </c>
      <c r="H365" s="459">
        <v>358</v>
      </c>
      <c r="I365" s="444">
        <f t="shared" ca="1" si="29"/>
        <v>-63896.101861241332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-301.21554829608965</v>
      </c>
      <c r="L365" s="444">
        <f t="shared" ca="1" si="28"/>
        <v>-72592.94713935761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25">
      <c r="G366" s="459">
        <f t="shared" si="39"/>
        <v>30</v>
      </c>
      <c r="H366" s="459">
        <v>359</v>
      </c>
      <c r="I366" s="444">
        <f t="shared" ca="1" si="29"/>
        <v>-72592.94713935761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-337.45240362157415</v>
      </c>
      <c r="L366" s="444">
        <f t="shared" ca="1" si="28"/>
        <v>-81326.029272799366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25">
      <c r="G367" s="459">
        <f t="shared" si="39"/>
        <v>30</v>
      </c>
      <c r="H367" s="459">
        <v>360</v>
      </c>
      <c r="I367" s="444">
        <f t="shared" ca="1" si="29"/>
        <v>-81326.029272799366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-373.8402458442481</v>
      </c>
      <c r="L367" s="444">
        <f t="shared" ca="1" si="28"/>
        <v>-90095.499248463791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25">
      <c r="G368" s="459">
        <f>G367+1</f>
        <v>31</v>
      </c>
      <c r="H368" s="459">
        <v>361</v>
      </c>
      <c r="I368" s="444">
        <f t="shared" ca="1" si="29"/>
        <v>-90095.499248463791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-410.3797040761832</v>
      </c>
      <c r="L368" s="444">
        <f t="shared" ca="1" si="28"/>
        <v>-98901.50868236016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25">
      <c r="G369" s="459">
        <f t="shared" ref="G369:G379" si="40">G368</f>
        <v>31</v>
      </c>
      <c r="H369" s="459">
        <v>362</v>
      </c>
      <c r="I369" s="444">
        <f t="shared" ca="1" si="29"/>
        <v>-98901.50868236016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-447.07141005075135</v>
      </c>
      <c r="L369" s="444">
        <f t="shared" ca="1" si="28"/>
        <v>-107744.20982223109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25">
      <c r="G370" s="459">
        <f t="shared" si="40"/>
        <v>31</v>
      </c>
      <c r="H370" s="459">
        <v>363</v>
      </c>
      <c r="I370" s="444">
        <f t="shared" ca="1" si="29"/>
        <v>-107744.20982223109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-483.91599813354702</v>
      </c>
      <c r="L370" s="444">
        <f t="shared" ca="1" si="28"/>
        <v>-116623.75555018483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25">
      <c r="G371" s="459">
        <f t="shared" si="40"/>
        <v>31</v>
      </c>
      <c r="H371" s="459">
        <v>364</v>
      </c>
      <c r="I371" s="444">
        <f t="shared" ca="1" si="29"/>
        <v>-116623.75555018483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-520.91410533335409</v>
      </c>
      <c r="L371" s="444">
        <f t="shared" ca="1" si="28"/>
        <v>-125540.29938533837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25">
      <c r="G372" s="459">
        <f t="shared" si="40"/>
        <v>31</v>
      </c>
      <c r="H372" s="459">
        <v>365</v>
      </c>
      <c r="I372" s="444">
        <f t="shared" ca="1" si="29"/>
        <v>-125540.29938533837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-558.06637131316063</v>
      </c>
      <c r="L372" s="444">
        <f t="shared" ca="1" si="28"/>
        <v>-134493.99548647171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25">
      <c r="G373" s="459">
        <f t="shared" si="40"/>
        <v>31</v>
      </c>
      <c r="H373" s="459">
        <v>366</v>
      </c>
      <c r="I373" s="444">
        <f t="shared" ca="1" si="29"/>
        <v>-134493.99548647171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-595.37343840121628</v>
      </c>
      <c r="L373" s="444">
        <f t="shared" ca="1" si="28"/>
        <v>-143484.9986546931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25">
      <c r="G374" s="459">
        <f t="shared" si="40"/>
        <v>31</v>
      </c>
      <c r="H374" s="459">
        <v>367</v>
      </c>
      <c r="I374" s="444">
        <f t="shared" ca="1" si="29"/>
        <v>-143484.9986546931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-632.83595160213872</v>
      </c>
      <c r="L374" s="444">
        <f t="shared" ca="1" si="28"/>
        <v>-152513.46433611543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25">
      <c r="G375" s="459">
        <f t="shared" si="40"/>
        <v>31</v>
      </c>
      <c r="H375" s="459">
        <v>368</v>
      </c>
      <c r="I375" s="444">
        <f t="shared" ca="1" si="29"/>
        <v>-152513.46433611543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-670.4545586080651</v>
      </c>
      <c r="L375" s="444">
        <f t="shared" ca="1" si="28"/>
        <v>-161579.54862454368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25">
      <c r="G376" s="459">
        <f t="shared" si="40"/>
        <v>31</v>
      </c>
      <c r="H376" s="459">
        <v>369</v>
      </c>
      <c r="I376" s="444">
        <f t="shared" ca="1" si="29"/>
        <v>-161579.54862454368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-708.22990980984946</v>
      </c>
      <c r="L376" s="444">
        <f t="shared" ca="1" si="28"/>
        <v>-170683.40826417372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25">
      <c r="G377" s="459">
        <f t="shared" si="40"/>
        <v>31</v>
      </c>
      <c r="H377" s="459">
        <v>370</v>
      </c>
      <c r="I377" s="444">
        <f t="shared" ca="1" si="29"/>
        <v>-170683.40826417372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-746.16265830830787</v>
      </c>
      <c r="L377" s="444">
        <f t="shared" ca="1" si="28"/>
        <v>-179825.20065230221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25">
      <c r="G378" s="459">
        <f t="shared" si="40"/>
        <v>31</v>
      </c>
      <c r="H378" s="459">
        <v>371</v>
      </c>
      <c r="I378" s="444">
        <f t="shared" ca="1" si="29"/>
        <v>-179825.20065230221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-784.25345992551001</v>
      </c>
      <c r="L378" s="444">
        <f t="shared" ca="1" si="28"/>
        <v>-189005.0838420479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25">
      <c r="G379" s="459">
        <f t="shared" si="40"/>
        <v>31</v>
      </c>
      <c r="H379" s="459">
        <v>372</v>
      </c>
      <c r="I379" s="444">
        <f t="shared" ca="1" si="29"/>
        <v>-189005.0838420479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-822.50297321611697</v>
      </c>
      <c r="L379" s="444">
        <f t="shared" ca="1" si="28"/>
        <v>-198223.2165450842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25">
      <c r="G380" s="459">
        <f>G379+1</f>
        <v>32</v>
      </c>
      <c r="H380" s="459">
        <v>373</v>
      </c>
      <c r="I380" s="444">
        <f t="shared" ca="1" si="29"/>
        <v>-198223.2165450842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-860.91185947876829</v>
      </c>
      <c r="L380" s="444">
        <f t="shared" ca="1" si="28"/>
        <v>-207479.75813438316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25">
      <c r="G381" s="459">
        <f t="shared" ref="G381:G391" si="41">G380</f>
        <v>32</v>
      </c>
      <c r="H381" s="459">
        <v>374</v>
      </c>
      <c r="I381" s="444">
        <f t="shared" ca="1" si="29"/>
        <v>-207479.75813438316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-899.48078276751392</v>
      </c>
      <c r="L381" s="444">
        <f t="shared" ca="1" si="28"/>
        <v>-216774.86864697086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25">
      <c r="G382" s="459">
        <f t="shared" si="41"/>
        <v>32</v>
      </c>
      <c r="H382" s="459">
        <v>375</v>
      </c>
      <c r="I382" s="444">
        <f t="shared" ca="1" si="29"/>
        <v>-216774.86864697086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-938.21040990329618</v>
      </c>
      <c r="L382" s="444">
        <f t="shared" ca="1" si="28"/>
        <v>-226108.70878669433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25">
      <c r="G383" s="459">
        <f t="shared" si="41"/>
        <v>32</v>
      </c>
      <c r="H383" s="459">
        <v>376</v>
      </c>
      <c r="I383" s="444">
        <f t="shared" ca="1" si="29"/>
        <v>-226108.70878669433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-977.10141048547712</v>
      </c>
      <c r="L383" s="444">
        <f t="shared" ca="1" si="28"/>
        <v>-235481.439927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25">
      <c r="G384" s="459">
        <f t="shared" si="41"/>
        <v>32</v>
      </c>
      <c r="H384" s="459">
        <v>377</v>
      </c>
      <c r="I384" s="444">
        <f t="shared" ca="1" si="29"/>
        <v>-235481.439927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-1016.1544569034176</v>
      </c>
      <c r="L384" s="444">
        <f t="shared" ca="1" si="28"/>
        <v>-244893.22411372361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25">
      <c r="G385" s="459">
        <f t="shared" si="41"/>
        <v>32</v>
      </c>
      <c r="H385" s="459">
        <v>378</v>
      </c>
      <c r="I385" s="444">
        <f t="shared" ca="1" si="29"/>
        <v>-244893.22411372361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-1055.3702243480991</v>
      </c>
      <c r="L385" s="444">
        <f t="shared" ca="1" si="28"/>
        <v>-254344.22406789189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25">
      <c r="G386" s="459">
        <f t="shared" si="41"/>
        <v>32</v>
      </c>
      <c r="H386" s="459">
        <v>379</v>
      </c>
      <c r="I386" s="444">
        <f t="shared" ca="1" si="29"/>
        <v>-254344.22406789189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-1094.7493908238002</v>
      </c>
      <c r="L386" s="444">
        <f t="shared" ca="1" si="28"/>
        <v>-263834.6031885359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25">
      <c r="G387" s="459">
        <f t="shared" si="41"/>
        <v>32</v>
      </c>
      <c r="H387" s="459">
        <v>380</v>
      </c>
      <c r="I387" s="444">
        <f t="shared" ca="1" si="29"/>
        <v>-263834.6031885359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-1134.2926371598169</v>
      </c>
      <c r="L387" s="444">
        <f t="shared" ca="1" si="28"/>
        <v>-273364.52555551589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25">
      <c r="G388" s="459">
        <f t="shared" si="41"/>
        <v>32</v>
      </c>
      <c r="H388" s="459">
        <v>381</v>
      </c>
      <c r="I388" s="444">
        <f t="shared" ca="1" si="29"/>
        <v>-273364.52555551589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-1174.0006470222336</v>
      </c>
      <c r="L388" s="444">
        <f t="shared" ca="1" si="28"/>
        <v>-282934.15593235829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25">
      <c r="G389" s="459">
        <f t="shared" si="41"/>
        <v>32</v>
      </c>
      <c r="H389" s="459">
        <v>382</v>
      </c>
      <c r="I389" s="444">
        <f t="shared" ca="1" si="29"/>
        <v>-282934.15593235829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-1213.8741069257437</v>
      </c>
      <c r="L389" s="444">
        <f t="shared" ca="1" si="28"/>
        <v>-292543.65976910421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25">
      <c r="G390" s="459">
        <f t="shared" si="41"/>
        <v>32</v>
      </c>
      <c r="H390" s="459">
        <v>383</v>
      </c>
      <c r="I390" s="444">
        <f t="shared" ca="1" si="29"/>
        <v>-292543.65976910421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-1253.9137062455184</v>
      </c>
      <c r="L390" s="444">
        <f t="shared" ca="1" si="28"/>
        <v>-302193.20320516994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25">
      <c r="G391" s="459">
        <f t="shared" si="41"/>
        <v>32</v>
      </c>
      <c r="H391" s="459">
        <v>384</v>
      </c>
      <c r="I391" s="444">
        <f t="shared" ca="1" si="29"/>
        <v>-302193.20320516994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-1294.1201372291255</v>
      </c>
      <c r="L391" s="444">
        <f t="shared" ca="1" si="28"/>
        <v>-311882.95307221927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25">
      <c r="G392" s="459">
        <f>G391+1</f>
        <v>33</v>
      </c>
      <c r="H392" s="459">
        <v>385</v>
      </c>
      <c r="I392" s="444">
        <f t="shared" ca="1" si="29"/>
        <v>-311882.95307221927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-1334.4940950084977</v>
      </c>
      <c r="L392" s="444">
        <f t="shared" ca="1" si="28"/>
        <v>-321613.07689704793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25">
      <c r="G393" s="459">
        <f t="shared" ref="G393:G403" si="42">G392</f>
        <v>33</v>
      </c>
      <c r="H393" s="459">
        <v>386</v>
      </c>
      <c r="I393" s="444">
        <f t="shared" ca="1" si="29"/>
        <v>-321613.07689704793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-1375.0362776119505</v>
      </c>
      <c r="L393" s="444">
        <f t="shared" ca="1" si="28"/>
        <v>-331383.74290448008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25">
      <c r="G394" s="459">
        <f t="shared" si="42"/>
        <v>33</v>
      </c>
      <c r="H394" s="459">
        <v>387</v>
      </c>
      <c r="I394" s="444">
        <f t="shared" ca="1" si="29"/>
        <v>-331383.74290448008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-1415.7473859762511</v>
      </c>
      <c r="L394" s="444">
        <f t="shared" ca="1" si="28"/>
        <v>-341195.12002027652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25">
      <c r="G395" s="459">
        <f t="shared" si="42"/>
        <v>33</v>
      </c>
      <c r="H395" s="459">
        <v>388</v>
      </c>
      <c r="I395" s="444">
        <f t="shared" ca="1" si="29"/>
        <v>-341195.12002027652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-1456.6281239587363</v>
      </c>
      <c r="L395" s="444">
        <f t="shared" ca="1" si="28"/>
        <v>-351047.37787405541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25">
      <c r="G396" s="459">
        <f t="shared" si="42"/>
        <v>33</v>
      </c>
      <c r="H396" s="459">
        <v>389</v>
      </c>
      <c r="I396" s="444">
        <f t="shared" ca="1" si="29"/>
        <v>-351047.37787405541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-1497.6791983494816</v>
      </c>
      <c r="L396" s="444">
        <f t="shared" ca="1" si="28"/>
        <v>-360940.68680222507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25">
      <c r="G397" s="459">
        <f t="shared" si="42"/>
        <v>33</v>
      </c>
      <c r="H397" s="459">
        <v>390</v>
      </c>
      <c r="I397" s="444">
        <f t="shared" ca="1" si="29"/>
        <v>-360940.68680222507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-1538.901318883522</v>
      </c>
      <c r="L397" s="444">
        <f t="shared" ca="1" si="28"/>
        <v>-370875.21785092878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25">
      <c r="G398" s="459">
        <f t="shared" si="42"/>
        <v>33</v>
      </c>
      <c r="H398" s="459">
        <v>391</v>
      </c>
      <c r="I398" s="444">
        <f t="shared" ca="1" si="29"/>
        <v>-370875.21785092878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-1580.2951982531206</v>
      </c>
      <c r="L398" s="444">
        <f t="shared" ca="1" si="28"/>
        <v>-380851.14277900208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25">
      <c r="G399" s="459">
        <f t="shared" si="42"/>
        <v>33</v>
      </c>
      <c r="H399" s="459">
        <v>392</v>
      </c>
      <c r="I399" s="444">
        <f t="shared" ca="1" si="29"/>
        <v>-380851.14277900208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-1621.8615521200927</v>
      </c>
      <c r="L399" s="444">
        <f t="shared" ca="1" si="28"/>
        <v>-390868.63406094234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25">
      <c r="G400" s="459">
        <f t="shared" si="42"/>
        <v>33</v>
      </c>
      <c r="H400" s="459">
        <v>393</v>
      </c>
      <c r="I400" s="444">
        <f t="shared" ca="1" si="29"/>
        <v>-390868.63406094234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-1663.6010991281771</v>
      </c>
      <c r="L400" s="444">
        <f t="shared" ca="1" si="28"/>
        <v>-400927.86488989071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25">
      <c r="G401" s="459">
        <f t="shared" si="42"/>
        <v>33</v>
      </c>
      <c r="H401" s="459">
        <v>394</v>
      </c>
      <c r="I401" s="444">
        <f t="shared" ca="1" si="29"/>
        <v>-400927.86488989071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-1705.514560915462</v>
      </c>
      <c r="L401" s="444">
        <f t="shared" ca="1" si="28"/>
        <v>-411029.00918062637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25">
      <c r="G402" s="459">
        <f t="shared" si="42"/>
        <v>33</v>
      </c>
      <c r="H402" s="459">
        <v>395</v>
      </c>
      <c r="I402" s="444">
        <f t="shared" ca="1" si="29"/>
        <v>-411029.00918062637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-1747.6026621268609</v>
      </c>
      <c r="L402" s="444">
        <f t="shared" ca="1" si="28"/>
        <v>-421172.24157257343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25">
      <c r="G403" s="459">
        <f t="shared" si="42"/>
        <v>33</v>
      </c>
      <c r="H403" s="459">
        <v>396</v>
      </c>
      <c r="I403" s="444">
        <f t="shared" ca="1" si="29"/>
        <v>-421172.24157257343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-1789.8661304266398</v>
      </c>
      <c r="L403" s="444">
        <f t="shared" ca="1" si="28"/>
        <v>-431357.73743282026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25">
      <c r="G404" s="459">
        <f>G403+1</f>
        <v>34</v>
      </c>
      <c r="H404" s="459">
        <v>397</v>
      </c>
      <c r="I404" s="444">
        <f t="shared" ca="1" si="29"/>
        <v>-431357.73743282026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-1832.3056965110015</v>
      </c>
      <c r="L404" s="444">
        <f t="shared" ca="1" si="28"/>
        <v>-441585.67285915144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25">
      <c r="G405" s="459">
        <f t="shared" ref="G405:G415" si="43">G404</f>
        <v>34</v>
      </c>
      <c r="H405" s="459">
        <v>398</v>
      </c>
      <c r="I405" s="444">
        <f t="shared" ca="1" si="29"/>
        <v>-441585.67285915144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-1874.922094120715</v>
      </c>
      <c r="L405" s="444">
        <f t="shared" ca="1" si="28"/>
        <v>-451856.22468309232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25">
      <c r="G406" s="459">
        <f t="shared" si="43"/>
        <v>34</v>
      </c>
      <c r="H406" s="459">
        <v>399</v>
      </c>
      <c r="I406" s="444">
        <f t="shared" ca="1" si="29"/>
        <v>-451856.22468309232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-1917.716060053802</v>
      </c>
      <c r="L406" s="444">
        <f t="shared" ca="1" si="28"/>
        <v>-462169.5704729663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25">
      <c r="G407" s="459">
        <f t="shared" si="43"/>
        <v>34</v>
      </c>
      <c r="H407" s="459">
        <v>400</v>
      </c>
      <c r="I407" s="444">
        <f t="shared" ca="1" si="29"/>
        <v>-462169.5704729663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-1960.688334178277</v>
      </c>
      <c r="L407" s="444">
        <f t="shared" ca="1" si="28"/>
        <v>-472525.88853696478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25">
      <c r="G408" s="459">
        <f t="shared" si="43"/>
        <v>34</v>
      </c>
      <c r="H408" s="459">
        <v>401</v>
      </c>
      <c r="I408" s="444">
        <f t="shared" ca="1" si="29"/>
        <v>-472525.88853696478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-2003.8396594449371</v>
      </c>
      <c r="L408" s="444">
        <f t="shared" ca="1" si="28"/>
        <v>-482925.35792622989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25">
      <c r="G409" s="459">
        <f t="shared" si="43"/>
        <v>34</v>
      </c>
      <c r="H409" s="459">
        <v>402</v>
      </c>
      <c r="I409" s="444">
        <f t="shared" ca="1" si="29"/>
        <v>-482925.35792622989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-2047.1707819002083</v>
      </c>
      <c r="L409" s="444">
        <f t="shared" ca="1" si="28"/>
        <v>-493368.1584379503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25">
      <c r="G410" s="459">
        <f t="shared" si="43"/>
        <v>34</v>
      </c>
      <c r="H410" s="459">
        <v>403</v>
      </c>
      <c r="I410" s="444">
        <f t="shared" ca="1" si="29"/>
        <v>-493368.1584379503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-2090.6824506990433</v>
      </c>
      <c r="L410" s="444">
        <f t="shared" ca="1" si="28"/>
        <v>-503854.47061846952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25">
      <c r="G411" s="459">
        <f t="shared" si="43"/>
        <v>34</v>
      </c>
      <c r="H411" s="459">
        <v>404</v>
      </c>
      <c r="I411" s="444">
        <f t="shared" ca="1" si="29"/>
        <v>-503854.47061846952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-2134.3754181178733</v>
      </c>
      <c r="L411" s="444">
        <f t="shared" ca="1" si="28"/>
        <v>-514384.47576640756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25">
      <c r="G412" s="459">
        <f t="shared" si="43"/>
        <v>34</v>
      </c>
      <c r="H412" s="459">
        <v>405</v>
      </c>
      <c r="I412" s="444">
        <f t="shared" ca="1" si="29"/>
        <v>-514384.47576640756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-2178.250439567616</v>
      </c>
      <c r="L412" s="444">
        <f t="shared" ca="1" si="28"/>
        <v>-524958.35593579535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25">
      <c r="G413" s="459">
        <f t="shared" si="43"/>
        <v>34</v>
      </c>
      <c r="H413" s="459">
        <v>406</v>
      </c>
      <c r="I413" s="444">
        <f t="shared" ca="1" si="29"/>
        <v>-524958.35593579535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-2222.3082736067313</v>
      </c>
      <c r="L413" s="444">
        <f t="shared" ca="1" si="28"/>
        <v>-535576.29393922223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25">
      <c r="G414" s="459">
        <f t="shared" si="43"/>
        <v>34</v>
      </c>
      <c r="H414" s="459">
        <v>407</v>
      </c>
      <c r="I414" s="444">
        <f t="shared" ca="1" si="29"/>
        <v>-535576.29393922223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-2266.5496819543432</v>
      </c>
      <c r="L414" s="444">
        <f t="shared" ca="1" si="28"/>
        <v>-546238.47335099673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25">
      <c r="G415" s="459">
        <f t="shared" si="43"/>
        <v>34</v>
      </c>
      <c r="H415" s="459">
        <v>408</v>
      </c>
      <c r="I415" s="444">
        <f t="shared" ca="1" si="29"/>
        <v>-546238.47335099673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-2310.9754295034036</v>
      </c>
      <c r="L415" s="444">
        <f t="shared" ca="1" si="28"/>
        <v>-556945.07851032028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25">
      <c r="G416" s="459">
        <f>G415+1</f>
        <v>35</v>
      </c>
      <c r="H416" s="459">
        <v>409</v>
      </c>
      <c r="I416" s="444">
        <f t="shared" ca="1" si="29"/>
        <v>-556945.07851032028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-2355.5862843339187</v>
      </c>
      <c r="L416" s="444">
        <f t="shared" ca="1" si="28"/>
        <v>-567696.29452447442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25">
      <c r="G417" s="459">
        <f t="shared" ref="G417:G427" si="44">G416</f>
        <v>35</v>
      </c>
      <c r="H417" s="459">
        <v>410</v>
      </c>
      <c r="I417" s="444">
        <f t="shared" ca="1" si="29"/>
        <v>-567696.29452447442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-2400.3830177262275</v>
      </c>
      <c r="L417" s="444">
        <f t="shared" ca="1" si="28"/>
        <v>-578492.30727202084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25">
      <c r="G418" s="459">
        <f t="shared" si="44"/>
        <v>35</v>
      </c>
      <c r="H418" s="459">
        <v>411</v>
      </c>
      <c r="I418" s="444">
        <f t="shared" ca="1" si="29"/>
        <v>-578492.30727202084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-2445.3664041743377</v>
      </c>
      <c r="L418" s="444">
        <f t="shared" ca="1" si="28"/>
        <v>-589333.30340601539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25">
      <c r="G419" s="459">
        <f t="shared" si="44"/>
        <v>35</v>
      </c>
      <c r="H419" s="459">
        <v>412</v>
      </c>
      <c r="I419" s="444">
        <f t="shared" ca="1" si="29"/>
        <v>-589333.30340601539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-2490.5372213993151</v>
      </c>
      <c r="L419" s="444">
        <f t="shared" ca="1" si="28"/>
        <v>-600219.47035723494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25">
      <c r="G420" s="459">
        <f t="shared" si="44"/>
        <v>35</v>
      </c>
      <c r="H420" s="459">
        <v>413</v>
      </c>
      <c r="I420" s="444">
        <f t="shared" ca="1" si="29"/>
        <v>-600219.47035723494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-2535.8962503627295</v>
      </c>
      <c r="L420" s="444">
        <f t="shared" ca="1" si="28"/>
        <v>-611150.99633741786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25">
      <c r="G421" s="459">
        <f t="shared" si="44"/>
        <v>35</v>
      </c>
      <c r="H421" s="459">
        <v>414</v>
      </c>
      <c r="I421" s="444">
        <f t="shared" ca="1" si="29"/>
        <v>-611150.99633741786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-2581.4442752801583</v>
      </c>
      <c r="L421" s="444">
        <f t="shared" ca="1" si="28"/>
        <v>-622128.07034251816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25">
      <c r="G422" s="459">
        <f t="shared" si="44"/>
        <v>35</v>
      </c>
      <c r="H422" s="459">
        <v>415</v>
      </c>
      <c r="I422" s="444">
        <f t="shared" ca="1" si="29"/>
        <v>-622128.07034251816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-2627.1820836347429</v>
      </c>
      <c r="L422" s="444">
        <f t="shared" ca="1" si="28"/>
        <v>-633150.88215597312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25">
      <c r="G423" s="459">
        <f t="shared" si="44"/>
        <v>35</v>
      </c>
      <c r="H423" s="459">
        <v>416</v>
      </c>
      <c r="I423" s="444">
        <f t="shared" ca="1" si="29"/>
        <v>-633150.88215597312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-2673.1104661908053</v>
      </c>
      <c r="L423" s="444">
        <f t="shared" ca="1" si="28"/>
        <v>-644219.62235198414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25">
      <c r="G424" s="459">
        <f t="shared" si="44"/>
        <v>35</v>
      </c>
      <c r="H424" s="459">
        <v>417</v>
      </c>
      <c r="I424" s="444">
        <f t="shared" ca="1" si="29"/>
        <v>-644219.62235198414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-2719.2302170075181</v>
      </c>
      <c r="L424" s="444">
        <f t="shared" ca="1" si="28"/>
        <v>-655334.4822988119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25">
      <c r="G425" s="459">
        <f t="shared" si="44"/>
        <v>35</v>
      </c>
      <c r="H425" s="459">
        <v>418</v>
      </c>
      <c r="I425" s="444">
        <f t="shared" ca="1" si="29"/>
        <v>-655334.4822988119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-2765.5421334526336</v>
      </c>
      <c r="L425" s="444">
        <f t="shared" ca="1" si="28"/>
        <v>-666495.65416208468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25">
      <c r="G426" s="459">
        <f t="shared" si="44"/>
        <v>35</v>
      </c>
      <c r="H426" s="459">
        <v>419</v>
      </c>
      <c r="I426" s="444">
        <f t="shared" ca="1" si="29"/>
        <v>-666495.65416208468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-2812.0470162162701</v>
      </c>
      <c r="L426" s="444">
        <f t="shared" ca="1" si="28"/>
        <v>-677703.33090812119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25">
      <c r="G427" s="459">
        <f t="shared" si="44"/>
        <v>35</v>
      </c>
      <c r="H427" s="459">
        <v>420</v>
      </c>
      <c r="I427" s="444">
        <f t="shared" ca="1" si="29"/>
        <v>-677703.33090812119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-2858.7456693247559</v>
      </c>
      <c r="L427" s="444">
        <f t="shared" ca="1" si="28"/>
        <v>-688957.70630726614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25">
      <c r="G428" s="459">
        <f>G427+1</f>
        <v>36</v>
      </c>
      <c r="H428" s="459">
        <v>421</v>
      </c>
      <c r="I428" s="444">
        <f t="shared" ca="1" si="29"/>
        <v>-688957.70630726614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-2905.6389001545263</v>
      </c>
      <c r="L428" s="444">
        <f t="shared" ca="1" si="28"/>
        <v>-700258.97493724083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25">
      <c r="G429" s="459">
        <f t="shared" ref="G429:G439" si="45">G428</f>
        <v>36</v>
      </c>
      <c r="H429" s="459">
        <v>422</v>
      </c>
      <c r="I429" s="444">
        <f t="shared" ca="1" si="29"/>
        <v>-700258.97493724083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-2952.7275194460876</v>
      </c>
      <c r="L429" s="444">
        <f t="shared" ca="1" si="28"/>
        <v>-711607.33218650706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25">
      <c r="G430" s="459">
        <f t="shared" si="45"/>
        <v>36</v>
      </c>
      <c r="H430" s="459">
        <v>423</v>
      </c>
      <c r="I430" s="444">
        <f t="shared" ca="1" si="29"/>
        <v>-711607.33218650706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-3000.0123413180299</v>
      </c>
      <c r="L430" s="444">
        <f t="shared" ca="1" si="28"/>
        <v>-723002.97425764531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25">
      <c r="G431" s="459">
        <f t="shared" si="45"/>
        <v>36</v>
      </c>
      <c r="H431" s="459">
        <v>424</v>
      </c>
      <c r="I431" s="444">
        <f t="shared" ca="1" si="29"/>
        <v>-723002.97425764531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-3047.4941832811064</v>
      </c>
      <c r="L431" s="444">
        <f t="shared" ca="1" si="28"/>
        <v>-734446.09817074658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25">
      <c r="G432" s="459">
        <f t="shared" si="45"/>
        <v>36</v>
      </c>
      <c r="H432" s="459">
        <v>425</v>
      </c>
      <c r="I432" s="444">
        <f t="shared" ca="1" si="29"/>
        <v>-734446.09817074658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-3095.1738662523617</v>
      </c>
      <c r="L432" s="444">
        <f t="shared" ca="1" si="28"/>
        <v>-745936.90176681918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25">
      <c r="G433" s="459">
        <f t="shared" si="45"/>
        <v>36</v>
      </c>
      <c r="H433" s="459">
        <v>426</v>
      </c>
      <c r="I433" s="444">
        <f t="shared" ca="1" si="29"/>
        <v>-745936.90176681918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-3143.0522145693308</v>
      </c>
      <c r="L433" s="444">
        <f t="shared" ca="1" si="28"/>
        <v>-757475.58371120866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25">
      <c r="G434" s="459">
        <f t="shared" si="45"/>
        <v>36</v>
      </c>
      <c r="H434" s="459">
        <v>427</v>
      </c>
      <c r="I434" s="444">
        <f t="shared" ca="1" si="29"/>
        <v>-757475.58371120866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-3191.1300560042869</v>
      </c>
      <c r="L434" s="444">
        <f t="shared" ca="1" si="28"/>
        <v>-769062.34349703311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25">
      <c r="G435" s="459">
        <f t="shared" si="45"/>
        <v>36</v>
      </c>
      <c r="H435" s="459">
        <v>428</v>
      </c>
      <c r="I435" s="444">
        <f t="shared" ca="1" si="29"/>
        <v>-769062.34349703311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-3239.4082217785553</v>
      </c>
      <c r="L435" s="444">
        <f t="shared" ca="1" si="28"/>
        <v>-780697.38144863187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25">
      <c r="G436" s="459">
        <f t="shared" si="45"/>
        <v>36</v>
      </c>
      <c r="H436" s="459">
        <v>429</v>
      </c>
      <c r="I436" s="444">
        <f t="shared" ca="1" si="29"/>
        <v>-780697.38144863187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-3287.8875465768833</v>
      </c>
      <c r="L436" s="444">
        <f t="shared" ca="1" si="28"/>
        <v>-792380.89872502896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25">
      <c r="G437" s="459">
        <f t="shared" si="45"/>
        <v>36</v>
      </c>
      <c r="H437" s="459">
        <v>430</v>
      </c>
      <c r="I437" s="444">
        <f t="shared" ca="1" si="29"/>
        <v>-792380.89872502896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-3336.5688685618716</v>
      </c>
      <c r="L437" s="444">
        <f t="shared" ca="1" si="28"/>
        <v>-804113.09732341103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25">
      <c r="G438" s="459">
        <f t="shared" si="45"/>
        <v>36</v>
      </c>
      <c r="H438" s="459">
        <v>431</v>
      </c>
      <c r="I438" s="444">
        <f t="shared" ca="1" si="29"/>
        <v>-804113.09732341103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-3385.4530293884632</v>
      </c>
      <c r="L438" s="444">
        <f t="shared" ca="1" si="28"/>
        <v>-815894.18008261966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25">
      <c r="G439" s="459">
        <f t="shared" si="45"/>
        <v>36</v>
      </c>
      <c r="H439" s="459">
        <v>432</v>
      </c>
      <c r="I439" s="444">
        <f t="shared" ca="1" si="29"/>
        <v>-815894.18008261966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-3434.5408742184991</v>
      </c>
      <c r="L439" s="444">
        <f t="shared" ca="1" si="28"/>
        <v>-827724.35068665829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25">
      <c r="G440" s="459">
        <f>G439+1</f>
        <v>37</v>
      </c>
      <c r="H440" s="459">
        <v>433</v>
      </c>
      <c r="I440" s="444">
        <f t="shared" ca="1" si="29"/>
        <v>-827724.35068665829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-3483.8332517353269</v>
      </c>
      <c r="L440" s="444">
        <f t="shared" ca="1" si="28"/>
        <v>-839603.81366821378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25">
      <c r="G441" s="459">
        <f t="shared" ref="G441:G451" si="46">G440</f>
        <v>37</v>
      </c>
      <c r="H441" s="459">
        <v>434</v>
      </c>
      <c r="I441" s="444">
        <f t="shared" ca="1" si="29"/>
        <v>-839603.81366821378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-3533.3310141584743</v>
      </c>
      <c r="L441" s="444">
        <f t="shared" ca="1" si="28"/>
        <v>-851532.7744121924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25">
      <c r="G442" s="459">
        <f t="shared" si="46"/>
        <v>37</v>
      </c>
      <c r="H442" s="459">
        <v>435</v>
      </c>
      <c r="I442" s="444">
        <f t="shared" ca="1" si="29"/>
        <v>-851532.7744121924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-3583.0350172583853</v>
      </c>
      <c r="L442" s="444">
        <f t="shared" ca="1" si="28"/>
        <v>-863511.43915927096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25">
      <c r="G443" s="459">
        <f t="shared" si="46"/>
        <v>37</v>
      </c>
      <c r="H443" s="459">
        <v>436</v>
      </c>
      <c r="I443" s="444">
        <f t="shared" ca="1" si="29"/>
        <v>-863511.43915927096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-3632.9461203712135</v>
      </c>
      <c r="L443" s="444">
        <f t="shared" ca="1" si="28"/>
        <v>-875540.01500946237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25">
      <c r="G444" s="459">
        <f t="shared" si="46"/>
        <v>37</v>
      </c>
      <c r="H444" s="459">
        <v>437</v>
      </c>
      <c r="I444" s="444">
        <f t="shared" ca="1" si="29"/>
        <v>-875540.01500946237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-3683.0651864136771</v>
      </c>
      <c r="L444" s="444">
        <f t="shared" ca="1" si="28"/>
        <v>-887618.70992569625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25">
      <c r="G445" s="459">
        <f t="shared" si="46"/>
        <v>37</v>
      </c>
      <c r="H445" s="459">
        <v>438</v>
      </c>
      <c r="I445" s="444">
        <f t="shared" ca="1" si="29"/>
        <v>-887618.70992569625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-3733.3930818979852</v>
      </c>
      <c r="L445" s="444">
        <f t="shared" ca="1" si="28"/>
        <v>-899747.73273741442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25">
      <c r="G446" s="459">
        <f t="shared" si="46"/>
        <v>37</v>
      </c>
      <c r="H446" s="459">
        <v>439</v>
      </c>
      <c r="I446" s="444">
        <f t="shared" ca="1" si="29"/>
        <v>-899747.73273741442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-3783.9306769468108</v>
      </c>
      <c r="L446" s="444">
        <f t="shared" ca="1" si="28"/>
        <v>-911927.29314418137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25">
      <c r="G447" s="459">
        <f t="shared" si="46"/>
        <v>37</v>
      </c>
      <c r="H447" s="459">
        <v>440</v>
      </c>
      <c r="I447" s="444">
        <f t="shared" ca="1" si="29"/>
        <v>-911927.29314418137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-3834.6788453083404</v>
      </c>
      <c r="L447" s="444">
        <f t="shared" ca="1" si="28"/>
        <v>-924157.60171930993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25">
      <c r="G448" s="459">
        <f t="shared" si="46"/>
        <v>37</v>
      </c>
      <c r="H448" s="459">
        <v>441</v>
      </c>
      <c r="I448" s="444">
        <f t="shared" ca="1" si="29"/>
        <v>-924157.60171930993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-3885.6384643713754</v>
      </c>
      <c r="L448" s="444">
        <f t="shared" ca="1" si="28"/>
        <v>-936438.86991350143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25">
      <c r="G449" s="459">
        <f t="shared" si="46"/>
        <v>37</v>
      </c>
      <c r="H449" s="459">
        <v>442</v>
      </c>
      <c r="I449" s="444">
        <f t="shared" ca="1" si="29"/>
        <v>-936438.86991350143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-3936.8104151805069</v>
      </c>
      <c r="L449" s="444">
        <f t="shared" ca="1" si="28"/>
        <v>-948771.31005850213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25">
      <c r="G450" s="459">
        <f t="shared" si="46"/>
        <v>37</v>
      </c>
      <c r="H450" s="459">
        <v>443</v>
      </c>
      <c r="I450" s="444">
        <f t="shared" ca="1" si="29"/>
        <v>-948771.31005850213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-3988.1955824513429</v>
      </c>
      <c r="L450" s="444">
        <f t="shared" ca="1" si="28"/>
        <v>-961155.13537077361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25">
      <c r="G451" s="459">
        <f t="shared" si="46"/>
        <v>37</v>
      </c>
      <c r="H451" s="459">
        <v>444</v>
      </c>
      <c r="I451" s="444">
        <f t="shared" ca="1" si="29"/>
        <v>-961155.13537077361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-4039.7948545858076</v>
      </c>
      <c r="L451" s="444">
        <f t="shared" ca="1" si="28"/>
        <v>-973590.55995517957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25">
      <c r="G452" s="459">
        <f>G451+1</f>
        <v>38</v>
      </c>
      <c r="H452" s="459">
        <v>445</v>
      </c>
      <c r="I452" s="444">
        <f t="shared" ca="1" si="29"/>
        <v>-973590.55995517957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-4091.609123687499</v>
      </c>
      <c r="L452" s="444">
        <f t="shared" ca="1" si="28"/>
        <v>-986077.79880868725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25">
      <c r="G453" s="459">
        <f t="shared" ref="G453:G463" si="47">G452</f>
        <v>38</v>
      </c>
      <c r="H453" s="459">
        <v>446</v>
      </c>
      <c r="I453" s="444">
        <f t="shared" ca="1" si="29"/>
        <v>-986077.79880868725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-4143.6392855771137</v>
      </c>
      <c r="L453" s="444">
        <f t="shared" ca="1" si="28"/>
        <v>-998617.06782408454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25">
      <c r="G454" s="459">
        <f t="shared" si="47"/>
        <v>38</v>
      </c>
      <c r="H454" s="459">
        <v>447</v>
      </c>
      <c r="I454" s="444">
        <f t="shared" ca="1" si="29"/>
        <v>-998617.06782408454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-4195.8862398079364</v>
      </c>
      <c r="L454" s="444">
        <f t="shared" ca="1" si="28"/>
        <v>-1011208.5837937127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25">
      <c r="G455" s="459">
        <f t="shared" si="47"/>
        <v>38</v>
      </c>
      <c r="H455" s="459">
        <v>448</v>
      </c>
      <c r="I455" s="444">
        <f t="shared" ca="1" si="29"/>
        <v>-1011208.5837937127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-4248.3508896813864</v>
      </c>
      <c r="L455" s="444">
        <f t="shared" ca="1" si="28"/>
        <v>-1023852.5644132142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25">
      <c r="G456" s="459">
        <f t="shared" si="47"/>
        <v>38</v>
      </c>
      <c r="H456" s="459">
        <v>449</v>
      </c>
      <c r="I456" s="444">
        <f t="shared" ca="1" si="29"/>
        <v>-1023852.5644132142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-4301.0341422626425</v>
      </c>
      <c r="L456" s="444">
        <f t="shared" ca="1" si="28"/>
        <v>-1036549.2282852971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25">
      <c r="G457" s="459">
        <f t="shared" si="47"/>
        <v>38</v>
      </c>
      <c r="H457" s="459">
        <v>450</v>
      </c>
      <c r="I457" s="444">
        <f t="shared" ca="1" si="29"/>
        <v>-1036549.2282852971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-4353.936908396322</v>
      </c>
      <c r="L457" s="444">
        <f t="shared" ca="1" si="28"/>
        <v>-1049298.7949235137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25">
      <c r="G458" s="459">
        <f t="shared" si="47"/>
        <v>38</v>
      </c>
      <c r="H458" s="459">
        <v>451</v>
      </c>
      <c r="I458" s="444">
        <f t="shared" ca="1" si="29"/>
        <v>-1049298.7949235137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-4407.0601027222247</v>
      </c>
      <c r="L458" s="444">
        <f t="shared" ca="1" si="28"/>
        <v>-1062101.484756056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25">
      <c r="G459" s="459">
        <f t="shared" si="47"/>
        <v>38</v>
      </c>
      <c r="H459" s="459">
        <v>452</v>
      </c>
      <c r="I459" s="444">
        <f t="shared" ca="1" si="29"/>
        <v>-1062101.484756056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-4460.4046436911503</v>
      </c>
      <c r="L459" s="444">
        <f t="shared" ca="1" si="28"/>
        <v>-1074957.5191295673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25">
      <c r="G460" s="459">
        <f t="shared" si="47"/>
        <v>38</v>
      </c>
      <c r="H460" s="459">
        <v>453</v>
      </c>
      <c r="I460" s="444">
        <f t="shared" ca="1" si="29"/>
        <v>-1074957.5191295673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-4513.9714535807816</v>
      </c>
      <c r="L460" s="444">
        <f t="shared" ca="1" si="28"/>
        <v>-1087867.1203129683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25">
      <c r="G461" s="459">
        <f t="shared" si="47"/>
        <v>38</v>
      </c>
      <c r="H461" s="459">
        <v>454</v>
      </c>
      <c r="I461" s="444">
        <f t="shared" ca="1" si="29"/>
        <v>-1087867.1203129683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-4567.7614585116189</v>
      </c>
      <c r="L461" s="444">
        <f t="shared" ca="1" si="28"/>
        <v>-1100830.5115013001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25">
      <c r="G462" s="459">
        <f t="shared" si="47"/>
        <v>38</v>
      </c>
      <c r="H462" s="459">
        <v>455</v>
      </c>
      <c r="I462" s="444">
        <f t="shared" ca="1" si="29"/>
        <v>-1100830.5115013001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-4621.7755884630014</v>
      </c>
      <c r="L462" s="444">
        <f t="shared" ca="1" si="28"/>
        <v>-1113847.9168195834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25">
      <c r="G463" s="459">
        <f t="shared" si="47"/>
        <v>38</v>
      </c>
      <c r="H463" s="459">
        <v>456</v>
      </c>
      <c r="I463" s="444">
        <f t="shared" ca="1" si="29"/>
        <v>-1113847.9168195834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-4676.0147772891814</v>
      </c>
      <c r="L463" s="444">
        <f t="shared" ca="1" si="28"/>
        <v>-1126919.5613266928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25">
      <c r="G464" s="459">
        <f>G463+1</f>
        <v>39</v>
      </c>
      <c r="H464" s="459">
        <v>457</v>
      </c>
      <c r="I464" s="444">
        <f t="shared" ca="1" si="29"/>
        <v>-1126919.5613266928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-4730.4799627354705</v>
      </c>
      <c r="L464" s="444">
        <f t="shared" ca="1" si="28"/>
        <v>-1140045.6710192484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25">
      <c r="G465" s="459">
        <f t="shared" ref="G465:G475" si="48">G464</f>
        <v>39</v>
      </c>
      <c r="H465" s="459">
        <v>458</v>
      </c>
      <c r="I465" s="444">
        <f t="shared" ca="1" si="29"/>
        <v>-1140045.6710192484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-4785.1720864544523</v>
      </c>
      <c r="L465" s="444">
        <f t="shared" ca="1" si="28"/>
        <v>-1153226.4728355231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25">
      <c r="G466" s="459">
        <f t="shared" si="48"/>
        <v>39</v>
      </c>
      <c r="H466" s="459">
        <v>459</v>
      </c>
      <c r="I466" s="444">
        <f t="shared" ca="1" si="29"/>
        <v>-1153226.4728355231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-4840.0920940222632</v>
      </c>
      <c r="L466" s="444">
        <f t="shared" ca="1" si="28"/>
        <v>-1166462.1946593656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25">
      <c r="G467" s="459">
        <f t="shared" si="48"/>
        <v>39</v>
      </c>
      <c r="H467" s="459">
        <v>460</v>
      </c>
      <c r="I467" s="444">
        <f t="shared" ca="1" si="29"/>
        <v>-1166462.1946593656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-4895.2409349549407</v>
      </c>
      <c r="L467" s="444">
        <f t="shared" ca="1" si="28"/>
        <v>-1179753.0653241407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25">
      <c r="G468" s="459">
        <f t="shared" si="48"/>
        <v>39</v>
      </c>
      <c r="H468" s="459">
        <v>461</v>
      </c>
      <c r="I468" s="444">
        <f t="shared" ca="1" si="29"/>
        <v>-1179753.0653241407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-4950.6195627248371</v>
      </c>
      <c r="L468" s="444">
        <f t="shared" ca="1" si="28"/>
        <v>-1193099.3146166857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25">
      <c r="G469" s="459">
        <f t="shared" si="48"/>
        <v>39</v>
      </c>
      <c r="H469" s="459">
        <v>462</v>
      </c>
      <c r="I469" s="444">
        <f t="shared" ca="1" si="29"/>
        <v>-1193099.3146166857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-5006.2289347771075</v>
      </c>
      <c r="L469" s="444">
        <f t="shared" ca="1" si="28"/>
        <v>-1206501.1732812831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25">
      <c r="G470" s="459">
        <f t="shared" si="48"/>
        <v>39</v>
      </c>
      <c r="H470" s="459">
        <v>463</v>
      </c>
      <c r="I470" s="444">
        <f t="shared" ca="1" si="29"/>
        <v>-1206501.1732812831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-5062.0700125462636</v>
      </c>
      <c r="L470" s="444">
        <f t="shared" ca="1" si="28"/>
        <v>-1219958.8730236497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25">
      <c r="G471" s="459">
        <f t="shared" si="48"/>
        <v>39</v>
      </c>
      <c r="H471" s="459">
        <v>464</v>
      </c>
      <c r="I471" s="444">
        <f t="shared" ca="1" si="29"/>
        <v>-1219958.8730236497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-5118.1437614727911</v>
      </c>
      <c r="L471" s="444">
        <f t="shared" ca="1" si="28"/>
        <v>-1233472.6465149426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25">
      <c r="G472" s="459">
        <f t="shared" si="48"/>
        <v>39</v>
      </c>
      <c r="H472" s="459">
        <v>465</v>
      </c>
      <c r="I472" s="444">
        <f t="shared" ca="1" si="29"/>
        <v>-1233472.6465149426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-5174.4511510198454</v>
      </c>
      <c r="L472" s="444">
        <f t="shared" ca="1" si="28"/>
        <v>-1247042.7273957827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25">
      <c r="G473" s="459">
        <f t="shared" si="48"/>
        <v>39</v>
      </c>
      <c r="H473" s="459">
        <v>466</v>
      </c>
      <c r="I473" s="444">
        <f t="shared" ca="1" si="29"/>
        <v>-1247042.7273957827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-5230.9931546900116</v>
      </c>
      <c r="L473" s="444">
        <f t="shared" ca="1" si="28"/>
        <v>-1260669.3502802928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25">
      <c r="G474" s="459">
        <f t="shared" si="48"/>
        <v>39</v>
      </c>
      <c r="H474" s="459">
        <v>467</v>
      </c>
      <c r="I474" s="444">
        <f t="shared" ca="1" si="29"/>
        <v>-1260669.3502802928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-5287.7707500421375</v>
      </c>
      <c r="L474" s="444">
        <f t="shared" ca="1" si="28"/>
        <v>-1274352.750760155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25">
      <c r="G475" s="459">
        <f t="shared" si="48"/>
        <v>39</v>
      </c>
      <c r="H475" s="459">
        <v>468</v>
      </c>
      <c r="I475" s="444">
        <f t="shared" ca="1" si="29"/>
        <v>-1274352.750760155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-5344.7849187082302</v>
      </c>
      <c r="L475" s="444">
        <f t="shared" ca="1" si="28"/>
        <v>-1288093.1654086835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25">
      <c r="G476" s="459">
        <f>G475+1</f>
        <v>40</v>
      </c>
      <c r="H476" s="459">
        <v>469</v>
      </c>
      <c r="I476" s="444">
        <f t="shared" ca="1" si="29"/>
        <v>-1288093.1654086835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-5402.0366464104318</v>
      </c>
      <c r="L476" s="444">
        <f t="shared" ca="1" si="28"/>
        <v>-1301890.831784914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25">
      <c r="G477" s="459">
        <f t="shared" ref="G477:G487" si="49">G476</f>
        <v>40</v>
      </c>
      <c r="H477" s="459">
        <v>470</v>
      </c>
      <c r="I477" s="444">
        <f t="shared" ca="1" si="29"/>
        <v>-1301890.831784914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-5459.5269229780588</v>
      </c>
      <c r="L477" s="444">
        <f t="shared" ca="1" si="28"/>
        <v>-1315745.9884377122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25">
      <c r="G478" s="459">
        <f t="shared" si="49"/>
        <v>40</v>
      </c>
      <c r="H478" s="459">
        <v>471</v>
      </c>
      <c r="I478" s="444">
        <f t="shared" ca="1" si="29"/>
        <v>-1315745.9884377122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-5517.2567423647179</v>
      </c>
      <c r="L478" s="444">
        <f t="shared" ca="1" si="28"/>
        <v>-1329658.8749098971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25">
      <c r="G479" s="459">
        <f t="shared" si="49"/>
        <v>40</v>
      </c>
      <c r="H479" s="459">
        <v>472</v>
      </c>
      <c r="I479" s="444">
        <f t="shared" ca="1" si="29"/>
        <v>-1329658.8749098971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-5575.2271026654889</v>
      </c>
      <c r="L479" s="444">
        <f t="shared" ca="1" si="28"/>
        <v>-1343629.7317423827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25">
      <c r="G480" s="459">
        <f t="shared" si="49"/>
        <v>40</v>
      </c>
      <c r="H480" s="459">
        <v>473</v>
      </c>
      <c r="I480" s="444">
        <f t="shared" ca="1" si="29"/>
        <v>-1343629.7317423827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-5633.4390061341792</v>
      </c>
      <c r="L480" s="444">
        <f t="shared" ca="1" si="28"/>
        <v>-1357658.8004783371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25">
      <c r="G481" s="459">
        <f t="shared" si="49"/>
        <v>40</v>
      </c>
      <c r="H481" s="459">
        <v>474</v>
      </c>
      <c r="I481" s="444">
        <f t="shared" ca="1" si="29"/>
        <v>-1357658.8004783371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-5691.8934592006553</v>
      </c>
      <c r="L481" s="444">
        <f t="shared" ca="1" si="28"/>
        <v>-1371746.3236673579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25">
      <c r="G482" s="459">
        <f t="shared" si="49"/>
        <v>40</v>
      </c>
      <c r="H482" s="459">
        <v>475</v>
      </c>
      <c r="I482" s="444">
        <f t="shared" ca="1" si="29"/>
        <v>-1371746.3236673579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-5750.5914724882423</v>
      </c>
      <c r="L482" s="444">
        <f t="shared" ca="1" si="28"/>
        <v>-1385892.5448696662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25">
      <c r="G483" s="459">
        <f t="shared" si="49"/>
        <v>40</v>
      </c>
      <c r="H483" s="459">
        <v>476</v>
      </c>
      <c r="I483" s="444">
        <f t="shared" ca="1" si="29"/>
        <v>-1385892.5448696662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-5809.5340608311935</v>
      </c>
      <c r="L483" s="444">
        <f t="shared" ca="1" si="28"/>
        <v>-1400097.7086603176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25">
      <c r="G484" s="459">
        <f t="shared" si="49"/>
        <v>40</v>
      </c>
      <c r="H484" s="459">
        <v>477</v>
      </c>
      <c r="I484" s="444">
        <f t="shared" ca="1" si="29"/>
        <v>-1400097.7086603176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-5868.7222432922408</v>
      </c>
      <c r="L484" s="444">
        <f t="shared" ca="1" si="28"/>
        <v>-1414362.06063343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25">
      <c r="G485" s="459">
        <f t="shared" si="49"/>
        <v>40</v>
      </c>
      <c r="H485" s="459">
        <v>478</v>
      </c>
      <c r="I485" s="444">
        <f t="shared" ca="1" si="29"/>
        <v>-1414362.06063343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-5928.1570431802093</v>
      </c>
      <c r="L485" s="444">
        <f t="shared" ca="1" si="28"/>
        <v>-1428685.8474064304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25">
      <c r="G486" s="459">
        <f t="shared" si="49"/>
        <v>40</v>
      </c>
      <c r="H486" s="459">
        <v>479</v>
      </c>
      <c r="I486" s="444">
        <f t="shared" ca="1" si="29"/>
        <v>-1428685.8474064304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-5987.8394880677106</v>
      </c>
      <c r="L486" s="444">
        <f t="shared" ca="1" si="28"/>
        <v>-1443069.3166243182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25">
      <c r="G487" s="459">
        <f t="shared" si="49"/>
        <v>40</v>
      </c>
      <c r="H487" s="459">
        <v>480</v>
      </c>
      <c r="I487" s="444">
        <f t="shared" ca="1" si="29"/>
        <v>-1443069.3166243182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-6047.7706098089102</v>
      </c>
      <c r="L487" s="444">
        <f t="shared" ca="1" si="28"/>
        <v>-1457512.7169639473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25">
      <c r="G488" s="459">
        <f>G487+1</f>
        <v>41</v>
      </c>
      <c r="H488" s="459">
        <v>481</v>
      </c>
      <c r="I488" s="444">
        <f t="shared" ca="1" si="29"/>
        <v>-1457512.7169639473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-6107.9514445573641</v>
      </c>
      <c r="L488" s="444">
        <f t="shared" ca="1" si="28"/>
        <v>-1472016.2981383249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25">
      <c r="G489" s="459">
        <f t="shared" ref="G489:G499" si="50">G488</f>
        <v>41</v>
      </c>
      <c r="H489" s="459">
        <v>482</v>
      </c>
      <c r="I489" s="444">
        <f t="shared" ca="1" si="29"/>
        <v>-1472016.2981383249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-6168.3830327839378</v>
      </c>
      <c r="L489" s="444">
        <f t="shared" ca="1" si="28"/>
        <v>-1486580.3109009289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25">
      <c r="G490" s="459">
        <f t="shared" si="50"/>
        <v>41</v>
      </c>
      <c r="H490" s="459">
        <v>483</v>
      </c>
      <c r="I490" s="444">
        <f t="shared" ca="1" si="29"/>
        <v>-1486580.3109009289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-6229.0664192947879</v>
      </c>
      <c r="L490" s="444">
        <f t="shared" ca="1" si="28"/>
        <v>-1501205.0070500439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25">
      <c r="G491" s="459">
        <f t="shared" si="50"/>
        <v>41</v>
      </c>
      <c r="H491" s="459">
        <v>484</v>
      </c>
      <c r="I491" s="444">
        <f t="shared" ca="1" si="29"/>
        <v>-1501205.0070500439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-6290.0026532494339</v>
      </c>
      <c r="L491" s="444">
        <f t="shared" ca="1" si="28"/>
        <v>-1515890.6394331136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25">
      <c r="G492" s="459">
        <f t="shared" si="50"/>
        <v>41</v>
      </c>
      <c r="H492" s="459">
        <v>485</v>
      </c>
      <c r="I492" s="444">
        <f t="shared" ca="1" si="29"/>
        <v>-1515890.6394331136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-6351.1927881788906</v>
      </c>
      <c r="L492" s="444">
        <f t="shared" ca="1" si="28"/>
        <v>-1530637.4619511126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25">
      <c r="G493" s="459">
        <f t="shared" si="50"/>
        <v>41</v>
      </c>
      <c r="H493" s="459">
        <v>486</v>
      </c>
      <c r="I493" s="444">
        <f t="shared" ca="1" si="29"/>
        <v>-1530637.4619511126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-6412.6378820038863</v>
      </c>
      <c r="L493" s="444">
        <f t="shared" ca="1" si="28"/>
        <v>-1545445.7295629366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25">
      <c r="G494" s="459">
        <f t="shared" si="50"/>
        <v>41</v>
      </c>
      <c r="H494" s="459">
        <v>487</v>
      </c>
      <c r="I494" s="444">
        <f t="shared" ca="1" si="29"/>
        <v>-1545445.7295629366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-6474.3389970531534</v>
      </c>
      <c r="L494" s="444">
        <f t="shared" ca="1" si="28"/>
        <v>-1560315.69828981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25">
      <c r="G495" s="459">
        <f t="shared" si="50"/>
        <v>41</v>
      </c>
      <c r="H495" s="459">
        <v>488</v>
      </c>
      <c r="I495" s="444">
        <f t="shared" ca="1" si="29"/>
        <v>-1560315.69828981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-6536.2972000817927</v>
      </c>
      <c r="L495" s="444">
        <f t="shared" ca="1" si="28"/>
        <v>-1575247.625219712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25">
      <c r="G496" s="459">
        <f t="shared" si="50"/>
        <v>41</v>
      </c>
      <c r="H496" s="459">
        <v>489</v>
      </c>
      <c r="I496" s="444">
        <f t="shared" ca="1" si="29"/>
        <v>-1575247.625219712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-6598.5135622897178</v>
      </c>
      <c r="L496" s="444">
        <f t="shared" ca="1" si="28"/>
        <v>-1590241.768511822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25">
      <c r="G497" s="459">
        <f t="shared" si="50"/>
        <v>41</v>
      </c>
      <c r="H497" s="459">
        <v>490</v>
      </c>
      <c r="I497" s="444">
        <f t="shared" ca="1" si="29"/>
        <v>-1590241.768511822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-6660.9891593401753</v>
      </c>
      <c r="L497" s="444">
        <f t="shared" ca="1" si="28"/>
        <v>-1605298.3874009824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25">
      <c r="G498" s="459">
        <f t="shared" si="50"/>
        <v>41</v>
      </c>
      <c r="H498" s="459">
        <v>491</v>
      </c>
      <c r="I498" s="444">
        <f t="shared" ca="1" si="29"/>
        <v>-1605298.3874009824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-6723.7250713783442</v>
      </c>
      <c r="L498" s="444">
        <f t="shared" ca="1" si="28"/>
        <v>-1620417.7422021809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25">
      <c r="G499" s="459">
        <f t="shared" si="50"/>
        <v>41</v>
      </c>
      <c r="H499" s="459">
        <v>492</v>
      </c>
      <c r="I499" s="444">
        <f t="shared" ca="1" si="29"/>
        <v>-1620417.7422021809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-6786.7223830500043</v>
      </c>
      <c r="L499" s="444">
        <f t="shared" ca="1" si="28"/>
        <v>-1635600.0943150511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25">
      <c r="G500" s="459">
        <f>G499+1</f>
        <v>42</v>
      </c>
      <c r="H500" s="459">
        <v>493</v>
      </c>
      <c r="I500" s="444">
        <f t="shared" ca="1" si="29"/>
        <v>-1635600.0943150511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-6849.9821835202974</v>
      </c>
      <c r="L500" s="444">
        <f t="shared" ca="1" si="28"/>
        <v>-1650845.7062283915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25">
      <c r="G501" s="459">
        <f t="shared" ref="G501:G511" si="51">G500</f>
        <v>42</v>
      </c>
      <c r="H501" s="459">
        <v>494</v>
      </c>
      <c r="I501" s="444">
        <f t="shared" ca="1" si="29"/>
        <v>-1650845.7062283915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-6913.5055664925476</v>
      </c>
      <c r="L501" s="444">
        <f t="shared" ca="1" si="28"/>
        <v>-1666154.8415247041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25">
      <c r="G502" s="459">
        <f t="shared" si="51"/>
        <v>42</v>
      </c>
      <c r="H502" s="459">
        <v>495</v>
      </c>
      <c r="I502" s="444">
        <f t="shared" ca="1" si="29"/>
        <v>-1666154.8415247041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-6977.2936302271837</v>
      </c>
      <c r="L502" s="444">
        <f t="shared" ca="1" si="28"/>
        <v>-1681527.7648847515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25">
      <c r="G503" s="459">
        <f t="shared" si="51"/>
        <v>42</v>
      </c>
      <c r="H503" s="459">
        <v>496</v>
      </c>
      <c r="I503" s="444">
        <f t="shared" ca="1" si="29"/>
        <v>-1681527.7648847515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-7041.3474775607156</v>
      </c>
      <c r="L503" s="444">
        <f t="shared" ca="1" si="28"/>
        <v>-1696964.7420921323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25">
      <c r="G504" s="459">
        <f t="shared" si="51"/>
        <v>42</v>
      </c>
      <c r="H504" s="459">
        <v>497</v>
      </c>
      <c r="I504" s="444">
        <f t="shared" ca="1" si="29"/>
        <v>-1696964.7420921323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-7105.6682159248012</v>
      </c>
      <c r="L504" s="444">
        <f t="shared" ca="1" si="28"/>
        <v>-1712466.0400378774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25">
      <c r="G505" s="459">
        <f t="shared" si="51"/>
        <v>42</v>
      </c>
      <c r="H505" s="459">
        <v>498</v>
      </c>
      <c r="I505" s="444">
        <f t="shared" ca="1" si="29"/>
        <v>-1712466.0400378774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-7170.2569573654055</v>
      </c>
      <c r="L505" s="444">
        <f t="shared" ca="1" si="28"/>
        <v>-1728031.926725063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25">
      <c r="G506" s="459">
        <f t="shared" si="51"/>
        <v>42</v>
      </c>
      <c r="H506" s="459">
        <v>499</v>
      </c>
      <c r="I506" s="444">
        <f t="shared" ca="1" si="29"/>
        <v>-1728031.926725063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-7235.1148185620141</v>
      </c>
      <c r="L506" s="444">
        <f t="shared" ca="1" si="28"/>
        <v>-1743662.6712734452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25">
      <c r="G507" s="459">
        <f t="shared" si="51"/>
        <v>42</v>
      </c>
      <c r="H507" s="459">
        <v>500</v>
      </c>
      <c r="I507" s="444">
        <f t="shared" ca="1" si="29"/>
        <v>-1743662.6712734452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-7300.2429208469393</v>
      </c>
      <c r="L507" s="444">
        <f t="shared" ca="1" si="28"/>
        <v>-1759358.5439241123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25">
      <c r="G508" s="459">
        <f t="shared" si="51"/>
        <v>42</v>
      </c>
      <c r="H508" s="459">
        <v>501</v>
      </c>
      <c r="I508" s="444">
        <f t="shared" ca="1" si="29"/>
        <v>-1759358.5439241123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-7365.6423902247188</v>
      </c>
      <c r="L508" s="444">
        <f t="shared" ca="1" si="28"/>
        <v>-1775119.8160441571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25">
      <c r="G509" s="459">
        <f t="shared" si="51"/>
        <v>42</v>
      </c>
      <c r="H509" s="459">
        <v>502</v>
      </c>
      <c r="I509" s="444">
        <f t="shared" ca="1" si="29"/>
        <v>-1775119.8160441571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-7431.3143573915713</v>
      </c>
      <c r="L509" s="444">
        <f t="shared" ca="1" si="28"/>
        <v>-1790946.7601313689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25">
      <c r="G510" s="459">
        <f t="shared" si="51"/>
        <v>42</v>
      </c>
      <c r="H510" s="459">
        <v>503</v>
      </c>
      <c r="I510" s="444">
        <f t="shared" ca="1" si="29"/>
        <v>-1790946.7601313689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-7497.2599577549536</v>
      </c>
      <c r="L510" s="444">
        <f t="shared" ca="1" si="28"/>
        <v>-1806839.649818944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25">
      <c r="G511" s="459">
        <f t="shared" si="51"/>
        <v>42</v>
      </c>
      <c r="H511" s="459">
        <v>504</v>
      </c>
      <c r="I511" s="444">
        <f t="shared" ca="1" si="29"/>
        <v>-1806839.649818944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-7563.4803314531828</v>
      </c>
      <c r="L511" s="444">
        <f t="shared" ca="1" si="28"/>
        <v>-1822798.7598802175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25">
      <c r="G512" s="459">
        <f>G511+1</f>
        <v>43</v>
      </c>
      <c r="H512" s="459">
        <v>505</v>
      </c>
      <c r="I512" s="444">
        <f t="shared" ca="1" si="29"/>
        <v>-1822798.7598802175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-7629.976623375157</v>
      </c>
      <c r="L512" s="444">
        <f t="shared" ca="1" si="28"/>
        <v>-1838824.3662334129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25">
      <c r="G513" s="459">
        <f t="shared" ref="G513:G523" si="52">G512</f>
        <v>43</v>
      </c>
      <c r="H513" s="459">
        <v>506</v>
      </c>
      <c r="I513" s="444">
        <f t="shared" ca="1" si="29"/>
        <v>-1838824.3662334129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-7696.7499831801379</v>
      </c>
      <c r="L513" s="444">
        <f t="shared" ca="1" si="28"/>
        <v>-1854916.7459464131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25">
      <c r="G514" s="459">
        <f t="shared" si="52"/>
        <v>43</v>
      </c>
      <c r="H514" s="459">
        <v>507</v>
      </c>
      <c r="I514" s="444">
        <f t="shared" ca="1" si="29"/>
        <v>-1854916.7459464131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-7763.8015653176399</v>
      </c>
      <c r="L514" s="444">
        <f t="shared" ca="1" si="28"/>
        <v>-1871076.177241551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25">
      <c r="G515" s="459">
        <f t="shared" si="52"/>
        <v>43</v>
      </c>
      <c r="H515" s="459">
        <v>508</v>
      </c>
      <c r="I515" s="444">
        <f t="shared" ca="1" si="29"/>
        <v>-1871076.177241551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-7831.1325290473787</v>
      </c>
      <c r="L515" s="444">
        <f t="shared" ca="1" si="28"/>
        <v>-1887302.9395004185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25">
      <c r="G516" s="459">
        <f t="shared" si="52"/>
        <v>43</v>
      </c>
      <c r="H516" s="459">
        <v>509</v>
      </c>
      <c r="I516" s="444">
        <f t="shared" ca="1" si="29"/>
        <v>-1887302.9395004185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-7898.7440384593283</v>
      </c>
      <c r="L516" s="444">
        <f t="shared" ca="1" si="28"/>
        <v>-1903597.3132686981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25">
      <c r="G517" s="459">
        <f t="shared" si="52"/>
        <v>43</v>
      </c>
      <c r="H517" s="459">
        <v>510</v>
      </c>
      <c r="I517" s="444">
        <f t="shared" ca="1" si="29"/>
        <v>-1903597.3132686981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-7966.6372624938258</v>
      </c>
      <c r="L517" s="444">
        <f t="shared" ca="1" si="28"/>
        <v>-1919959.5802610121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25">
      <c r="G518" s="459">
        <f t="shared" si="52"/>
        <v>43</v>
      </c>
      <c r="H518" s="459">
        <v>511</v>
      </c>
      <c r="I518" s="444">
        <f t="shared" ca="1" si="29"/>
        <v>-1919959.5802610121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-8034.8133749618019</v>
      </c>
      <c r="L518" s="444">
        <f t="shared" ref="L518:L772" ca="1" si="54">I518-J518+K518</f>
        <v>-1936390.023365794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25">
      <c r="G519" s="459">
        <f t="shared" si="52"/>
        <v>43</v>
      </c>
      <c r="H519" s="459">
        <v>512</v>
      </c>
      <c r="I519" s="444">
        <f t="shared" ref="I519:I773" ca="1" si="55">L518</f>
        <v>-1936390.023365794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-8103.2735545650603</v>
      </c>
      <c r="L519" s="444">
        <f t="shared" ca="1" si="54"/>
        <v>-1952888.9266501793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25">
      <c r="G520" s="459">
        <f t="shared" si="52"/>
        <v>43</v>
      </c>
      <c r="H520" s="459">
        <v>513</v>
      </c>
      <c r="I520" s="444">
        <f t="shared" ca="1" si="55"/>
        <v>-1952888.9266501793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-8172.0189849166645</v>
      </c>
      <c r="L520" s="444">
        <f t="shared" ca="1" si="54"/>
        <v>-1969456.5753649161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25">
      <c r="G521" s="459">
        <f t="shared" si="52"/>
        <v>43</v>
      </c>
      <c r="H521" s="459">
        <v>514</v>
      </c>
      <c r="I521" s="444">
        <f t="shared" ca="1" si="55"/>
        <v>-1969456.5753649161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-8241.0508545614011</v>
      </c>
      <c r="L521" s="444">
        <f t="shared" ca="1" si="54"/>
        <v>-1986093.2559492977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25">
      <c r="G522" s="459">
        <f t="shared" si="52"/>
        <v>43</v>
      </c>
      <c r="H522" s="459">
        <v>515</v>
      </c>
      <c r="I522" s="444">
        <f t="shared" ca="1" si="55"/>
        <v>-1986093.2559492977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-8310.3703569963236</v>
      </c>
      <c r="L522" s="444">
        <f t="shared" ca="1" si="54"/>
        <v>-2002799.2560361142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25">
      <c r="G523" s="459">
        <f t="shared" si="52"/>
        <v>43</v>
      </c>
      <c r="H523" s="459">
        <v>516</v>
      </c>
      <c r="I523" s="444">
        <f t="shared" ca="1" si="55"/>
        <v>-2002799.2560361142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-8379.9786906913923</v>
      </c>
      <c r="L523" s="444">
        <f t="shared" ca="1" si="54"/>
        <v>-2019574.8644566257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25">
      <c r="G524" s="459">
        <f>G523+1</f>
        <v>44</v>
      </c>
      <c r="H524" s="459">
        <v>517</v>
      </c>
      <c r="I524" s="444">
        <f t="shared" ca="1" si="55"/>
        <v>-2019574.8644566257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-8449.8770591101911</v>
      </c>
      <c r="L524" s="444">
        <f t="shared" ca="1" si="54"/>
        <v>-2036420.371245556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25">
      <c r="G525" s="459">
        <f t="shared" ref="G525:G535" si="58">G524</f>
        <v>44</v>
      </c>
      <c r="H525" s="459">
        <v>518</v>
      </c>
      <c r="I525" s="444">
        <f t="shared" ca="1" si="55"/>
        <v>-2036420.371245556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-8520.0666707307337</v>
      </c>
      <c r="L525" s="444">
        <f t="shared" ca="1" si="54"/>
        <v>-2053336.0676461069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25">
      <c r="G526" s="459">
        <f t="shared" si="58"/>
        <v>44</v>
      </c>
      <c r="H526" s="459">
        <v>519</v>
      </c>
      <c r="I526" s="444">
        <f t="shared" ca="1" si="55"/>
        <v>-2053336.0676461069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-8590.548739066362</v>
      </c>
      <c r="L526" s="444">
        <f t="shared" ca="1" si="54"/>
        <v>-2070322.2461149935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25">
      <c r="G527" s="459">
        <f t="shared" si="58"/>
        <v>44</v>
      </c>
      <c r="H527" s="459">
        <v>520</v>
      </c>
      <c r="I527" s="444">
        <f t="shared" ca="1" si="55"/>
        <v>-2070322.2461149935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-8661.3244826867249</v>
      </c>
      <c r="L527" s="444">
        <f t="shared" ca="1" si="54"/>
        <v>-2087379.2003275005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25">
      <c r="G528" s="459">
        <f t="shared" si="58"/>
        <v>44</v>
      </c>
      <c r="H528" s="459">
        <v>521</v>
      </c>
      <c r="I528" s="444">
        <f t="shared" ca="1" si="55"/>
        <v>-2087379.2003275005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-8732.395125238836</v>
      </c>
      <c r="L528" s="444">
        <f t="shared" ca="1" si="54"/>
        <v>-2104507.2251825593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25">
      <c r="G529" s="459">
        <f t="shared" si="58"/>
        <v>44</v>
      </c>
      <c r="H529" s="459">
        <v>522</v>
      </c>
      <c r="I529" s="444">
        <f t="shared" ca="1" si="55"/>
        <v>-2104507.2251825593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-8803.7618954682493</v>
      </c>
      <c r="L529" s="444">
        <f t="shared" ca="1" si="54"/>
        <v>-2121706.6168078482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25">
      <c r="G530" s="459">
        <f t="shared" si="58"/>
        <v>44</v>
      </c>
      <c r="H530" s="459">
        <v>523</v>
      </c>
      <c r="I530" s="444">
        <f t="shared" ca="1" si="55"/>
        <v>-2121706.6168078482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-8875.4260272402862</v>
      </c>
      <c r="L530" s="444">
        <f t="shared" ca="1" si="54"/>
        <v>-2138977.6725649089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25">
      <c r="G531" s="459">
        <f t="shared" si="58"/>
        <v>44</v>
      </c>
      <c r="H531" s="459">
        <v>524</v>
      </c>
      <c r="I531" s="444">
        <f t="shared" ca="1" si="55"/>
        <v>-2138977.6725649089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-8947.3887595613724</v>
      </c>
      <c r="L531" s="444">
        <f t="shared" ca="1" si="54"/>
        <v>-2156320.6910542906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25">
      <c r="G532" s="459">
        <f t="shared" si="58"/>
        <v>44</v>
      </c>
      <c r="H532" s="459">
        <v>525</v>
      </c>
      <c r="I532" s="444">
        <f t="shared" ca="1" si="55"/>
        <v>-2156320.6910542906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-9019.6513366004619</v>
      </c>
      <c r="L532" s="444">
        <f t="shared" ca="1" si="54"/>
        <v>-2173735.9721207116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25">
      <c r="G533" s="459">
        <f t="shared" si="58"/>
        <v>44</v>
      </c>
      <c r="H533" s="459">
        <v>526</v>
      </c>
      <c r="I533" s="444">
        <f t="shared" ca="1" si="55"/>
        <v>-2173735.9721207116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-9092.2150077105507</v>
      </c>
      <c r="L533" s="444">
        <f t="shared" ca="1" si="54"/>
        <v>-2191223.8168582427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25">
      <c r="G534" s="459">
        <f t="shared" si="58"/>
        <v>44</v>
      </c>
      <c r="H534" s="459">
        <v>527</v>
      </c>
      <c r="I534" s="444">
        <f t="shared" ca="1" si="55"/>
        <v>-2191223.8168582427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-9165.0810274502637</v>
      </c>
      <c r="L534" s="444">
        <f t="shared" ca="1" si="54"/>
        <v>-2208784.5276155132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25">
      <c r="G535" s="459">
        <f t="shared" si="58"/>
        <v>44</v>
      </c>
      <c r="H535" s="459">
        <v>528</v>
      </c>
      <c r="I535" s="444">
        <f t="shared" ca="1" si="55"/>
        <v>-2208784.5276155132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-9238.2506556055559</v>
      </c>
      <c r="L535" s="444">
        <f t="shared" ca="1" si="54"/>
        <v>-2226418.4080009391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25">
      <c r="G536" s="459">
        <f>G535+1</f>
        <v>45</v>
      </c>
      <c r="H536" s="459">
        <v>529</v>
      </c>
      <c r="I536" s="444">
        <f t="shared" ca="1" si="55"/>
        <v>-2226418.4080009391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-9311.7251572114983</v>
      </c>
      <c r="L536" s="444">
        <f t="shared" ca="1" si="54"/>
        <v>-2244125.762887971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25">
      <c r="G537" s="459">
        <f t="shared" ref="G537:G547" si="59">G536</f>
        <v>45</v>
      </c>
      <c r="H537" s="459">
        <v>530</v>
      </c>
      <c r="I537" s="444">
        <f t="shared" ca="1" si="55"/>
        <v>-2244125.762887971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-9385.5058025741309</v>
      </c>
      <c r="L537" s="444">
        <f t="shared" ca="1" si="54"/>
        <v>-2261906.8984203655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25">
      <c r="G538" s="459">
        <f t="shared" si="59"/>
        <v>45</v>
      </c>
      <c r="H538" s="459">
        <v>531</v>
      </c>
      <c r="I538" s="444">
        <f t="shared" ca="1" si="55"/>
        <v>-2261906.8984203655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-9459.5938672924422</v>
      </c>
      <c r="L538" s="444">
        <f t="shared" ca="1" si="54"/>
        <v>-2279762.1220174786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25">
      <c r="G539" s="459">
        <f t="shared" si="59"/>
        <v>45</v>
      </c>
      <c r="H539" s="459">
        <v>532</v>
      </c>
      <c r="I539" s="444">
        <f t="shared" ca="1" si="55"/>
        <v>-2279762.1220174786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-9533.9906322804127</v>
      </c>
      <c r="L539" s="444">
        <f t="shared" ca="1" si="54"/>
        <v>-2297691.7423795792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25">
      <c r="G540" s="459">
        <f t="shared" si="59"/>
        <v>45</v>
      </c>
      <c r="H540" s="459">
        <v>533</v>
      </c>
      <c r="I540" s="444">
        <f t="shared" ca="1" si="55"/>
        <v>-2297691.7423795792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-9608.6973837891655</v>
      </c>
      <c r="L540" s="444">
        <f t="shared" ca="1" si="54"/>
        <v>-2315696.069493189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25">
      <c r="G541" s="459">
        <f t="shared" si="59"/>
        <v>45</v>
      </c>
      <c r="H541" s="459">
        <v>534</v>
      </c>
      <c r="I541" s="444">
        <f t="shared" ca="1" si="55"/>
        <v>-2315696.069493189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-9683.715413429205</v>
      </c>
      <c r="L541" s="444">
        <f t="shared" ca="1" si="54"/>
        <v>-2333775.4146364387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25">
      <c r="G542" s="459">
        <f t="shared" si="59"/>
        <v>45</v>
      </c>
      <c r="H542" s="459">
        <v>535</v>
      </c>
      <c r="I542" s="444">
        <f t="shared" ca="1" si="55"/>
        <v>-2333775.4146364387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-9759.0460181927465</v>
      </c>
      <c r="L542" s="444">
        <f t="shared" ca="1" si="54"/>
        <v>-2351930.0903844517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25">
      <c r="G543" s="459">
        <f t="shared" si="59"/>
        <v>45</v>
      </c>
      <c r="H543" s="459">
        <v>536</v>
      </c>
      <c r="I543" s="444">
        <f t="shared" ca="1" si="55"/>
        <v>-2351930.0903844517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-9834.6905004761338</v>
      </c>
      <c r="L543" s="444">
        <f t="shared" ca="1" si="54"/>
        <v>-2370160.410614748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25">
      <c r="G544" s="459">
        <f t="shared" si="59"/>
        <v>45</v>
      </c>
      <c r="H544" s="459">
        <v>537</v>
      </c>
      <c r="I544" s="444">
        <f t="shared" ca="1" si="55"/>
        <v>-2370160.410614748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-9910.6501681023692</v>
      </c>
      <c r="L544" s="444">
        <f t="shared" ca="1" si="54"/>
        <v>-2388466.6905126707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25">
      <c r="G545" s="459">
        <f t="shared" si="59"/>
        <v>45</v>
      </c>
      <c r="H545" s="459">
        <v>538</v>
      </c>
      <c r="I545" s="444">
        <f t="shared" ca="1" si="55"/>
        <v>-2388466.6905126707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-9986.9263343437124</v>
      </c>
      <c r="L545" s="444">
        <f t="shared" ca="1" si="54"/>
        <v>-2406849.2465768349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25">
      <c r="G546" s="459">
        <f t="shared" si="59"/>
        <v>45</v>
      </c>
      <c r="H546" s="459">
        <v>539</v>
      </c>
      <c r="I546" s="444">
        <f t="shared" ca="1" si="55"/>
        <v>-2406849.2465768349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-10063.520317944398</v>
      </c>
      <c r="L546" s="444">
        <f t="shared" ca="1" si="54"/>
        <v>-2425308.3966245996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25">
      <c r="G547" s="459">
        <f t="shared" si="59"/>
        <v>45</v>
      </c>
      <c r="H547" s="459">
        <v>540</v>
      </c>
      <c r="I547" s="444">
        <f t="shared" ca="1" si="55"/>
        <v>-2425308.3966245996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-10140.433443143416</v>
      </c>
      <c r="L547" s="444">
        <f t="shared" ca="1" si="54"/>
        <v>-2443844.4597975635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25">
      <c r="G548" s="459">
        <f>G547+1</f>
        <v>46</v>
      </c>
      <c r="H548" s="459">
        <v>541</v>
      </c>
      <c r="I548" s="444">
        <f t="shared" ca="1" si="55"/>
        <v>-2443844.4597975635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-10217.667039697433</v>
      </c>
      <c r="L548" s="444">
        <f t="shared" ca="1" si="54"/>
        <v>-2462457.7565670814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25">
      <c r="G549" s="459">
        <f t="shared" ref="G549:G559" si="60">G548</f>
        <v>46</v>
      </c>
      <c r="H549" s="459">
        <v>542</v>
      </c>
      <c r="I549" s="444">
        <f t="shared" ca="1" si="55"/>
        <v>-2462457.7565670814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-10295.222442903758</v>
      </c>
      <c r="L549" s="444">
        <f t="shared" ca="1" si="54"/>
        <v>-2481148.6087398054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25">
      <c r="G550" s="459">
        <f t="shared" si="60"/>
        <v>46</v>
      </c>
      <c r="H550" s="459">
        <v>543</v>
      </c>
      <c r="I550" s="444">
        <f t="shared" ca="1" si="55"/>
        <v>-2481148.6087398054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-10373.10099362344</v>
      </c>
      <c r="L550" s="444">
        <f t="shared" ca="1" si="54"/>
        <v>-2499917.3394632493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25">
      <c r="G551" s="459">
        <f t="shared" si="60"/>
        <v>46</v>
      </c>
      <c r="H551" s="459">
        <v>544</v>
      </c>
      <c r="I551" s="444">
        <f t="shared" ca="1" si="55"/>
        <v>-2499917.3394632493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-10451.304038304457</v>
      </c>
      <c r="L551" s="444">
        <f t="shared" ca="1" si="54"/>
        <v>-2518764.2732313741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25">
      <c r="G552" s="459">
        <f t="shared" si="60"/>
        <v>46</v>
      </c>
      <c r="H552" s="459">
        <v>545</v>
      </c>
      <c r="I552" s="444">
        <f t="shared" ca="1" si="55"/>
        <v>-2518764.2732313741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-10529.832929004977</v>
      </c>
      <c r="L552" s="444">
        <f t="shared" ca="1" si="54"/>
        <v>-2537689.7358901994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25">
      <c r="G553" s="459">
        <f t="shared" si="60"/>
        <v>46</v>
      </c>
      <c r="H553" s="459">
        <v>546</v>
      </c>
      <c r="I553" s="444">
        <f t="shared" ca="1" si="55"/>
        <v>-2537689.7358901994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-10608.689023416749</v>
      </c>
      <c r="L553" s="444">
        <f t="shared" ca="1" si="54"/>
        <v>-2556694.0546434368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25">
      <c r="G554" s="459">
        <f t="shared" si="60"/>
        <v>46</v>
      </c>
      <c r="H554" s="459">
        <v>547</v>
      </c>
      <c r="I554" s="444">
        <f t="shared" ca="1" si="55"/>
        <v>-2556694.0546434368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-10687.873684888571</v>
      </c>
      <c r="L554" s="444">
        <f t="shared" ca="1" si="54"/>
        <v>-2575777.5580581459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25">
      <c r="G555" s="459">
        <f t="shared" si="60"/>
        <v>46</v>
      </c>
      <c r="H555" s="459">
        <v>548</v>
      </c>
      <c r="I555" s="444">
        <f t="shared" ca="1" si="55"/>
        <v>-2575777.5580581459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-10767.38828244986</v>
      </c>
      <c r="L555" s="444">
        <f t="shared" ca="1" si="54"/>
        <v>-2594940.5760704163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25">
      <c r="G556" s="459">
        <f t="shared" si="60"/>
        <v>46</v>
      </c>
      <c r="H556" s="459">
        <v>549</v>
      </c>
      <c r="I556" s="444">
        <f t="shared" ca="1" si="55"/>
        <v>-2594940.5760704163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-10847.234190834319</v>
      </c>
      <c r="L556" s="444">
        <f t="shared" ca="1" si="54"/>
        <v>-2614183.4399910709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25">
      <c r="G557" s="459">
        <f t="shared" si="60"/>
        <v>46</v>
      </c>
      <c r="H557" s="459">
        <v>550</v>
      </c>
      <c r="I557" s="444">
        <f t="shared" ca="1" si="55"/>
        <v>-2614183.4399910709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-10927.412790503713</v>
      </c>
      <c r="L557" s="444">
        <f t="shared" ca="1" si="54"/>
        <v>-2633506.4825113951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25">
      <c r="G558" s="459">
        <f t="shared" si="60"/>
        <v>46</v>
      </c>
      <c r="H558" s="459">
        <v>551</v>
      </c>
      <c r="I558" s="444">
        <f t="shared" ca="1" si="55"/>
        <v>-2633506.4825113951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-11007.925467671732</v>
      </c>
      <c r="L558" s="444">
        <f t="shared" ca="1" si="54"/>
        <v>-2652910.0377088874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25">
      <c r="G559" s="459">
        <f t="shared" si="60"/>
        <v>46</v>
      </c>
      <c r="H559" s="459">
        <v>552</v>
      </c>
      <c r="I559" s="444">
        <f t="shared" ca="1" si="55"/>
        <v>-2652910.0377088874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-11088.773614327949</v>
      </c>
      <c r="L559" s="444">
        <f t="shared" ca="1" si="54"/>
        <v>-2672394.4410530357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25">
      <c r="G560" s="459">
        <f>G559+1</f>
        <v>47</v>
      </c>
      <c r="H560" s="459">
        <v>553</v>
      </c>
      <c r="I560" s="444">
        <f t="shared" ca="1" si="55"/>
        <v>-2672394.4410530357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-11169.9586282619</v>
      </c>
      <c r="L560" s="444">
        <f t="shared" ca="1" si="54"/>
        <v>-2691960.029411118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25">
      <c r="G561" s="459">
        <f t="shared" ref="G561:G571" si="61">G560</f>
        <v>47</v>
      </c>
      <c r="H561" s="459">
        <v>554</v>
      </c>
      <c r="I561" s="444">
        <f t="shared" ca="1" si="55"/>
        <v>-2691960.029411118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-11251.481913087244</v>
      </c>
      <c r="L561" s="444">
        <f t="shared" ca="1" si="54"/>
        <v>-2711607.1410540259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25">
      <c r="G562" s="459">
        <f t="shared" si="61"/>
        <v>47</v>
      </c>
      <c r="H562" s="459">
        <v>555</v>
      </c>
      <c r="I562" s="444">
        <f t="shared" ca="1" si="55"/>
        <v>-2711607.1410540259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-11333.344878266025</v>
      </c>
      <c r="L562" s="444">
        <f t="shared" ca="1" si="54"/>
        <v>-2731336.1156621124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25">
      <c r="G563" s="459">
        <f t="shared" si="61"/>
        <v>47</v>
      </c>
      <c r="H563" s="459">
        <v>556</v>
      </c>
      <c r="I563" s="444">
        <f t="shared" ca="1" si="55"/>
        <v>-2731336.1156621124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-11415.548939133054</v>
      </c>
      <c r="L563" s="444">
        <f t="shared" ca="1" si="54"/>
        <v>-2751147.2943310658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25">
      <c r="G564" s="459">
        <f t="shared" si="61"/>
        <v>47</v>
      </c>
      <c r="H564" s="459">
        <v>557</v>
      </c>
      <c r="I564" s="444">
        <f t="shared" ca="1" si="55"/>
        <v>-2751147.2943310658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-11498.095516920359</v>
      </c>
      <c r="L564" s="444">
        <f t="shared" ca="1" si="54"/>
        <v>-2771041.0195778068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25">
      <c r="G565" s="459">
        <f t="shared" si="61"/>
        <v>47</v>
      </c>
      <c r="H565" s="459">
        <v>558</v>
      </c>
      <c r="I565" s="444">
        <f t="shared" ca="1" si="55"/>
        <v>-2771041.0195778068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-11580.986038781781</v>
      </c>
      <c r="L565" s="444">
        <f t="shared" ca="1" si="54"/>
        <v>-2791017.6353464089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25">
      <c r="G566" s="459">
        <f t="shared" si="61"/>
        <v>47</v>
      </c>
      <c r="H566" s="459">
        <v>559</v>
      </c>
      <c r="I566" s="444">
        <f t="shared" ca="1" si="55"/>
        <v>-2791017.6353464089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-11664.221937817621</v>
      </c>
      <c r="L566" s="444">
        <f t="shared" ca="1" si="54"/>
        <v>-2811077.4870140469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25">
      <c r="G567" s="459">
        <f t="shared" si="61"/>
        <v>47</v>
      </c>
      <c r="H567" s="459">
        <v>560</v>
      </c>
      <c r="I567" s="444">
        <f t="shared" ca="1" si="55"/>
        <v>-2811077.4870140469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-11747.804653099447</v>
      </c>
      <c r="L567" s="444">
        <f t="shared" ca="1" si="54"/>
        <v>-2831220.9213969666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25">
      <c r="G568" s="459">
        <f t="shared" si="61"/>
        <v>47</v>
      </c>
      <c r="H568" s="459">
        <v>561</v>
      </c>
      <c r="I568" s="444">
        <f t="shared" ca="1" si="55"/>
        <v>-2831220.9213969666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-11831.735629694946</v>
      </c>
      <c r="L568" s="444">
        <f t="shared" ca="1" si="54"/>
        <v>-2851448.286756482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25">
      <c r="G569" s="459">
        <f t="shared" si="61"/>
        <v>47</v>
      </c>
      <c r="H569" s="459">
        <v>562</v>
      </c>
      <c r="I569" s="444">
        <f t="shared" ca="1" si="55"/>
        <v>-2851448.286756482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-11916.016318692926</v>
      </c>
      <c r="L569" s="444">
        <f t="shared" ca="1" si="54"/>
        <v>-2871759.9328049952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25">
      <c r="G570" s="459">
        <f t="shared" si="61"/>
        <v>47</v>
      </c>
      <c r="H570" s="459">
        <v>563</v>
      </c>
      <c r="I570" s="444">
        <f t="shared" ca="1" si="55"/>
        <v>-2871759.9328049952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-12000.648177228399</v>
      </c>
      <c r="L570" s="444">
        <f t="shared" ca="1" si="54"/>
        <v>-2892156.210712044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25">
      <c r="G571" s="459">
        <f t="shared" si="61"/>
        <v>47</v>
      </c>
      <c r="H571" s="459">
        <v>564</v>
      </c>
      <c r="I571" s="444">
        <f t="shared" ca="1" si="55"/>
        <v>-2892156.210712044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-12085.632668507769</v>
      </c>
      <c r="L571" s="444">
        <f t="shared" ca="1" si="54"/>
        <v>-2912637.4731103722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25">
      <c r="G572" s="459">
        <f>G571+1</f>
        <v>48</v>
      </c>
      <c r="H572" s="459">
        <v>565</v>
      </c>
      <c r="I572" s="444">
        <f t="shared" ca="1" si="55"/>
        <v>-2912637.4731103722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-12170.971261834136</v>
      </c>
      <c r="L572" s="444">
        <f t="shared" ca="1" si="54"/>
        <v>-2933204.0741020269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25">
      <c r="G573" s="459">
        <f t="shared" ref="G573:G583" si="62">G572</f>
        <v>48</v>
      </c>
      <c r="H573" s="459">
        <v>566</v>
      </c>
      <c r="I573" s="444">
        <f t="shared" ca="1" si="55"/>
        <v>-2933204.0741020269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-12256.665432632697</v>
      </c>
      <c r="L573" s="444">
        <f t="shared" ca="1" si="54"/>
        <v>-2953856.3692644802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25">
      <c r="G574" s="459">
        <f t="shared" si="62"/>
        <v>48</v>
      </c>
      <c r="H574" s="459">
        <v>567</v>
      </c>
      <c r="I574" s="444">
        <f t="shared" ca="1" si="55"/>
        <v>-2953856.3692644802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-12342.716662476252</v>
      </c>
      <c r="L574" s="444">
        <f t="shared" ca="1" si="54"/>
        <v>-2974594.7156567769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25">
      <c r="G575" s="459">
        <f t="shared" si="62"/>
        <v>48</v>
      </c>
      <c r="H575" s="459">
        <v>568</v>
      </c>
      <c r="I575" s="444">
        <f t="shared" ca="1" si="55"/>
        <v>-2974594.7156567769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-12429.126439110822</v>
      </c>
      <c r="L575" s="444">
        <f t="shared" ca="1" si="54"/>
        <v>-2995419.4718257082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25">
      <c r="G576" s="459">
        <f t="shared" si="62"/>
        <v>48</v>
      </c>
      <c r="H576" s="459">
        <v>569</v>
      </c>
      <c r="I576" s="444">
        <f t="shared" ca="1" si="55"/>
        <v>-2995419.4718257082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-12515.896256481368</v>
      </c>
      <c r="L576" s="444">
        <f t="shared" ca="1" si="54"/>
        <v>-3016330.9978120099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25">
      <c r="G577" s="459">
        <f t="shared" si="62"/>
        <v>48</v>
      </c>
      <c r="H577" s="459">
        <v>570</v>
      </c>
      <c r="I577" s="444">
        <f t="shared" ca="1" si="55"/>
        <v>-3016330.9978120099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-12603.027614757626</v>
      </c>
      <c r="L577" s="444">
        <f t="shared" ca="1" si="54"/>
        <v>-3037329.6551565877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25">
      <c r="G578" s="459">
        <f t="shared" si="62"/>
        <v>48</v>
      </c>
      <c r="H578" s="459">
        <v>571</v>
      </c>
      <c r="I578" s="444">
        <f t="shared" ca="1" si="55"/>
        <v>-3037329.6551565877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-12690.522020360033</v>
      </c>
      <c r="L578" s="444">
        <f t="shared" ca="1" si="54"/>
        <v>-3058415.8069067681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25">
      <c r="G579" s="459">
        <f t="shared" si="62"/>
        <v>48</v>
      </c>
      <c r="H579" s="459">
        <v>572</v>
      </c>
      <c r="I579" s="444">
        <f t="shared" ca="1" si="55"/>
        <v>-3058415.8069067681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-12778.380985985785</v>
      </c>
      <c r="L579" s="444">
        <f t="shared" ca="1" si="54"/>
        <v>-3079589.8176225745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25">
      <c r="G580" s="459">
        <f t="shared" si="62"/>
        <v>48</v>
      </c>
      <c r="H580" s="459">
        <v>573</v>
      </c>
      <c r="I580" s="444">
        <f t="shared" ca="1" si="55"/>
        <v>-3079589.8176225745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-12866.606030634979</v>
      </c>
      <c r="L580" s="444">
        <f t="shared" ca="1" si="54"/>
        <v>-3100852.05338303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25">
      <c r="G581" s="459">
        <f t="shared" si="62"/>
        <v>48</v>
      </c>
      <c r="H581" s="459">
        <v>574</v>
      </c>
      <c r="I581" s="444">
        <f t="shared" ca="1" si="55"/>
        <v>-3100852.05338303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-12955.198679636876</v>
      </c>
      <c r="L581" s="444">
        <f t="shared" ca="1" si="54"/>
        <v>-3122202.8817924871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25">
      <c r="G582" s="459">
        <f t="shared" si="62"/>
        <v>48</v>
      </c>
      <c r="H582" s="459">
        <v>575</v>
      </c>
      <c r="I582" s="444">
        <f t="shared" ca="1" si="55"/>
        <v>-3122202.8817924871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-13044.160464676281</v>
      </c>
      <c r="L582" s="444">
        <f t="shared" ca="1" si="54"/>
        <v>-3143642.6719869836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25">
      <c r="G583" s="459">
        <f t="shared" si="62"/>
        <v>48</v>
      </c>
      <c r="H583" s="459">
        <v>576</v>
      </c>
      <c r="I583" s="444">
        <f t="shared" ca="1" si="55"/>
        <v>-3143642.6719869836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-13133.492923820017</v>
      </c>
      <c r="L583" s="444">
        <f t="shared" ca="1" si="54"/>
        <v>-3165171.794640624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25">
      <c r="G584" s="459">
        <f>G583+1</f>
        <v>49</v>
      </c>
      <c r="H584" s="459">
        <v>577</v>
      </c>
      <c r="I584" s="444">
        <f t="shared" ca="1" si="55"/>
        <v>-3165171.794640624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-13223.197601543518</v>
      </c>
      <c r="L584" s="444">
        <f t="shared" ca="1" si="54"/>
        <v>-3186790.6219719881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25">
      <c r="G585" s="459">
        <f t="shared" ref="G585:G595" si="63">G584</f>
        <v>49</v>
      </c>
      <c r="H585" s="459">
        <v>578</v>
      </c>
      <c r="I585" s="444">
        <f t="shared" ca="1" si="55"/>
        <v>-3186790.6219719881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-13313.276048757536</v>
      </c>
      <c r="L585" s="444">
        <f t="shared" ca="1" si="54"/>
        <v>-3208499.5277505661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25">
      <c r="G586" s="459">
        <f t="shared" si="63"/>
        <v>49</v>
      </c>
      <c r="H586" s="459">
        <v>579</v>
      </c>
      <c r="I586" s="444">
        <f t="shared" ca="1" si="55"/>
        <v>-3208499.5277505661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-13403.729822834945</v>
      </c>
      <c r="L586" s="444">
        <f t="shared" ca="1" si="54"/>
        <v>-3230298.8873032215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25">
      <c r="G587" s="459">
        <f t="shared" si="63"/>
        <v>49</v>
      </c>
      <c r="H587" s="459">
        <v>580</v>
      </c>
      <c r="I587" s="444">
        <f t="shared" ca="1" si="55"/>
        <v>-3230298.8873032215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-13494.560487637675</v>
      </c>
      <c r="L587" s="444">
        <f t="shared" ca="1" si="54"/>
        <v>-3252189.0775206797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25">
      <c r="G588" s="459">
        <f t="shared" si="63"/>
        <v>49</v>
      </c>
      <c r="H588" s="459">
        <v>581</v>
      </c>
      <c r="I588" s="444">
        <f t="shared" ca="1" si="55"/>
        <v>-3252189.0775206797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-13585.769613543751</v>
      </c>
      <c r="L588" s="444">
        <f t="shared" ca="1" si="54"/>
        <v>-3274170.4768640436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25">
      <c r="G589" s="459">
        <f t="shared" si="63"/>
        <v>49</v>
      </c>
      <c r="H589" s="459">
        <v>582</v>
      </c>
      <c r="I589" s="444">
        <f t="shared" ca="1" si="55"/>
        <v>-3274170.4768640436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-13677.358777474434</v>
      </c>
      <c r="L589" s="444">
        <f t="shared" ca="1" si="54"/>
        <v>-3296243.4653713387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25">
      <c r="G590" s="459">
        <f t="shared" si="63"/>
        <v>49</v>
      </c>
      <c r="H590" s="459">
        <v>583</v>
      </c>
      <c r="I590" s="444">
        <f t="shared" ca="1" si="55"/>
        <v>-3296243.4653713387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-13769.329562921495</v>
      </c>
      <c r="L590" s="444">
        <f t="shared" ca="1" si="54"/>
        <v>-3318408.4246640806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25">
      <c r="G591" s="459">
        <f t="shared" si="63"/>
        <v>49</v>
      </c>
      <c r="H591" s="459">
        <v>584</v>
      </c>
      <c r="I591" s="444">
        <f t="shared" ca="1" si="55"/>
        <v>-3318408.4246640806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-13861.683559974588</v>
      </c>
      <c r="L591" s="444">
        <f t="shared" ca="1" si="54"/>
        <v>-3340665.7379538757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25">
      <c r="G592" s="459">
        <f t="shared" si="63"/>
        <v>49</v>
      </c>
      <c r="H592" s="459">
        <v>585</v>
      </c>
      <c r="I592" s="444">
        <f t="shared" ca="1" si="55"/>
        <v>-3340665.7379538757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-13954.422365348733</v>
      </c>
      <c r="L592" s="444">
        <f t="shared" ca="1" si="54"/>
        <v>-3363015.7900490449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25">
      <c r="G593" s="459">
        <f t="shared" si="63"/>
        <v>49</v>
      </c>
      <c r="H593" s="459">
        <v>586</v>
      </c>
      <c r="I593" s="444">
        <f t="shared" ca="1" si="55"/>
        <v>-3363015.7900490449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-14047.547582411937</v>
      </c>
      <c r="L593" s="444">
        <f t="shared" ca="1" si="54"/>
        <v>-3385458.9673612774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25">
      <c r="G594" s="459">
        <f t="shared" si="63"/>
        <v>49</v>
      </c>
      <c r="H594" s="459">
        <v>587</v>
      </c>
      <c r="I594" s="444">
        <f t="shared" ca="1" si="55"/>
        <v>-3385458.9673612774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-14141.060821212908</v>
      </c>
      <c r="L594" s="444">
        <f t="shared" ca="1" si="54"/>
        <v>-3407995.6579123107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25">
      <c r="G595" s="459">
        <f t="shared" si="63"/>
        <v>49</v>
      </c>
      <c r="H595" s="459">
        <v>588</v>
      </c>
      <c r="I595" s="444">
        <f t="shared" ca="1" si="55"/>
        <v>-3407995.6579123107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-14234.96369850888</v>
      </c>
      <c r="L595" s="444">
        <f t="shared" ca="1" si="54"/>
        <v>-3430626.2513406398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25">
      <c r="G596" s="459">
        <f>G595+1</f>
        <v>50</v>
      </c>
      <c r="H596" s="459">
        <v>589</v>
      </c>
      <c r="I596" s="444">
        <f t="shared" ca="1" si="55"/>
        <v>-3430626.2513406398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-14329.257837793582</v>
      </c>
      <c r="L596" s="444">
        <f t="shared" ca="1" si="54"/>
        <v>-3453351.138908254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25">
      <c r="G597" s="459">
        <f t="shared" ref="G597:G607" si="64">G596</f>
        <v>50</v>
      </c>
      <c r="H597" s="459">
        <v>590</v>
      </c>
      <c r="I597" s="444">
        <f t="shared" ca="1" si="55"/>
        <v>-3453351.138908254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-14423.944869325309</v>
      </c>
      <c r="L597" s="444">
        <f t="shared" ca="1" si="54"/>
        <v>-3476170.7135073999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25">
      <c r="G598" s="459">
        <f t="shared" si="64"/>
        <v>50</v>
      </c>
      <c r="H598" s="459">
        <v>591</v>
      </c>
      <c r="I598" s="444">
        <f t="shared" ca="1" si="55"/>
        <v>-3476170.7135073999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-14519.026430155085</v>
      </c>
      <c r="L598" s="444">
        <f t="shared" ca="1" si="54"/>
        <v>-3499085.3696673755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25">
      <c r="G599" s="459">
        <f t="shared" si="64"/>
        <v>50</v>
      </c>
      <c r="H599" s="459">
        <v>592</v>
      </c>
      <c r="I599" s="444">
        <f t="shared" ca="1" si="55"/>
        <v>-3499085.3696673755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-14614.504164154983</v>
      </c>
      <c r="L599" s="444">
        <f t="shared" ca="1" si="54"/>
        <v>-3522095.503561351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25">
      <c r="G600" s="459">
        <f t="shared" si="64"/>
        <v>50</v>
      </c>
      <c r="H600" s="459">
        <v>593</v>
      </c>
      <c r="I600" s="444">
        <f t="shared" ca="1" si="55"/>
        <v>-3522095.503561351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-14710.379722046548</v>
      </c>
      <c r="L600" s="444">
        <f t="shared" ca="1" si="54"/>
        <v>-3545201.5130132181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25">
      <c r="G601" s="459">
        <f t="shared" si="64"/>
        <v>50</v>
      </c>
      <c r="H601" s="459">
        <v>594</v>
      </c>
      <c r="I601" s="444">
        <f t="shared" ca="1" si="55"/>
        <v>-3545201.5130132181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-14806.654761429327</v>
      </c>
      <c r="L601" s="444">
        <f t="shared" ca="1" si="54"/>
        <v>-3568403.7975044679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25">
      <c r="G602" s="459">
        <f t="shared" si="64"/>
        <v>50</v>
      </c>
      <c r="H602" s="459">
        <v>595</v>
      </c>
      <c r="I602" s="444">
        <f t="shared" ca="1" si="55"/>
        <v>-3568403.7975044679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-14903.330946809534</v>
      </c>
      <c r="L602" s="444">
        <f t="shared" ca="1" si="54"/>
        <v>-3591702.7581810979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25">
      <c r="G603" s="459">
        <f t="shared" si="64"/>
        <v>50</v>
      </c>
      <c r="H603" s="459">
        <v>596</v>
      </c>
      <c r="I603" s="444">
        <f t="shared" ca="1" si="55"/>
        <v>-3591702.7581810979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-15000.409949628824</v>
      </c>
      <c r="L603" s="444">
        <f t="shared" ca="1" si="54"/>
        <v>-3615098.797860547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25">
      <c r="G604" s="459">
        <f t="shared" si="64"/>
        <v>50</v>
      </c>
      <c r="H604" s="459">
        <v>597</v>
      </c>
      <c r="I604" s="444">
        <f t="shared" ca="1" si="55"/>
        <v>-3615098.797860547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-15097.893448293196</v>
      </c>
      <c r="L604" s="444">
        <f t="shared" ca="1" si="54"/>
        <v>-3638592.3210386606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25">
      <c r="G605" s="459">
        <f t="shared" si="64"/>
        <v>50</v>
      </c>
      <c r="H605" s="459">
        <v>598</v>
      </c>
      <c r="I605" s="444">
        <f t="shared" ca="1" si="55"/>
        <v>-3638592.3210386606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-15195.783128202003</v>
      </c>
      <c r="L605" s="444">
        <f t="shared" ca="1" si="54"/>
        <v>-3662183.733896683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25">
      <c r="G606" s="459">
        <f t="shared" si="64"/>
        <v>50</v>
      </c>
      <c r="H606" s="459">
        <v>599</v>
      </c>
      <c r="I606" s="444">
        <f t="shared" ca="1" si="55"/>
        <v>-3662183.733896683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-15294.080681777095</v>
      </c>
      <c r="L606" s="444">
        <f t="shared" ca="1" si="54"/>
        <v>-3685873.4443082805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25">
      <c r="G607" s="459">
        <f t="shared" si="64"/>
        <v>50</v>
      </c>
      <c r="H607" s="459">
        <v>600</v>
      </c>
      <c r="I607" s="444">
        <f t="shared" ca="1" si="55"/>
        <v>-3685873.4443082805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-15392.787808492085</v>
      </c>
      <c r="L607" s="444">
        <f t="shared" ca="1" si="54"/>
        <v>-3709661.8618465932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25">
      <c r="G608" s="459">
        <f>G607+1</f>
        <v>51</v>
      </c>
      <c r="H608" s="459">
        <v>601</v>
      </c>
      <c r="I608" s="444">
        <f t="shared" ca="1" si="55"/>
        <v>-3709661.8618465932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-15491.906214901721</v>
      </c>
      <c r="L608" s="444">
        <f t="shared" ca="1" si="54"/>
        <v>-3733549.3977913153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25">
      <c r="G609" s="459">
        <f t="shared" ref="G609:G619" si="65">G608</f>
        <v>51</v>
      </c>
      <c r="H609" s="459">
        <v>602</v>
      </c>
      <c r="I609" s="444">
        <f t="shared" ca="1" si="55"/>
        <v>-3733549.3977913153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-15591.437614671398</v>
      </c>
      <c r="L609" s="444">
        <f t="shared" ca="1" si="54"/>
        <v>-3757536.4651358072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25">
      <c r="G610" s="459">
        <f t="shared" si="65"/>
        <v>51</v>
      </c>
      <c r="H610" s="459">
        <v>603</v>
      </c>
      <c r="I610" s="444">
        <f t="shared" ca="1" si="55"/>
        <v>-3757536.4651358072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-15691.383728606781</v>
      </c>
      <c r="L610" s="444">
        <f t="shared" ca="1" si="54"/>
        <v>-3781623.4785942342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25">
      <c r="G611" s="459">
        <f t="shared" si="65"/>
        <v>51</v>
      </c>
      <c r="H611" s="459">
        <v>604</v>
      </c>
      <c r="I611" s="444">
        <f t="shared" ca="1" si="55"/>
        <v>-3781623.4785942342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-15791.746284683561</v>
      </c>
      <c r="L611" s="444">
        <f t="shared" ca="1" si="54"/>
        <v>-3805810.8546087383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25">
      <c r="G612" s="459">
        <f t="shared" si="65"/>
        <v>51</v>
      </c>
      <c r="H612" s="459">
        <v>605</v>
      </c>
      <c r="I612" s="444">
        <f t="shared" ca="1" si="55"/>
        <v>-3805810.8546087383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-15892.527018077328</v>
      </c>
      <c r="L612" s="444">
        <f t="shared" ca="1" si="54"/>
        <v>-3830099.011356636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25">
      <c r="G613" s="459">
        <f t="shared" si="65"/>
        <v>51</v>
      </c>
      <c r="H613" s="459">
        <v>606</v>
      </c>
      <c r="I613" s="444">
        <f t="shared" ca="1" si="55"/>
        <v>-3830099.011356636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-15993.727671193568</v>
      </c>
      <c r="L613" s="444">
        <f t="shared" ca="1" si="54"/>
        <v>-3854488.3687576498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25">
      <c r="G614" s="459">
        <f t="shared" si="65"/>
        <v>51</v>
      </c>
      <c r="H614" s="459">
        <v>607</v>
      </c>
      <c r="I614" s="444">
        <f t="shared" ca="1" si="55"/>
        <v>-3854488.3687576498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-16095.34999369779</v>
      </c>
      <c r="L614" s="444">
        <f t="shared" ca="1" si="54"/>
        <v>-3878979.348481168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25">
      <c r="G615" s="459">
        <f t="shared" si="65"/>
        <v>51</v>
      </c>
      <c r="H615" s="459">
        <v>608</v>
      </c>
      <c r="I615" s="444">
        <f t="shared" ca="1" si="55"/>
        <v>-3878979.348481168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-16197.395742545783</v>
      </c>
      <c r="L615" s="444">
        <f t="shared" ca="1" si="54"/>
        <v>-3903572.3739535343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25">
      <c r="G616" s="459">
        <f t="shared" si="65"/>
        <v>51</v>
      </c>
      <c r="H616" s="459">
        <v>609</v>
      </c>
      <c r="I616" s="444">
        <f t="shared" ca="1" si="55"/>
        <v>-3903572.3739535343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-16299.866682013979</v>
      </c>
      <c r="L616" s="444">
        <f t="shared" ca="1" si="54"/>
        <v>-3928267.8703653687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25">
      <c r="G617" s="459">
        <f t="shared" si="65"/>
        <v>51</v>
      </c>
      <c r="H617" s="459">
        <v>610</v>
      </c>
      <c r="I617" s="444">
        <f t="shared" ca="1" si="55"/>
        <v>-3928267.8703653687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-16402.764583729953</v>
      </c>
      <c r="L617" s="444">
        <f t="shared" ca="1" si="54"/>
        <v>-3953066.2646789192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25">
      <c r="G618" s="459">
        <f t="shared" si="65"/>
        <v>51</v>
      </c>
      <c r="H618" s="459">
        <v>611</v>
      </c>
      <c r="I618" s="444">
        <f t="shared" ca="1" si="55"/>
        <v>-3953066.2646789192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-16506.09122670308</v>
      </c>
      <c r="L618" s="444">
        <f t="shared" ca="1" si="54"/>
        <v>-3977967.9856354427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25">
      <c r="G619" s="459">
        <f t="shared" si="65"/>
        <v>51</v>
      </c>
      <c r="H619" s="459">
        <v>612</v>
      </c>
      <c r="I619" s="444">
        <f t="shared" ca="1" si="55"/>
        <v>-3977967.9856354427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-16609.848397355261</v>
      </c>
      <c r="L619" s="444">
        <f t="shared" ca="1" si="54"/>
        <v>-4002973.4637626181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25">
      <c r="G620" s="459">
        <f>G619+1</f>
        <v>52</v>
      </c>
      <c r="H620" s="459">
        <v>613</v>
      </c>
      <c r="I620" s="444">
        <f t="shared" ca="1" si="55"/>
        <v>-4002973.4637626181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-16714.037889551826</v>
      </c>
      <c r="L620" s="444">
        <f t="shared" ca="1" si="54"/>
        <v>-4028083.1313819904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25">
      <c r="G621" s="459">
        <f t="shared" ref="G621:G631" si="66">G620</f>
        <v>52</v>
      </c>
      <c r="H621" s="459">
        <v>614</v>
      </c>
      <c r="I621" s="444">
        <f t="shared" ca="1" si="55"/>
        <v>-4028083.1313819904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-16818.661504632546</v>
      </c>
      <c r="L621" s="444">
        <f t="shared" ca="1" si="54"/>
        <v>-4053297.4226164431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25">
      <c r="G622" s="459">
        <f t="shared" si="66"/>
        <v>52</v>
      </c>
      <c r="H622" s="459">
        <v>615</v>
      </c>
      <c r="I622" s="444">
        <f t="shared" ca="1" si="55"/>
        <v>-4053297.4226164431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-16923.721051442764</v>
      </c>
      <c r="L622" s="444">
        <f t="shared" ca="1" si="54"/>
        <v>-4078616.7733977064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25">
      <c r="G623" s="459">
        <f t="shared" si="66"/>
        <v>52</v>
      </c>
      <c r="H623" s="459">
        <v>616</v>
      </c>
      <c r="I623" s="444">
        <f t="shared" ca="1" si="55"/>
        <v>-4078616.7733977064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-17029.218346364694</v>
      </c>
      <c r="L623" s="444">
        <f t="shared" ca="1" si="54"/>
        <v>-4104041.6214738917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25">
      <c r="G624" s="459">
        <f t="shared" si="66"/>
        <v>52</v>
      </c>
      <c r="H624" s="459">
        <v>617</v>
      </c>
      <c r="I624" s="444">
        <f t="shared" ca="1" si="55"/>
        <v>-4104041.6214738917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-17135.1552133488</v>
      </c>
      <c r="L624" s="444">
        <f t="shared" ca="1" si="54"/>
        <v>-4129572.4064170606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25">
      <c r="G625" s="459">
        <f t="shared" si="66"/>
        <v>52</v>
      </c>
      <c r="H625" s="459">
        <v>618</v>
      </c>
      <c r="I625" s="444">
        <f t="shared" ca="1" si="55"/>
        <v>-4129572.4064170606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-17241.533483945339</v>
      </c>
      <c r="L625" s="444">
        <f t="shared" ca="1" si="54"/>
        <v>-4155209.5696308264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25">
      <c r="G626" s="459">
        <f t="shared" si="66"/>
        <v>52</v>
      </c>
      <c r="H626" s="459">
        <v>619</v>
      </c>
      <c r="I626" s="444">
        <f t="shared" ca="1" si="55"/>
        <v>-4155209.5696308264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-17348.354997336028</v>
      </c>
      <c r="L626" s="444">
        <f t="shared" ca="1" si="54"/>
        <v>-4180953.5543579827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25">
      <c r="G627" s="459">
        <f t="shared" si="66"/>
        <v>52</v>
      </c>
      <c r="H627" s="459">
        <v>620</v>
      </c>
      <c r="I627" s="444">
        <f t="shared" ca="1" si="55"/>
        <v>-4180953.5543579827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-17455.621600365845</v>
      </c>
      <c r="L627" s="444">
        <f t="shared" ca="1" si="54"/>
        <v>-4206804.8056881689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25">
      <c r="G628" s="459">
        <f t="shared" si="66"/>
        <v>52</v>
      </c>
      <c r="H628" s="459">
        <v>621</v>
      </c>
      <c r="I628" s="444">
        <f t="shared" ca="1" si="55"/>
        <v>-4206804.8056881689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-17563.335147574955</v>
      </c>
      <c r="L628" s="444">
        <f t="shared" ca="1" si="54"/>
        <v>-4232763.7705655638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25">
      <c r="G629" s="459">
        <f t="shared" si="66"/>
        <v>52</v>
      </c>
      <c r="H629" s="459">
        <v>622</v>
      </c>
      <c r="I629" s="444">
        <f t="shared" ca="1" si="55"/>
        <v>-4232763.7705655638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-17671.497501230766</v>
      </c>
      <c r="L629" s="444">
        <f t="shared" ca="1" si="54"/>
        <v>-4258830.897796615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25">
      <c r="G630" s="459">
        <f t="shared" si="66"/>
        <v>52</v>
      </c>
      <c r="H630" s="459">
        <v>623</v>
      </c>
      <c r="I630" s="444">
        <f t="shared" ca="1" si="55"/>
        <v>-4258830.897796615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-17780.110531360147</v>
      </c>
      <c r="L630" s="444">
        <f t="shared" ca="1" si="54"/>
        <v>-4285006.6380577954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25">
      <c r="G631" s="459">
        <f t="shared" si="66"/>
        <v>52</v>
      </c>
      <c r="H631" s="459">
        <v>624</v>
      </c>
      <c r="I631" s="444">
        <f t="shared" ca="1" si="55"/>
        <v>-4285006.6380577954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-17889.176115781731</v>
      </c>
      <c r="L631" s="444">
        <f t="shared" ca="1" si="54"/>
        <v>-4311291.4439033978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25">
      <c r="G632" s="459">
        <f>G631+1</f>
        <v>53</v>
      </c>
      <c r="H632" s="459">
        <v>625</v>
      </c>
      <c r="I632" s="444">
        <f t="shared" ca="1" si="55"/>
        <v>-4311291.4439033978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-17998.696140138411</v>
      </c>
      <c r="L632" s="444">
        <f t="shared" ca="1" si="54"/>
        <v>-4337685.7697733566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25">
      <c r="G633" s="459">
        <f t="shared" ref="G633:G643" si="67">G632</f>
        <v>53</v>
      </c>
      <c r="H633" s="459">
        <v>626</v>
      </c>
      <c r="I633" s="444">
        <f t="shared" ca="1" si="55"/>
        <v>-4337685.7697733566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-18108.672497929903</v>
      </c>
      <c r="L633" s="444">
        <f t="shared" ca="1" si="54"/>
        <v>-4364190.072001107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25">
      <c r="G634" s="459">
        <f t="shared" si="67"/>
        <v>53</v>
      </c>
      <c r="H634" s="459">
        <v>627</v>
      </c>
      <c r="I634" s="444">
        <f t="shared" ca="1" si="55"/>
        <v>-4364190.072001107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-18219.107090545531</v>
      </c>
      <c r="L634" s="444">
        <f t="shared" ca="1" si="54"/>
        <v>-4390804.8088214733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25">
      <c r="G635" s="459">
        <f t="shared" si="67"/>
        <v>53</v>
      </c>
      <c r="H635" s="459">
        <v>628</v>
      </c>
      <c r="I635" s="444">
        <f t="shared" ca="1" si="55"/>
        <v>-4390804.8088214733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-18330.001827297056</v>
      </c>
      <c r="L635" s="444">
        <f t="shared" ca="1" si="54"/>
        <v>-4417530.4403785905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25">
      <c r="G636" s="459">
        <f t="shared" si="67"/>
        <v>53</v>
      </c>
      <c r="H636" s="459">
        <v>629</v>
      </c>
      <c r="I636" s="444">
        <f t="shared" ca="1" si="55"/>
        <v>-4417530.4403785905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-18441.35862545171</v>
      </c>
      <c r="L636" s="444">
        <f t="shared" ca="1" si="54"/>
        <v>-4444367.4287338629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25">
      <c r="G637" s="459">
        <f t="shared" si="67"/>
        <v>53</v>
      </c>
      <c r="H637" s="459">
        <v>630</v>
      </c>
      <c r="I637" s="444">
        <f t="shared" ca="1" si="55"/>
        <v>-4444367.4287338629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-18553.179410265348</v>
      </c>
      <c r="L637" s="444">
        <f t="shared" ca="1" si="54"/>
        <v>-4471316.2378739491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25">
      <c r="G638" s="459">
        <f t="shared" si="67"/>
        <v>53</v>
      </c>
      <c r="H638" s="459">
        <v>631</v>
      </c>
      <c r="I638" s="444">
        <f t="shared" ca="1" si="55"/>
        <v>-4471316.2378739491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-18665.466115015704</v>
      </c>
      <c r="L638" s="444">
        <f t="shared" ca="1" si="54"/>
        <v>-4498377.3337187851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25">
      <c r="G639" s="459">
        <f t="shared" si="67"/>
        <v>53</v>
      </c>
      <c r="H639" s="459">
        <v>632</v>
      </c>
      <c r="I639" s="444">
        <f t="shared" ca="1" si="55"/>
        <v>-4498377.3337187851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-18778.220681035855</v>
      </c>
      <c r="L639" s="444">
        <f t="shared" ca="1" si="54"/>
        <v>-4525551.1841296414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25">
      <c r="G640" s="459">
        <f t="shared" si="67"/>
        <v>53</v>
      </c>
      <c r="H640" s="459">
        <v>633</v>
      </c>
      <c r="I640" s="444">
        <f t="shared" ca="1" si="55"/>
        <v>-4525551.1841296414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-18891.445057747758</v>
      </c>
      <c r="L640" s="444">
        <f t="shared" ca="1" si="54"/>
        <v>-4552838.2589172097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25">
      <c r="G641" s="459">
        <f t="shared" si="67"/>
        <v>53</v>
      </c>
      <c r="H641" s="459">
        <v>634</v>
      </c>
      <c r="I641" s="444">
        <f t="shared" ca="1" si="55"/>
        <v>-4552838.2589172097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-19005.141202695959</v>
      </c>
      <c r="L641" s="444">
        <f t="shared" ca="1" si="54"/>
        <v>-4580239.0298497258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25">
      <c r="G642" s="459">
        <f t="shared" si="67"/>
        <v>53</v>
      </c>
      <c r="H642" s="459">
        <v>635</v>
      </c>
      <c r="I642" s="444">
        <f t="shared" ca="1" si="55"/>
        <v>-4580239.0298497258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-19119.311081581443</v>
      </c>
      <c r="L642" s="444">
        <f t="shared" ca="1" si="54"/>
        <v>-4607753.9706611279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25">
      <c r="G643" s="459">
        <f t="shared" si="67"/>
        <v>53</v>
      </c>
      <c r="H643" s="459">
        <v>636</v>
      </c>
      <c r="I643" s="444">
        <f t="shared" ca="1" si="55"/>
        <v>-4607753.9706611279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-19233.956668295617</v>
      </c>
      <c r="L643" s="444">
        <f t="shared" ca="1" si="54"/>
        <v>-4635383.5570592443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25">
      <c r="G644" s="459">
        <f>G643+1</f>
        <v>54</v>
      </c>
      <c r="H644" s="459">
        <v>637</v>
      </c>
      <c r="I644" s="444">
        <f t="shared" ca="1" si="55"/>
        <v>-4635383.5570592443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-19349.079944954436</v>
      </c>
      <c r="L644" s="444">
        <f t="shared" ca="1" si="54"/>
        <v>-4663128.2667340189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25">
      <c r="G645" s="459">
        <f t="shared" ref="G645:G655" si="68">G644</f>
        <v>54</v>
      </c>
      <c r="H645" s="459">
        <v>638</v>
      </c>
      <c r="I645" s="444">
        <f t="shared" ca="1" si="55"/>
        <v>-4663128.2667340189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-19464.682901932665</v>
      </c>
      <c r="L645" s="444">
        <f t="shared" ca="1" si="54"/>
        <v>-4690988.5793657722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25">
      <c r="G646" s="459">
        <f t="shared" si="68"/>
        <v>54</v>
      </c>
      <c r="H646" s="459">
        <v>639</v>
      </c>
      <c r="I646" s="444">
        <f t="shared" ca="1" si="55"/>
        <v>-4690988.5793657722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-19580.767537898304</v>
      </c>
      <c r="L646" s="444">
        <f t="shared" ca="1" si="54"/>
        <v>-4718964.976633491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25">
      <c r="G647" s="459">
        <f t="shared" si="68"/>
        <v>54</v>
      </c>
      <c r="H647" s="459">
        <v>640</v>
      </c>
      <c r="I647" s="444">
        <f t="shared" ca="1" si="55"/>
        <v>-4718964.976633491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-19697.335859847131</v>
      </c>
      <c r="L647" s="444">
        <f t="shared" ca="1" si="54"/>
        <v>-4747057.9422231587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25">
      <c r="G648" s="459">
        <f t="shared" si="68"/>
        <v>54</v>
      </c>
      <c r="H648" s="459">
        <v>641</v>
      </c>
      <c r="I648" s="444">
        <f t="shared" ca="1" si="55"/>
        <v>-4747057.9422231587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-19814.389883137414</v>
      </c>
      <c r="L648" s="444">
        <f t="shared" ca="1" si="54"/>
        <v>-4775267.9618361164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25">
      <c r="G649" s="459">
        <f t="shared" si="68"/>
        <v>54</v>
      </c>
      <c r="H649" s="459">
        <v>642</v>
      </c>
      <c r="I649" s="444">
        <f t="shared" ca="1" si="55"/>
        <v>-4775267.9618361164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-19931.931631524738</v>
      </c>
      <c r="L649" s="444">
        <f t="shared" ca="1" si="54"/>
        <v>-4803595.5231974619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25">
      <c r="G650" s="459">
        <f t="shared" si="68"/>
        <v>54</v>
      </c>
      <c r="H650" s="459">
        <v>643</v>
      </c>
      <c r="I650" s="444">
        <f t="shared" ca="1" si="55"/>
        <v>-4803595.5231974619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-20049.96313719701</v>
      </c>
      <c r="L650" s="444">
        <f t="shared" ca="1" si="54"/>
        <v>-4832041.1160644796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25">
      <c r="G651" s="459">
        <f t="shared" si="68"/>
        <v>54</v>
      </c>
      <c r="H651" s="459">
        <v>644</v>
      </c>
      <c r="I651" s="444">
        <f t="shared" ca="1" si="55"/>
        <v>-4832041.1160644796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-20168.486440809582</v>
      </c>
      <c r="L651" s="444">
        <f t="shared" ca="1" si="54"/>
        <v>-4860605.2322351094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25">
      <c r="G652" s="459">
        <f t="shared" si="68"/>
        <v>54</v>
      </c>
      <c r="H652" s="459">
        <v>645</v>
      </c>
      <c r="I652" s="444">
        <f t="shared" ca="1" si="55"/>
        <v>-4860605.2322351094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-20287.503591520541</v>
      </c>
      <c r="L652" s="444">
        <f t="shared" ca="1" si="54"/>
        <v>-4889288.3655564506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25">
      <c r="G653" s="459">
        <f t="shared" si="68"/>
        <v>54</v>
      </c>
      <c r="H653" s="459">
        <v>646</v>
      </c>
      <c r="I653" s="444">
        <f t="shared" ca="1" si="55"/>
        <v>-4889288.3655564506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-20407.016647026128</v>
      </c>
      <c r="L653" s="444">
        <f t="shared" ca="1" si="54"/>
        <v>-4918091.0119332969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25">
      <c r="G654" s="459">
        <f t="shared" si="68"/>
        <v>54</v>
      </c>
      <c r="H654" s="459">
        <v>647</v>
      </c>
      <c r="I654" s="444">
        <f t="shared" ca="1" si="55"/>
        <v>-4918091.0119332969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-20527.027673596323</v>
      </c>
      <c r="L654" s="444">
        <f t="shared" ca="1" si="54"/>
        <v>-4947013.6693367139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25">
      <c r="G655" s="459">
        <f t="shared" si="68"/>
        <v>54</v>
      </c>
      <c r="H655" s="459">
        <v>648</v>
      </c>
      <c r="I655" s="444">
        <f t="shared" ca="1" si="55"/>
        <v>-4947013.6693367139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-20647.53874611056</v>
      </c>
      <c r="L655" s="444">
        <f t="shared" ca="1" si="54"/>
        <v>-4976056.8378126444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25">
      <c r="G656" s="459">
        <f>G655+1</f>
        <v>55</v>
      </c>
      <c r="H656" s="459">
        <v>649</v>
      </c>
      <c r="I656" s="444">
        <f t="shared" ca="1" si="55"/>
        <v>-4976056.8378126444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-20768.551948093602</v>
      </c>
      <c r="L656" s="444">
        <f t="shared" ca="1" si="54"/>
        <v>-5005221.0194905587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25">
      <c r="G657" s="459">
        <f t="shared" ref="G657:G667" si="69">G656</f>
        <v>55</v>
      </c>
      <c r="H657" s="459">
        <v>650</v>
      </c>
      <c r="I657" s="444">
        <f t="shared" ca="1" si="55"/>
        <v>-5005221.0194905587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-20890.069371751579</v>
      </c>
      <c r="L657" s="444">
        <f t="shared" ca="1" si="54"/>
        <v>-5034506.7185921306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25">
      <c r="G658" s="459">
        <f t="shared" si="69"/>
        <v>55</v>
      </c>
      <c r="H658" s="459">
        <v>651</v>
      </c>
      <c r="I658" s="444">
        <f t="shared" ca="1" si="55"/>
        <v>-5034506.7185921306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-21012.093118008128</v>
      </c>
      <c r="L658" s="444">
        <f t="shared" ca="1" si="54"/>
        <v>-5063914.4414399592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25">
      <c r="G659" s="459">
        <f t="shared" si="69"/>
        <v>55</v>
      </c>
      <c r="H659" s="459">
        <v>652</v>
      </c>
      <c r="I659" s="444">
        <f t="shared" ca="1" si="55"/>
        <v>-5063914.4414399592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-21134.625296540748</v>
      </c>
      <c r="L659" s="444">
        <f t="shared" ca="1" si="54"/>
        <v>-5093444.6964663202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25">
      <c r="G660" s="459">
        <f t="shared" si="69"/>
        <v>55</v>
      </c>
      <c r="H660" s="459">
        <v>653</v>
      </c>
      <c r="I660" s="444">
        <f t="shared" ca="1" si="55"/>
        <v>-5093444.6964663202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-21257.668025817253</v>
      </c>
      <c r="L660" s="444">
        <f t="shared" ca="1" si="54"/>
        <v>-5123097.9942219574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25">
      <c r="G661" s="459">
        <f t="shared" si="69"/>
        <v>55</v>
      </c>
      <c r="H661" s="459">
        <v>654</v>
      </c>
      <c r="I661" s="444">
        <f t="shared" ca="1" si="55"/>
        <v>-5123097.9942219574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-21381.223433132407</v>
      </c>
      <c r="L661" s="444">
        <f t="shared" ca="1" si="54"/>
        <v>-5152874.8473849101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25">
      <c r="G662" s="459">
        <f t="shared" si="69"/>
        <v>55</v>
      </c>
      <c r="H662" s="459">
        <v>655</v>
      </c>
      <c r="I662" s="444">
        <f t="shared" ca="1" si="55"/>
        <v>-5152874.8473849101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-21505.293654644709</v>
      </c>
      <c r="L662" s="444">
        <f t="shared" ca="1" si="54"/>
        <v>-5182775.7707693754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25">
      <c r="G663" s="459">
        <f t="shared" si="69"/>
        <v>55</v>
      </c>
      <c r="H663" s="459">
        <v>656</v>
      </c>
      <c r="I663" s="444">
        <f t="shared" ca="1" si="55"/>
        <v>-5182775.7707693754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-21629.880835413314</v>
      </c>
      <c r="L663" s="444">
        <f t="shared" ca="1" si="54"/>
        <v>-5212801.2813346088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25">
      <c r="G664" s="459">
        <f t="shared" si="69"/>
        <v>55</v>
      </c>
      <c r="H664" s="459">
        <v>657</v>
      </c>
      <c r="I664" s="444">
        <f t="shared" ca="1" si="55"/>
        <v>-5212801.2813346088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-21754.987129435121</v>
      </c>
      <c r="L664" s="444">
        <f t="shared" ca="1" si="54"/>
        <v>-5242951.8981938642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25">
      <c r="G665" s="459">
        <f t="shared" si="69"/>
        <v>55</v>
      </c>
      <c r="H665" s="459">
        <v>658</v>
      </c>
      <c r="I665" s="444">
        <f t="shared" ca="1" si="55"/>
        <v>-5242951.8981938642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-21880.614699682017</v>
      </c>
      <c r="L665" s="444">
        <f t="shared" ca="1" si="54"/>
        <v>-5273228.1426233668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25">
      <c r="G666" s="459">
        <f t="shared" si="69"/>
        <v>55</v>
      </c>
      <c r="H666" s="459">
        <v>659</v>
      </c>
      <c r="I666" s="444">
        <f t="shared" ca="1" si="55"/>
        <v>-5273228.1426233668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-22006.765718138278</v>
      </c>
      <c r="L666" s="444">
        <f t="shared" ca="1" si="54"/>
        <v>-5303630.538071325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25">
      <c r="G667" s="459">
        <f t="shared" si="69"/>
        <v>55</v>
      </c>
      <c r="H667" s="459">
        <v>660</v>
      </c>
      <c r="I667" s="444">
        <f t="shared" ca="1" si="55"/>
        <v>-5303630.538071325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-22133.442365838106</v>
      </c>
      <c r="L667" s="444">
        <f t="shared" ca="1" si="54"/>
        <v>-5334159.6101669837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25">
      <c r="G668" s="459">
        <f>G667+1</f>
        <v>56</v>
      </c>
      <c r="H668" s="459">
        <v>661</v>
      </c>
      <c r="I668" s="444">
        <f t="shared" ca="1" si="55"/>
        <v>-5334159.6101669837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-22260.646832903349</v>
      </c>
      <c r="L668" s="444">
        <f t="shared" ca="1" si="54"/>
        <v>-5364815.886729707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25">
      <c r="G669" s="459">
        <f t="shared" ref="G669:G679" si="70">G668</f>
        <v>56</v>
      </c>
      <c r="H669" s="459">
        <v>662</v>
      </c>
      <c r="I669" s="444">
        <f t="shared" ca="1" si="55"/>
        <v>-5364815.886729707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-22388.381318581363</v>
      </c>
      <c r="L669" s="444">
        <f t="shared" ca="1" si="54"/>
        <v>-5395599.8977781087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25">
      <c r="G670" s="459">
        <f t="shared" si="70"/>
        <v>56</v>
      </c>
      <c r="H670" s="459">
        <v>663</v>
      </c>
      <c r="I670" s="444">
        <f t="shared" ca="1" si="55"/>
        <v>-5395599.8977781087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-22516.648031283039</v>
      </c>
      <c r="L670" s="444">
        <f t="shared" ca="1" si="54"/>
        <v>-5426512.1755392123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25">
      <c r="G671" s="459">
        <f t="shared" si="70"/>
        <v>56</v>
      </c>
      <c r="H671" s="459">
        <v>664</v>
      </c>
      <c r="I671" s="444">
        <f t="shared" ca="1" si="55"/>
        <v>-5426512.1755392123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-22645.449188620969</v>
      </c>
      <c r="L671" s="444">
        <f t="shared" ca="1" si="54"/>
        <v>-5457553.2544576535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25">
      <c r="G672" s="459">
        <f t="shared" si="70"/>
        <v>56</v>
      </c>
      <c r="H672" s="459">
        <v>665</v>
      </c>
      <c r="I672" s="444">
        <f t="shared" ca="1" si="55"/>
        <v>-5457553.2544576535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-22774.787017447808</v>
      </c>
      <c r="L672" s="444">
        <f t="shared" ca="1" si="54"/>
        <v>-5488723.6712049218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25">
      <c r="G673" s="459">
        <f t="shared" si="70"/>
        <v>56</v>
      </c>
      <c r="H673" s="459">
        <v>666</v>
      </c>
      <c r="I673" s="444">
        <f t="shared" ca="1" si="55"/>
        <v>-5488723.6712049218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-22904.663753894758</v>
      </c>
      <c r="L673" s="444">
        <f t="shared" ca="1" si="54"/>
        <v>-5520023.9646886373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25">
      <c r="G674" s="459">
        <f t="shared" si="70"/>
        <v>56</v>
      </c>
      <c r="H674" s="459">
        <v>667</v>
      </c>
      <c r="I674" s="444">
        <f t="shared" ca="1" si="55"/>
        <v>-5520023.9646886373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-23035.081643410242</v>
      </c>
      <c r="L674" s="444">
        <f t="shared" ca="1" si="54"/>
        <v>-5551454.6760618677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25">
      <c r="G675" s="459">
        <f t="shared" si="70"/>
        <v>56</v>
      </c>
      <c r="H675" s="459">
        <v>668</v>
      </c>
      <c r="I675" s="444">
        <f t="shared" ca="1" si="55"/>
        <v>-5551454.6760618677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-23166.042940798699</v>
      </c>
      <c r="L675" s="444">
        <f t="shared" ca="1" si="54"/>
        <v>-5583016.3487324873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25">
      <c r="G676" s="459">
        <f t="shared" si="70"/>
        <v>56</v>
      </c>
      <c r="H676" s="459">
        <v>669</v>
      </c>
      <c r="I676" s="444">
        <f t="shared" ca="1" si="55"/>
        <v>-5583016.3487324873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-23297.549910259615</v>
      </c>
      <c r="L676" s="444">
        <f t="shared" ca="1" si="54"/>
        <v>-5614709.5283725671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25">
      <c r="G677" s="459">
        <f t="shared" si="70"/>
        <v>56</v>
      </c>
      <c r="H677" s="459">
        <v>670</v>
      </c>
      <c r="I677" s="444">
        <f t="shared" ca="1" si="55"/>
        <v>-5614709.5283725671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-23429.604825426613</v>
      </c>
      <c r="L677" s="444">
        <f t="shared" ca="1" si="54"/>
        <v>-5646534.7629278144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25">
      <c r="G678" s="459">
        <f t="shared" si="70"/>
        <v>56</v>
      </c>
      <c r="H678" s="459">
        <v>671</v>
      </c>
      <c r="I678" s="444">
        <f t="shared" ca="1" si="55"/>
        <v>-5646534.7629278144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-23562.209969406813</v>
      </c>
      <c r="L678" s="444">
        <f t="shared" ca="1" si="54"/>
        <v>-5678492.6026270417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25">
      <c r="G679" s="459">
        <f t="shared" si="70"/>
        <v>56</v>
      </c>
      <c r="H679" s="459">
        <v>672</v>
      </c>
      <c r="I679" s="444">
        <f t="shared" ca="1" si="55"/>
        <v>-5678492.6026270417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-23695.367634820257</v>
      </c>
      <c r="L679" s="444">
        <f t="shared" ca="1" si="54"/>
        <v>-5710583.599991682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25">
      <c r="G680" s="459">
        <f>G679+1</f>
        <v>57</v>
      </c>
      <c r="H680" s="459">
        <v>673</v>
      </c>
      <c r="I680" s="444">
        <f t="shared" ca="1" si="55"/>
        <v>-5710583.599991682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-23829.080123839594</v>
      </c>
      <c r="L680" s="444">
        <f t="shared" ca="1" si="54"/>
        <v>-5742808.3098453423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25">
      <c r="G681" s="459">
        <f t="shared" ref="G681:G691" si="71">G680</f>
        <v>57</v>
      </c>
      <c r="H681" s="459">
        <v>674</v>
      </c>
      <c r="I681" s="444">
        <f t="shared" ca="1" si="55"/>
        <v>-5742808.3098453423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-23963.349748229844</v>
      </c>
      <c r="L681" s="444">
        <f t="shared" ca="1" si="54"/>
        <v>-5775167.2893233923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25">
      <c r="G682" s="459">
        <f t="shared" si="71"/>
        <v>57</v>
      </c>
      <c r="H682" s="459">
        <v>675</v>
      </c>
      <c r="I682" s="444">
        <f t="shared" ca="1" si="55"/>
        <v>-5775167.2893233923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-24098.178829388387</v>
      </c>
      <c r="L682" s="444">
        <f t="shared" ca="1" si="54"/>
        <v>-5807661.0978826014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25">
      <c r="G683" s="459">
        <f t="shared" si="71"/>
        <v>57</v>
      </c>
      <c r="H683" s="459">
        <v>676</v>
      </c>
      <c r="I683" s="444">
        <f t="shared" ca="1" si="55"/>
        <v>-5807661.0978826014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-24233.56969838509</v>
      </c>
      <c r="L683" s="444">
        <f t="shared" ca="1" si="54"/>
        <v>-5840290.2973108068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25">
      <c r="G684" s="459">
        <f t="shared" si="71"/>
        <v>57</v>
      </c>
      <c r="H684" s="459">
        <v>677</v>
      </c>
      <c r="I684" s="444">
        <f t="shared" ca="1" si="55"/>
        <v>-5840290.2973108068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-24369.524696002612</v>
      </c>
      <c r="L684" s="444">
        <f t="shared" ca="1" si="54"/>
        <v>-5873055.4517366299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25">
      <c r="G685" s="459">
        <f t="shared" si="71"/>
        <v>57</v>
      </c>
      <c r="H685" s="459">
        <v>678</v>
      </c>
      <c r="I685" s="444">
        <f t="shared" ca="1" si="55"/>
        <v>-5873055.4517366299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-24506.046172776878</v>
      </c>
      <c r="L685" s="444">
        <f t="shared" ca="1" si="54"/>
        <v>-5905957.1276392275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25">
      <c r="G686" s="459">
        <f t="shared" si="71"/>
        <v>57</v>
      </c>
      <c r="H686" s="459">
        <v>679</v>
      </c>
      <c r="I686" s="444">
        <f t="shared" ca="1" si="55"/>
        <v>-5905957.1276392275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-24643.136489037701</v>
      </c>
      <c r="L686" s="444">
        <f t="shared" ca="1" si="54"/>
        <v>-5938995.8938580854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25">
      <c r="G687" s="459">
        <f t="shared" si="71"/>
        <v>57</v>
      </c>
      <c r="H687" s="459">
        <v>680</v>
      </c>
      <c r="I687" s="444">
        <f t="shared" ca="1" si="55"/>
        <v>-5938995.8938580854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-24780.798014949607</v>
      </c>
      <c r="L687" s="444">
        <f t="shared" ca="1" si="54"/>
        <v>-5972172.3216028558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25">
      <c r="G688" s="459">
        <f t="shared" si="71"/>
        <v>57</v>
      </c>
      <c r="H688" s="459">
        <v>681</v>
      </c>
      <c r="I688" s="444">
        <f t="shared" ca="1" si="55"/>
        <v>-5972172.3216028558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-24919.033130552816</v>
      </c>
      <c r="L688" s="444">
        <f t="shared" ca="1" si="54"/>
        <v>-6005486.9844632288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25">
      <c r="G689" s="459">
        <f t="shared" si="71"/>
        <v>57</v>
      </c>
      <c r="H689" s="459">
        <v>682</v>
      </c>
      <c r="I689" s="444">
        <f t="shared" ca="1" si="55"/>
        <v>-6005486.9844632288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-25057.844225804372</v>
      </c>
      <c r="L689" s="444">
        <f t="shared" ca="1" si="54"/>
        <v>-6038940.4584188536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25">
      <c r="G690" s="459">
        <f t="shared" si="71"/>
        <v>57</v>
      </c>
      <c r="H690" s="459">
        <v>683</v>
      </c>
      <c r="I690" s="444">
        <f t="shared" ca="1" si="55"/>
        <v>-6038940.4584188536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-25197.233700619476</v>
      </c>
      <c r="L690" s="444">
        <f t="shared" ca="1" si="54"/>
        <v>-6072533.3218492931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25">
      <c r="G691" s="459">
        <f t="shared" si="71"/>
        <v>57</v>
      </c>
      <c r="H691" s="459">
        <v>684</v>
      </c>
      <c r="I691" s="444">
        <f t="shared" ca="1" si="55"/>
        <v>-6072533.3218492931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-25337.203964912973</v>
      </c>
      <c r="L691" s="444">
        <f t="shared" ca="1" si="54"/>
        <v>-6106266.1555440268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25">
      <c r="G692" s="459">
        <f>G691+1</f>
        <v>58</v>
      </c>
      <c r="H692" s="459">
        <v>685</v>
      </c>
      <c r="I692" s="444">
        <f t="shared" ca="1" si="55"/>
        <v>-6106266.1555440268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-25477.757438641031</v>
      </c>
      <c r="L692" s="444">
        <f t="shared" ca="1" si="54"/>
        <v>-6140139.5427124882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25">
      <c r="G693" s="459">
        <f t="shared" ref="G693:G703" si="72">G692</f>
        <v>58</v>
      </c>
      <c r="H693" s="459">
        <v>686</v>
      </c>
      <c r="I693" s="444">
        <f t="shared" ca="1" si="55"/>
        <v>-6140139.5427124882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-25618.896551842954</v>
      </c>
      <c r="L693" s="444">
        <f t="shared" ca="1" si="54"/>
        <v>-6174154.0689941514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25">
      <c r="G694" s="459">
        <f t="shared" si="72"/>
        <v>58</v>
      </c>
      <c r="H694" s="459">
        <v>687</v>
      </c>
      <c r="I694" s="444">
        <f t="shared" ca="1" si="55"/>
        <v>-6174154.0689941514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-25760.623744683217</v>
      </c>
      <c r="L694" s="444">
        <f t="shared" ca="1" si="54"/>
        <v>-6208310.3224686552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25">
      <c r="G695" s="459">
        <f t="shared" si="72"/>
        <v>58</v>
      </c>
      <c r="H695" s="459">
        <v>688</v>
      </c>
      <c r="I695" s="444">
        <f t="shared" ca="1" si="55"/>
        <v>-6208310.3224686552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-25902.941467493649</v>
      </c>
      <c r="L695" s="444">
        <f t="shared" ca="1" si="54"/>
        <v>-6242608.8936659694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25">
      <c r="G696" s="459">
        <f t="shared" si="72"/>
        <v>58</v>
      </c>
      <c r="H696" s="459">
        <v>689</v>
      </c>
      <c r="I696" s="444">
        <f t="shared" ca="1" si="55"/>
        <v>-6242608.8936659694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-26045.852180815789</v>
      </c>
      <c r="L696" s="444">
        <f t="shared" ca="1" si="54"/>
        <v>-6277050.375576606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25">
      <c r="G697" s="459">
        <f t="shared" si="72"/>
        <v>58</v>
      </c>
      <c r="H697" s="459">
        <v>690</v>
      </c>
      <c r="I697" s="444">
        <f t="shared" ca="1" si="55"/>
        <v>-6277050.375576606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-26189.358355443444</v>
      </c>
      <c r="L697" s="444">
        <f t="shared" ca="1" si="54"/>
        <v>-6311635.3636618694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25">
      <c r="G698" s="459">
        <f t="shared" si="72"/>
        <v>58</v>
      </c>
      <c r="H698" s="459">
        <v>691</v>
      </c>
      <c r="I698" s="444">
        <f t="shared" ca="1" si="55"/>
        <v>-6311635.3636618694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-26333.462472465373</v>
      </c>
      <c r="L698" s="444">
        <f t="shared" ca="1" si="54"/>
        <v>-6346364.4558641557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25">
      <c r="G699" s="459">
        <f t="shared" si="72"/>
        <v>58</v>
      </c>
      <c r="H699" s="459">
        <v>692</v>
      </c>
      <c r="I699" s="444">
        <f t="shared" ca="1" si="55"/>
        <v>-6346364.4558641557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-26478.167023308233</v>
      </c>
      <c r="L699" s="444">
        <f t="shared" ca="1" si="54"/>
        <v>-6381238.2526172847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25">
      <c r="G700" s="459">
        <f t="shared" si="72"/>
        <v>58</v>
      </c>
      <c r="H700" s="459">
        <v>693</v>
      </c>
      <c r="I700" s="444">
        <f t="shared" ca="1" si="55"/>
        <v>-6381238.2526172847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-26623.474509779604</v>
      </c>
      <c r="L700" s="444">
        <f t="shared" ca="1" si="54"/>
        <v>-6416257.3568568844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25">
      <c r="G701" s="459">
        <f t="shared" si="72"/>
        <v>58</v>
      </c>
      <c r="H701" s="459">
        <v>694</v>
      </c>
      <c r="I701" s="444">
        <f t="shared" ca="1" si="55"/>
        <v>-6416257.3568568844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-26769.387444111271</v>
      </c>
      <c r="L701" s="444">
        <f t="shared" ca="1" si="54"/>
        <v>-6451422.3740308164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25">
      <c r="G702" s="459">
        <f t="shared" si="72"/>
        <v>58</v>
      </c>
      <c r="H702" s="459">
        <v>695</v>
      </c>
      <c r="I702" s="444">
        <f t="shared" ca="1" si="55"/>
        <v>-6451422.3740308164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-26915.908349002653</v>
      </c>
      <c r="L702" s="444">
        <f t="shared" ca="1" si="54"/>
        <v>-6486733.9121096395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25">
      <c r="G703" s="459">
        <f t="shared" si="72"/>
        <v>58</v>
      </c>
      <c r="H703" s="459">
        <v>696</v>
      </c>
      <c r="I703" s="444">
        <f t="shared" ca="1" si="55"/>
        <v>-6486733.9121096395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-27063.039757664417</v>
      </c>
      <c r="L703" s="444">
        <f t="shared" ca="1" si="54"/>
        <v>-6522192.5815971242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25">
      <c r="G704" s="459">
        <f>G703+1</f>
        <v>59</v>
      </c>
      <c r="H704" s="459">
        <v>697</v>
      </c>
      <c r="I704" s="444">
        <f t="shared" ca="1" si="55"/>
        <v>-6522192.5815971242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-27210.784213862269</v>
      </c>
      <c r="L704" s="444">
        <f t="shared" ca="1" si="54"/>
        <v>-6557798.995540807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25">
      <c r="G705" s="459">
        <f t="shared" ref="G705:G715" si="73">G704</f>
        <v>59</v>
      </c>
      <c r="H705" s="459">
        <v>698</v>
      </c>
      <c r="I705" s="444">
        <f t="shared" ca="1" si="55"/>
        <v>-6557798.995540807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-27359.144271960948</v>
      </c>
      <c r="L705" s="444">
        <f t="shared" ca="1" si="54"/>
        <v>-6593553.7695425879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25">
      <c r="G706" s="459">
        <f t="shared" si="73"/>
        <v>59</v>
      </c>
      <c r="H706" s="459">
        <v>699</v>
      </c>
      <c r="I706" s="444">
        <f t="shared" ca="1" si="55"/>
        <v>-6593553.7695425879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-27508.122496968368</v>
      </c>
      <c r="L706" s="444">
        <f t="shared" ca="1" si="54"/>
        <v>-6629457.5217693765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25">
      <c r="G707" s="459">
        <f t="shared" si="73"/>
        <v>59</v>
      </c>
      <c r="H707" s="459">
        <v>700</v>
      </c>
      <c r="I707" s="444">
        <f t="shared" ca="1" si="55"/>
        <v>-6629457.5217693765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-27657.721464579987</v>
      </c>
      <c r="L707" s="444">
        <f t="shared" ca="1" si="54"/>
        <v>-6665510.8729637768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25">
      <c r="G708" s="459">
        <f t="shared" si="73"/>
        <v>59</v>
      </c>
      <c r="H708" s="459">
        <v>701</v>
      </c>
      <c r="I708" s="444">
        <f t="shared" ca="1" si="55"/>
        <v>-6665510.8729637768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-27807.94376122332</v>
      </c>
      <c r="L708" s="444">
        <f t="shared" ca="1" si="54"/>
        <v>-6701714.4464548202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25">
      <c r="G709" s="459">
        <f t="shared" si="73"/>
        <v>59</v>
      </c>
      <c r="H709" s="459">
        <v>702</v>
      </c>
      <c r="I709" s="444">
        <f t="shared" ca="1" si="55"/>
        <v>-6701714.4464548202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-27958.791984102671</v>
      </c>
      <c r="L709" s="444">
        <f t="shared" ca="1" si="54"/>
        <v>-6738068.8681687433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25">
      <c r="G710" s="459">
        <f t="shared" si="73"/>
        <v>59</v>
      </c>
      <c r="H710" s="459">
        <v>703</v>
      </c>
      <c r="I710" s="444">
        <f t="shared" ca="1" si="55"/>
        <v>-6738068.8681687433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-28110.268741244017</v>
      </c>
      <c r="L710" s="444">
        <f t="shared" ca="1" si="54"/>
        <v>-6774574.7666398082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25">
      <c r="G711" s="459">
        <f t="shared" si="73"/>
        <v>59</v>
      </c>
      <c r="H711" s="459">
        <v>704</v>
      </c>
      <c r="I711" s="444">
        <f t="shared" ca="1" si="55"/>
        <v>-6774574.7666398082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-28262.376651540118</v>
      </c>
      <c r="L711" s="444">
        <f t="shared" ca="1" si="54"/>
        <v>-6811232.773021169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25">
      <c r="G712" s="459">
        <f t="shared" si="73"/>
        <v>59</v>
      </c>
      <c r="H712" s="459">
        <v>705</v>
      </c>
      <c r="I712" s="444">
        <f t="shared" ca="1" si="55"/>
        <v>-6811232.773021169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-28415.118344795788</v>
      </c>
      <c r="L712" s="444">
        <f t="shared" ca="1" si="54"/>
        <v>-6848043.5210957853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25">
      <c r="G713" s="459">
        <f t="shared" si="73"/>
        <v>59</v>
      </c>
      <c r="H713" s="459">
        <v>706</v>
      </c>
      <c r="I713" s="444">
        <f t="shared" ca="1" si="55"/>
        <v>-6848043.5210957853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-28568.496461773357</v>
      </c>
      <c r="L713" s="444">
        <f t="shared" ca="1" si="54"/>
        <v>-6885007.647287379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25">
      <c r="G714" s="459">
        <f t="shared" si="73"/>
        <v>59</v>
      </c>
      <c r="H714" s="459">
        <v>707</v>
      </c>
      <c r="I714" s="444">
        <f t="shared" ca="1" si="55"/>
        <v>-6885007.647287379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-28722.513654238326</v>
      </c>
      <c r="L714" s="444">
        <f t="shared" ca="1" si="54"/>
        <v>-6922125.790671438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25">
      <c r="G715" s="459">
        <f t="shared" si="73"/>
        <v>59</v>
      </c>
      <c r="H715" s="459">
        <v>708</v>
      </c>
      <c r="I715" s="444">
        <f t="shared" ca="1" si="55"/>
        <v>-6922125.790671438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-28877.172585005243</v>
      </c>
      <c r="L715" s="444">
        <f t="shared" ca="1" si="54"/>
        <v>-6959398.5929862633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25">
      <c r="G716" s="459">
        <f>G715+1</f>
        <v>60</v>
      </c>
      <c r="H716" s="459">
        <v>709</v>
      </c>
      <c r="I716" s="444">
        <f t="shared" ca="1" si="55"/>
        <v>-6959398.5929862633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-29032.475927983684</v>
      </c>
      <c r="L716" s="444">
        <f t="shared" ca="1" si="54"/>
        <v>-6996826.6986440672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25">
      <c r="G717" s="459">
        <f t="shared" ref="G717:G727" si="74">G716</f>
        <v>60</v>
      </c>
      <c r="H717" s="459">
        <v>710</v>
      </c>
      <c r="I717" s="444">
        <f t="shared" ca="1" si="55"/>
        <v>-6996826.6986440672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-29188.426368224533</v>
      </c>
      <c r="L717" s="444">
        <f t="shared" ca="1" si="54"/>
        <v>-7034410.754742112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25">
      <c r="G718" s="459">
        <f t="shared" si="74"/>
        <v>60</v>
      </c>
      <c r="H718" s="459">
        <v>711</v>
      </c>
      <c r="I718" s="444">
        <f t="shared" ca="1" si="55"/>
        <v>-7034410.754742112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-29345.026601966383</v>
      </c>
      <c r="L718" s="444">
        <f t="shared" ca="1" si="54"/>
        <v>-7072151.4110738989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25">
      <c r="G719" s="459">
        <f t="shared" si="74"/>
        <v>60</v>
      </c>
      <c r="H719" s="459">
        <v>712</v>
      </c>
      <c r="I719" s="444">
        <f t="shared" ca="1" si="55"/>
        <v>-7072151.4110738989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-29502.279336682164</v>
      </c>
      <c r="L719" s="444">
        <f t="shared" ca="1" si="54"/>
        <v>-7110049.3201404018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25">
      <c r="G720" s="459">
        <f t="shared" si="74"/>
        <v>60</v>
      </c>
      <c r="H720" s="459">
        <v>713</v>
      </c>
      <c r="I720" s="444">
        <f t="shared" ca="1" si="55"/>
        <v>-7110049.3201404018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-29660.187291125927</v>
      </c>
      <c r="L720" s="444">
        <f t="shared" ca="1" si="54"/>
        <v>-7148105.137161348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25">
      <c r="G721" s="459">
        <f t="shared" si="74"/>
        <v>60</v>
      </c>
      <c r="H721" s="459">
        <v>714</v>
      </c>
      <c r="I721" s="444">
        <f t="shared" ca="1" si="55"/>
        <v>-7148105.137161348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-29818.753195379868</v>
      </c>
      <c r="L721" s="444">
        <f t="shared" ca="1" si="54"/>
        <v>-7186319.5200865483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25">
      <c r="G722" s="459">
        <f t="shared" si="74"/>
        <v>60</v>
      </c>
      <c r="H722" s="459">
        <v>715</v>
      </c>
      <c r="I722" s="444">
        <f t="shared" ca="1" si="55"/>
        <v>-7186319.5200865483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-29977.979790901536</v>
      </c>
      <c r="L722" s="444">
        <f t="shared" ca="1" si="54"/>
        <v>-7224693.1296072705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25">
      <c r="G723" s="459">
        <f t="shared" si="74"/>
        <v>60</v>
      </c>
      <c r="H723" s="459">
        <v>716</v>
      </c>
      <c r="I723" s="444">
        <f t="shared" ca="1" si="55"/>
        <v>-7224693.1296072705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-30137.869830571213</v>
      </c>
      <c r="L723" s="444">
        <f t="shared" ca="1" si="54"/>
        <v>-7263226.629167662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25">
      <c r="G724" s="459">
        <f t="shared" si="74"/>
        <v>60</v>
      </c>
      <c r="H724" s="459">
        <v>717</v>
      </c>
      <c r="I724" s="444">
        <f t="shared" ca="1" si="55"/>
        <v>-7263226.629167662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-30298.426078739511</v>
      </c>
      <c r="L724" s="444">
        <f t="shared" ca="1" si="54"/>
        <v>-7301920.684976222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25">
      <c r="G725" s="459">
        <f t="shared" si="74"/>
        <v>60</v>
      </c>
      <c r="H725" s="459">
        <v>718</v>
      </c>
      <c r="I725" s="444">
        <f t="shared" ca="1" si="55"/>
        <v>-7301920.684976222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-30459.651311275182</v>
      </c>
      <c r="L725" s="444">
        <f t="shared" ca="1" si="54"/>
        <v>-7340775.966017318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25">
      <c r="G726" s="459">
        <f t="shared" si="74"/>
        <v>60</v>
      </c>
      <c r="H726" s="459">
        <v>719</v>
      </c>
      <c r="I726" s="444">
        <f t="shared" ca="1" si="55"/>
        <v>-7340775.966017318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-30621.548315613079</v>
      </c>
      <c r="L726" s="444">
        <f t="shared" ca="1" si="54"/>
        <v>-7379793.1440627519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25">
      <c r="G727" s="459">
        <f t="shared" si="74"/>
        <v>60</v>
      </c>
      <c r="H727" s="459">
        <v>720</v>
      </c>
      <c r="I727" s="444">
        <f t="shared" ca="1" si="55"/>
        <v>-7379793.1440627519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-30784.119890802387</v>
      </c>
      <c r="L727" s="444">
        <f t="shared" ca="1" si="54"/>
        <v>-7418972.8936833749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25">
      <c r="G728" s="459">
        <f>G727+1</f>
        <v>61</v>
      </c>
      <c r="H728" s="459">
        <v>721</v>
      </c>
      <c r="I728" s="444">
        <f t="shared" ca="1" si="55"/>
        <v>-7418972.8936833749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-30947.368847554979</v>
      </c>
      <c r="L728" s="444">
        <f t="shared" ca="1" si="54"/>
        <v>-7458315.8922607498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25">
      <c r="G729" s="459">
        <f t="shared" ref="G729:G739" si="75">G728</f>
        <v>61</v>
      </c>
      <c r="H729" s="459">
        <v>722</v>
      </c>
      <c r="I729" s="444">
        <f t="shared" ca="1" si="55"/>
        <v>-7458315.8922607498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-31111.298008294045</v>
      </c>
      <c r="L729" s="444">
        <f t="shared" ca="1" si="54"/>
        <v>-7497822.8199988641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25">
      <c r="G730" s="459">
        <f t="shared" si="75"/>
        <v>61</v>
      </c>
      <c r="H730" s="459">
        <v>723</v>
      </c>
      <c r="I730" s="444">
        <f t="shared" ca="1" si="55"/>
        <v>-7497822.8199988641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-31275.910207202851</v>
      </c>
      <c r="L730" s="444">
        <f t="shared" ca="1" si="54"/>
        <v>-7537494.3599358872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25">
      <c r="G731" s="459">
        <f t="shared" si="75"/>
        <v>61</v>
      </c>
      <c r="H731" s="459">
        <v>724</v>
      </c>
      <c r="I731" s="444">
        <f t="shared" ca="1" si="55"/>
        <v>-7537494.3599358872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-31441.208290273782</v>
      </c>
      <c r="L731" s="444">
        <f t="shared" ca="1" si="54"/>
        <v>-7577331.1979559809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25">
      <c r="G732" s="459">
        <f t="shared" si="75"/>
        <v>61</v>
      </c>
      <c r="H732" s="459">
        <v>725</v>
      </c>
      <c r="I732" s="444">
        <f t="shared" ca="1" si="55"/>
        <v>-7577331.1979559809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-31607.195115357506</v>
      </c>
      <c r="L732" s="444">
        <f t="shared" ca="1" si="54"/>
        <v>-7617334.0228011589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25">
      <c r="G733" s="459">
        <f t="shared" si="75"/>
        <v>61</v>
      </c>
      <c r="H733" s="459">
        <v>726</v>
      </c>
      <c r="I733" s="444">
        <f t="shared" ca="1" si="55"/>
        <v>-7617334.0228011589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-31773.873552212415</v>
      </c>
      <c r="L733" s="444">
        <f t="shared" ca="1" si="54"/>
        <v>-7657503.5260831919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25">
      <c r="G734" s="459">
        <f t="shared" si="75"/>
        <v>61</v>
      </c>
      <c r="H734" s="459">
        <v>727</v>
      </c>
      <c r="I734" s="444">
        <f t="shared" ca="1" si="55"/>
        <v>-7657503.5260831919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-31941.246482554223</v>
      </c>
      <c r="L734" s="444">
        <f t="shared" ca="1" si="54"/>
        <v>-7697840.4022955662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25">
      <c r="G735" s="459">
        <f t="shared" si="75"/>
        <v>61</v>
      </c>
      <c r="H735" s="459">
        <v>728</v>
      </c>
      <c r="I735" s="444">
        <f t="shared" ca="1" si="55"/>
        <v>-7697840.4022955662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-32109.316800105775</v>
      </c>
      <c r="L735" s="444">
        <f t="shared" ca="1" si="54"/>
        <v>-7738345.348825492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25">
      <c r="G736" s="459">
        <f t="shared" si="75"/>
        <v>61</v>
      </c>
      <c r="H736" s="459">
        <v>729</v>
      </c>
      <c r="I736" s="444">
        <f t="shared" ca="1" si="55"/>
        <v>-7738345.348825492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-32278.087410647135</v>
      </c>
      <c r="L736" s="444">
        <f t="shared" ca="1" si="54"/>
        <v>-7779019.0659659598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25">
      <c r="G737" s="459">
        <f t="shared" si="75"/>
        <v>61</v>
      </c>
      <c r="H737" s="459">
        <v>730</v>
      </c>
      <c r="I737" s="444">
        <f t="shared" ca="1" si="55"/>
        <v>-7779019.0659659598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-32447.561232065749</v>
      </c>
      <c r="L737" s="444">
        <f t="shared" ca="1" si="54"/>
        <v>-7819862.256927846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25">
      <c r="G738" s="459">
        <f t="shared" si="75"/>
        <v>61</v>
      </c>
      <c r="H738" s="459">
        <v>731</v>
      </c>
      <c r="I738" s="444">
        <f t="shared" ca="1" si="55"/>
        <v>-7819862.256927846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-32617.741194406939</v>
      </c>
      <c r="L738" s="444">
        <f t="shared" ca="1" si="54"/>
        <v>-7860875.6278520729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25">
      <c r="G739" s="459">
        <f t="shared" si="75"/>
        <v>61</v>
      </c>
      <c r="H739" s="459">
        <v>732</v>
      </c>
      <c r="I739" s="444">
        <f t="shared" ca="1" si="55"/>
        <v>-7860875.6278520729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-32788.630239924561</v>
      </c>
      <c r="L739" s="444">
        <f t="shared" ca="1" si="54"/>
        <v>-7902059.8878218178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25">
      <c r="G740" s="459">
        <f>G739+1</f>
        <v>62</v>
      </c>
      <c r="H740" s="459">
        <v>733</v>
      </c>
      <c r="I740" s="444">
        <f t="shared" ca="1" si="55"/>
        <v>-7902059.8878218178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-32960.231323131826</v>
      </c>
      <c r="L740" s="444">
        <f t="shared" ca="1" si="54"/>
        <v>-7943415.7488747705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25">
      <c r="G741" s="459">
        <f t="shared" ref="G741:G751" si="76">G740</f>
        <v>62</v>
      </c>
      <c r="H741" s="459">
        <v>734</v>
      </c>
      <c r="I741" s="444">
        <f t="shared" ca="1" si="55"/>
        <v>-7943415.7488747705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-33132.547410852465</v>
      </c>
      <c r="L741" s="444">
        <f t="shared" ca="1" si="54"/>
        <v>-7984943.9260154432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25">
      <c r="G742" s="459">
        <f t="shared" si="76"/>
        <v>62</v>
      </c>
      <c r="H742" s="459">
        <v>735</v>
      </c>
      <c r="I742" s="444">
        <f t="shared" ca="1" si="55"/>
        <v>-7984943.9260154432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-33305.581482271933</v>
      </c>
      <c r="L742" s="444">
        <f t="shared" ca="1" si="54"/>
        <v>-8026645.1372275352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25">
      <c r="G743" s="459">
        <f t="shared" si="76"/>
        <v>62</v>
      </c>
      <c r="H743" s="459">
        <v>736</v>
      </c>
      <c r="I743" s="444">
        <f t="shared" ca="1" si="55"/>
        <v>-8026645.1372275352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-33479.336528988984</v>
      </c>
      <c r="L743" s="444">
        <f t="shared" ca="1" si="54"/>
        <v>-8068520.1034863442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25">
      <c r="G744" s="459">
        <f t="shared" si="76"/>
        <v>62</v>
      </c>
      <c r="H744" s="459">
        <v>737</v>
      </c>
      <c r="I744" s="444">
        <f t="shared" ca="1" si="55"/>
        <v>-8068520.1034863442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-33653.815555067355</v>
      </c>
      <c r="L744" s="444">
        <f t="shared" ca="1" si="54"/>
        <v>-8110569.5487712324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25">
      <c r="G745" s="459">
        <f t="shared" si="76"/>
        <v>62</v>
      </c>
      <c r="H745" s="459">
        <v>738</v>
      </c>
      <c r="I745" s="444">
        <f t="shared" ca="1" si="55"/>
        <v>-8110569.5487712324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-33829.021577087726</v>
      </c>
      <c r="L745" s="444">
        <f t="shared" ca="1" si="54"/>
        <v>-8152794.2000781409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25">
      <c r="G746" s="459">
        <f t="shared" si="76"/>
        <v>62</v>
      </c>
      <c r="H746" s="459">
        <v>739</v>
      </c>
      <c r="I746" s="444">
        <f t="shared" ca="1" si="55"/>
        <v>-8152794.2000781409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-34004.957624199837</v>
      </c>
      <c r="L746" s="444">
        <f t="shared" ca="1" si="54"/>
        <v>-8195194.7874321612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25">
      <c r="G747" s="459">
        <f t="shared" si="76"/>
        <v>62</v>
      </c>
      <c r="H747" s="459">
        <v>740</v>
      </c>
      <c r="I747" s="444">
        <f t="shared" ca="1" si="55"/>
        <v>-8195194.7874321612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-34181.626738174928</v>
      </c>
      <c r="L747" s="444">
        <f t="shared" ca="1" si="54"/>
        <v>-8237772.0439001564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25">
      <c r="G748" s="459">
        <f t="shared" si="76"/>
        <v>62</v>
      </c>
      <c r="H748" s="459">
        <v>741</v>
      </c>
      <c r="I748" s="444">
        <f t="shared" ca="1" si="55"/>
        <v>-8237772.0439001564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-34359.031973458237</v>
      </c>
      <c r="L748" s="444">
        <f t="shared" ca="1" si="54"/>
        <v>-8280526.7056034347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25">
      <c r="G749" s="459">
        <f t="shared" si="76"/>
        <v>62</v>
      </c>
      <c r="H749" s="459">
        <v>742</v>
      </c>
      <c r="I749" s="444">
        <f t="shared" ca="1" si="55"/>
        <v>-8280526.7056034347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-34537.176397221898</v>
      </c>
      <c r="L749" s="444">
        <f t="shared" ca="1" si="54"/>
        <v>-8323459.5117304772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25">
      <c r="G750" s="459">
        <f t="shared" si="76"/>
        <v>62</v>
      </c>
      <c r="H750" s="459">
        <v>743</v>
      </c>
      <c r="I750" s="444">
        <f t="shared" ca="1" si="55"/>
        <v>-8323459.5117304772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-34716.063089417905</v>
      </c>
      <c r="L750" s="444">
        <f t="shared" ca="1" si="54"/>
        <v>-8366571.2045497159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25">
      <c r="G751" s="459">
        <f t="shared" si="76"/>
        <v>62</v>
      </c>
      <c r="H751" s="459">
        <v>744</v>
      </c>
      <c r="I751" s="444">
        <f t="shared" ca="1" si="55"/>
        <v>-8366571.2045497159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-34895.695142831399</v>
      </c>
      <c r="L751" s="444">
        <f t="shared" ca="1" si="54"/>
        <v>-8409862.529422367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25">
      <c r="G752" s="459">
        <f>G751+1</f>
        <v>63</v>
      </c>
      <c r="H752" s="459">
        <v>745</v>
      </c>
      <c r="I752" s="444">
        <f t="shared" ca="1" si="55"/>
        <v>-8409862.529422367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-35076.075663134114</v>
      </c>
      <c r="L752" s="444">
        <f t="shared" ca="1" si="54"/>
        <v>-8453334.2348153219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25">
      <c r="G753" s="459">
        <f t="shared" ref="G753:G763" si="77">G752</f>
        <v>63</v>
      </c>
      <c r="H753" s="459">
        <v>746</v>
      </c>
      <c r="I753" s="444">
        <f t="shared" ca="1" si="55"/>
        <v>-8453334.2348153219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-35257.207768938089</v>
      </c>
      <c r="L753" s="444">
        <f t="shared" ca="1" si="54"/>
        <v>-8496987.0723140799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25">
      <c r="G754" s="459">
        <f t="shared" si="77"/>
        <v>63</v>
      </c>
      <c r="H754" s="459">
        <v>747</v>
      </c>
      <c r="I754" s="444">
        <f t="shared" ca="1" si="55"/>
        <v>-8496987.0723140799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-35439.094591849585</v>
      </c>
      <c r="L754" s="444">
        <f t="shared" ca="1" si="54"/>
        <v>-8540821.7966357507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25">
      <c r="G755" s="459">
        <f t="shared" si="77"/>
        <v>63</v>
      </c>
      <c r="H755" s="459">
        <v>748</v>
      </c>
      <c r="I755" s="444">
        <f t="shared" ca="1" si="55"/>
        <v>-8540821.7966357507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-35621.739276523214</v>
      </c>
      <c r="L755" s="444">
        <f t="shared" ca="1" si="54"/>
        <v>-8584839.1656420939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25">
      <c r="G756" s="459">
        <f t="shared" si="77"/>
        <v>63</v>
      </c>
      <c r="H756" s="459">
        <v>749</v>
      </c>
      <c r="I756" s="444">
        <f t="shared" ca="1" si="55"/>
        <v>-8584839.1656420939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-35805.144980716308</v>
      </c>
      <c r="L756" s="444">
        <f t="shared" ca="1" si="54"/>
        <v>-8629039.9403526299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25">
      <c r="G757" s="459">
        <f t="shared" si="77"/>
        <v>63</v>
      </c>
      <c r="H757" s="459">
        <v>750</v>
      </c>
      <c r="I757" s="444">
        <f t="shared" ca="1" si="55"/>
        <v>-8629039.9403526299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-35989.314875343545</v>
      </c>
      <c r="L757" s="444">
        <f t="shared" ca="1" si="54"/>
        <v>-8673424.8849577941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25">
      <c r="G758" s="459">
        <f t="shared" si="77"/>
        <v>63</v>
      </c>
      <c r="H758" s="459">
        <v>751</v>
      </c>
      <c r="I758" s="444">
        <f t="shared" ca="1" si="55"/>
        <v>-8673424.8849577941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-36174.252144531725</v>
      </c>
      <c r="L758" s="444">
        <f t="shared" ca="1" si="54"/>
        <v>-8717994.7668321468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25">
      <c r="G759" s="459">
        <f t="shared" si="77"/>
        <v>63</v>
      </c>
      <c r="H759" s="459">
        <v>752</v>
      </c>
      <c r="I759" s="444">
        <f t="shared" ca="1" si="55"/>
        <v>-8717994.7668321468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-36359.959985674861</v>
      </c>
      <c r="L759" s="444">
        <f t="shared" ca="1" si="54"/>
        <v>-8762750.3565476425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25">
      <c r="G760" s="459">
        <f t="shared" si="77"/>
        <v>63</v>
      </c>
      <c r="H760" s="459">
        <v>753</v>
      </c>
      <c r="I760" s="444">
        <f t="shared" ca="1" si="55"/>
        <v>-8762750.3565476425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-36546.441609489426</v>
      </c>
      <c r="L760" s="444">
        <f t="shared" ca="1" si="54"/>
        <v>-8807692.4278869517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25">
      <c r="G761" s="459">
        <f t="shared" si="77"/>
        <v>63</v>
      </c>
      <c r="H761" s="459">
        <v>754</v>
      </c>
      <c r="I761" s="444">
        <f t="shared" ca="1" si="55"/>
        <v>-8807692.4278869517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-36733.700240069884</v>
      </c>
      <c r="L761" s="444">
        <f t="shared" ca="1" si="54"/>
        <v>-8852821.7578568421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25">
      <c r="G762" s="459">
        <f t="shared" si="77"/>
        <v>63</v>
      </c>
      <c r="H762" s="459">
        <v>755</v>
      </c>
      <c r="I762" s="444">
        <f t="shared" ca="1" si="55"/>
        <v>-8852821.7578568421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-36921.73911494443</v>
      </c>
      <c r="L762" s="444">
        <f t="shared" ca="1" si="54"/>
        <v>-8898139.1267016064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25">
      <c r="G763" s="459">
        <f t="shared" si="77"/>
        <v>63</v>
      </c>
      <c r="H763" s="459">
        <v>756</v>
      </c>
      <c r="I763" s="444">
        <f t="shared" ca="1" si="55"/>
        <v>-8898139.1267016064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-37110.561485130944</v>
      </c>
      <c r="L763" s="444">
        <f t="shared" ca="1" si="54"/>
        <v>-8943645.3179165572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25">
      <c r="G764" s="459">
        <f>G763+1</f>
        <v>64</v>
      </c>
      <c r="H764" s="459">
        <v>757</v>
      </c>
      <c r="I764" s="444">
        <f t="shared" ca="1" si="55"/>
        <v>-8943645.3179165572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-37300.170615193238</v>
      </c>
      <c r="L764" s="444">
        <f t="shared" ca="1" si="54"/>
        <v>-8989341.1182615701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25">
      <c r="G765" s="459">
        <f t="shared" ref="G765:G775" si="78">G764</f>
        <v>64</v>
      </c>
      <c r="H765" s="459">
        <v>758</v>
      </c>
      <c r="I765" s="444">
        <f t="shared" ca="1" si="55"/>
        <v>-8989341.1182615701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-37490.569783297462</v>
      </c>
      <c r="L765" s="444">
        <f t="shared" ca="1" si="54"/>
        <v>-9035227.3177746888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25">
      <c r="G766" s="459">
        <f t="shared" si="78"/>
        <v>64</v>
      </c>
      <c r="H766" s="459">
        <v>759</v>
      </c>
      <c r="I766" s="444">
        <f t="shared" ca="1" si="55"/>
        <v>-9035227.3177746888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-37681.762281268791</v>
      </c>
      <c r="L766" s="444">
        <f t="shared" ca="1" si="54"/>
        <v>-9081304.7097857781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25">
      <c r="G767" s="459">
        <f t="shared" si="78"/>
        <v>64</v>
      </c>
      <c r="H767" s="459">
        <v>760</v>
      </c>
      <c r="I767" s="444">
        <f t="shared" ca="1" si="55"/>
        <v>-9081304.7097857781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-37873.75141464833</v>
      </c>
      <c r="L767" s="444">
        <f t="shared" ca="1" si="54"/>
        <v>-9127574.0909302477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25">
      <c r="G768" s="459">
        <f t="shared" si="78"/>
        <v>64</v>
      </c>
      <c r="H768" s="459">
        <v>761</v>
      </c>
      <c r="I768" s="444">
        <f t="shared" ca="1" si="55"/>
        <v>-9127574.0909302477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-38066.540502750286</v>
      </c>
      <c r="L768" s="444">
        <f t="shared" ca="1" si="54"/>
        <v>-9174036.2611628175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25">
      <c r="G769" s="459">
        <f t="shared" si="78"/>
        <v>64</v>
      </c>
      <c r="H769" s="459">
        <v>762</v>
      </c>
      <c r="I769" s="444">
        <f t="shared" ca="1" si="55"/>
        <v>-9174036.2611628175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-38260.132878719327</v>
      </c>
      <c r="L769" s="444">
        <f t="shared" ca="1" si="54"/>
        <v>-9220692.0237713568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25">
      <c r="G770" s="459">
        <f t="shared" si="78"/>
        <v>64</v>
      </c>
      <c r="H770" s="459">
        <v>763</v>
      </c>
      <c r="I770" s="444">
        <f t="shared" ca="1" si="55"/>
        <v>-9220692.0237713568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-38454.531889588237</v>
      </c>
      <c r="L770" s="444">
        <f t="shared" ca="1" si="54"/>
        <v>-9267542.1853907648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25">
      <c r="G771" s="459">
        <f t="shared" si="78"/>
        <v>64</v>
      </c>
      <c r="H771" s="459">
        <v>764</v>
      </c>
      <c r="I771" s="444">
        <f t="shared" ca="1" si="55"/>
        <v>-9267542.1853907648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-38649.740896335774</v>
      </c>
      <c r="L771" s="444">
        <f t="shared" ca="1" si="54"/>
        <v>-9314587.5560169201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25">
      <c r="G772" s="459">
        <f t="shared" si="78"/>
        <v>64</v>
      </c>
      <c r="H772" s="459">
        <v>765</v>
      </c>
      <c r="I772" s="444">
        <f t="shared" ca="1" si="55"/>
        <v>-9314587.5560169201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-38845.763273944751</v>
      </c>
      <c r="L772" s="444">
        <f t="shared" ca="1" si="54"/>
        <v>-9361828.9490206856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25">
      <c r="G773" s="459">
        <f t="shared" si="78"/>
        <v>64</v>
      </c>
      <c r="H773" s="459">
        <v>766</v>
      </c>
      <c r="I773" s="444">
        <f t="shared" ca="1" si="55"/>
        <v>-9361828.9490206856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-39042.602411460444</v>
      </c>
      <c r="L773" s="444">
        <f t="shared" ref="L773:L1027" ca="1" si="80">I773-J773+K773</f>
        <v>-9409267.1811619662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25">
      <c r="G774" s="459">
        <f t="shared" si="78"/>
        <v>64</v>
      </c>
      <c r="H774" s="459">
        <v>767</v>
      </c>
      <c r="I774" s="444">
        <f t="shared" ref="I774:I1028" ca="1" si="81">L773</f>
        <v>-9409267.1811619662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-39240.261712049112</v>
      </c>
      <c r="L774" s="444">
        <f t="shared" ca="1" si="80"/>
        <v>-9456903.0726038348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25">
      <c r="G775" s="459">
        <f t="shared" si="78"/>
        <v>64</v>
      </c>
      <c r="H775" s="459">
        <v>768</v>
      </c>
      <c r="I775" s="444">
        <f t="shared" ca="1" si="81"/>
        <v>-9456903.0726038348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-39438.744593056894</v>
      </c>
      <c r="L775" s="444">
        <f t="shared" ca="1" si="80"/>
        <v>-9504737.446926713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25">
      <c r="G776" s="459">
        <f>G775+1</f>
        <v>65</v>
      </c>
      <c r="H776" s="459">
        <v>769</v>
      </c>
      <c r="I776" s="444">
        <f t="shared" ca="1" si="81"/>
        <v>-9504737.446926713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-39638.05448606889</v>
      </c>
      <c r="L776" s="444">
        <f t="shared" ca="1" si="80"/>
        <v>-9552771.1311426014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25">
      <c r="G777" s="459">
        <f t="shared" ref="G777:G787" si="84">G776</f>
        <v>65</v>
      </c>
      <c r="H777" s="459">
        <v>770</v>
      </c>
      <c r="I777" s="444">
        <f t="shared" ca="1" si="81"/>
        <v>-9552771.1311426014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-39838.194836968425</v>
      </c>
      <c r="L777" s="444">
        <f t="shared" ca="1" si="80"/>
        <v>-9601004.9557093903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25">
      <c r="G778" s="459">
        <f t="shared" si="84"/>
        <v>65</v>
      </c>
      <c r="H778" s="459">
        <v>771</v>
      </c>
      <c r="I778" s="444">
        <f t="shared" ca="1" si="81"/>
        <v>-9601004.9557093903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-40039.169105996712</v>
      </c>
      <c r="L778" s="444">
        <f t="shared" ca="1" si="80"/>
        <v>-9649439.7545452081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25">
      <c r="G779" s="459">
        <f t="shared" si="84"/>
        <v>65</v>
      </c>
      <c r="H779" s="459">
        <v>772</v>
      </c>
      <c r="I779" s="444">
        <f t="shared" ca="1" si="81"/>
        <v>-9649439.7545452081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-40240.980767812616</v>
      </c>
      <c r="L779" s="444">
        <f t="shared" ca="1" si="80"/>
        <v>-9698076.3650428411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25">
      <c r="G780" s="459">
        <f t="shared" si="84"/>
        <v>65</v>
      </c>
      <c r="H780" s="459">
        <v>773</v>
      </c>
      <c r="I780" s="444">
        <f t="shared" ca="1" si="81"/>
        <v>-9698076.3650428411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-40443.633311552752</v>
      </c>
      <c r="L780" s="444">
        <f t="shared" ca="1" si="80"/>
        <v>-9746915.6280842144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25">
      <c r="G781" s="459">
        <f t="shared" si="84"/>
        <v>65</v>
      </c>
      <c r="H781" s="459">
        <v>774</v>
      </c>
      <c r="I781" s="444">
        <f t="shared" ca="1" si="81"/>
        <v>-9746915.6280842144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-40647.130240891813</v>
      </c>
      <c r="L781" s="444">
        <f t="shared" ca="1" si="80"/>
        <v>-9795958.3880549259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25">
      <c r="G782" s="459">
        <f t="shared" si="84"/>
        <v>65</v>
      </c>
      <c r="H782" s="459">
        <v>775</v>
      </c>
      <c r="I782" s="444">
        <f t="shared" ca="1" si="81"/>
        <v>-9795958.3880549259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-40851.475074103109</v>
      </c>
      <c r="L782" s="444">
        <f t="shared" ca="1" si="80"/>
        <v>-9845205.4928588495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25">
      <c r="G783" s="459">
        <f t="shared" si="84"/>
        <v>65</v>
      </c>
      <c r="H783" s="459">
        <v>776</v>
      </c>
      <c r="I783" s="444">
        <f t="shared" ca="1" si="81"/>
        <v>-9845205.4928588495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-41056.671344119459</v>
      </c>
      <c r="L783" s="444">
        <f t="shared" ca="1" si="80"/>
        <v>-9894657.7939327899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25">
      <c r="G784" s="459">
        <f t="shared" si="84"/>
        <v>65</v>
      </c>
      <c r="H784" s="459">
        <v>777</v>
      </c>
      <c r="I784" s="444">
        <f t="shared" ca="1" si="81"/>
        <v>-9894657.7939327899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-41262.722598594206</v>
      </c>
      <c r="L784" s="444">
        <f t="shared" ca="1" si="80"/>
        <v>-9944316.146261204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25">
      <c r="G785" s="459">
        <f t="shared" si="84"/>
        <v>65</v>
      </c>
      <c r="H785" s="459">
        <v>778</v>
      </c>
      <c r="I785" s="444">
        <f t="shared" ca="1" si="81"/>
        <v>-9944316.146261204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-41469.632399962604</v>
      </c>
      <c r="L785" s="444">
        <f t="shared" ca="1" si="80"/>
        <v>-9994181.4083909877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25">
      <c r="G786" s="459">
        <f t="shared" si="84"/>
        <v>65</v>
      </c>
      <c r="H786" s="459">
        <v>779</v>
      </c>
      <c r="I786" s="444">
        <f t="shared" ca="1" si="81"/>
        <v>-9994181.4083909877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-41677.404325503368</v>
      </c>
      <c r="L786" s="444">
        <f t="shared" ca="1" si="80"/>
        <v>-10044254.442446312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25">
      <c r="G787" s="459">
        <f t="shared" si="84"/>
        <v>65</v>
      </c>
      <c r="H787" s="459">
        <v>780</v>
      </c>
      <c r="I787" s="444">
        <f t="shared" ca="1" si="81"/>
        <v>-10044254.442446312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-41886.041967400553</v>
      </c>
      <c r="L787" s="444">
        <f t="shared" ca="1" si="80"/>
        <v>-10094536.114143534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25">
      <c r="G788" s="459">
        <f>G787+1</f>
        <v>66</v>
      </c>
      <c r="H788" s="459">
        <v>781</v>
      </c>
      <c r="I788" s="444">
        <f t="shared" ca="1" si="81"/>
        <v>-10094536.114143534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-42095.548932805643</v>
      </c>
      <c r="L788" s="444">
        <f t="shared" ca="1" si="80"/>
        <v>-10145027.29280616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25">
      <c r="G789" s="459">
        <f t="shared" ref="G789:G799" si="85">G788</f>
        <v>66</v>
      </c>
      <c r="H789" s="459">
        <v>782</v>
      </c>
      <c r="I789" s="444">
        <f t="shared" ca="1" si="81"/>
        <v>-10145027.29280616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-42305.928843899914</v>
      </c>
      <c r="L789" s="444">
        <f t="shared" ca="1" si="80"/>
        <v>-10195728.851379881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25">
      <c r="G790" s="459">
        <f t="shared" si="85"/>
        <v>66</v>
      </c>
      <c r="H790" s="459">
        <v>783</v>
      </c>
      <c r="I790" s="444">
        <f t="shared" ca="1" si="81"/>
        <v>-10195728.851379881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-42517.185337957089</v>
      </c>
      <c r="L790" s="444">
        <f t="shared" ca="1" si="80"/>
        <v>-10246641.666447658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25">
      <c r="G791" s="459">
        <f t="shared" si="85"/>
        <v>66</v>
      </c>
      <c r="H791" s="459">
        <v>784</v>
      </c>
      <c r="I791" s="444">
        <f t="shared" ca="1" si="81"/>
        <v>-10246641.666447658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-42729.322067406159</v>
      </c>
      <c r="L791" s="444">
        <f t="shared" ca="1" si="80"/>
        <v>-10297766.618244885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25">
      <c r="G792" s="459">
        <f t="shared" si="85"/>
        <v>66</v>
      </c>
      <c r="H792" s="459">
        <v>785</v>
      </c>
      <c r="I792" s="444">
        <f t="shared" ca="1" si="81"/>
        <v>-10297766.618244885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-42942.342699894602</v>
      </c>
      <c r="L792" s="444">
        <f t="shared" ca="1" si="80"/>
        <v>-10349104.5906746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25">
      <c r="G793" s="459">
        <f t="shared" si="85"/>
        <v>66</v>
      </c>
      <c r="H793" s="459">
        <v>786</v>
      </c>
      <c r="I793" s="444">
        <f t="shared" ca="1" si="81"/>
        <v>-10349104.5906746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-43156.250918351747</v>
      </c>
      <c r="L793" s="444">
        <f t="shared" ca="1" si="80"/>
        <v>-10400656.471322771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25">
      <c r="G794" s="459">
        <f t="shared" si="85"/>
        <v>66</v>
      </c>
      <c r="H794" s="459">
        <v>787</v>
      </c>
      <c r="I794" s="444">
        <f t="shared" ca="1" si="81"/>
        <v>-10400656.471322771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-43371.050421052467</v>
      </c>
      <c r="L794" s="444">
        <f t="shared" ca="1" si="80"/>
        <v>-10452423.151473643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25">
      <c r="G795" s="459">
        <f t="shared" si="85"/>
        <v>66</v>
      </c>
      <c r="H795" s="459">
        <v>788</v>
      </c>
      <c r="I795" s="444">
        <f t="shared" ca="1" si="81"/>
        <v>-10452423.151473643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-43586.7449216811</v>
      </c>
      <c r="L795" s="444">
        <f t="shared" ca="1" si="80"/>
        <v>-10504405.526125144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25">
      <c r="G796" s="459">
        <f t="shared" si="85"/>
        <v>66</v>
      </c>
      <c r="H796" s="459">
        <v>789</v>
      </c>
      <c r="I796" s="444">
        <f t="shared" ca="1" si="81"/>
        <v>-10504405.526125144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-43803.338149395684</v>
      </c>
      <c r="L796" s="444">
        <f t="shared" ca="1" si="80"/>
        <v>-10556604.494004359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25">
      <c r="G797" s="459">
        <f t="shared" si="85"/>
        <v>66</v>
      </c>
      <c r="H797" s="459">
        <v>790</v>
      </c>
      <c r="I797" s="444">
        <f t="shared" ca="1" si="81"/>
        <v>-10556604.494004359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-44020.833848892413</v>
      </c>
      <c r="L797" s="444">
        <f t="shared" ca="1" si="80"/>
        <v>-10609020.957583072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25">
      <c r="G798" s="459">
        <f t="shared" si="85"/>
        <v>66</v>
      </c>
      <c r="H798" s="459">
        <v>791</v>
      </c>
      <c r="I798" s="444">
        <f t="shared" ca="1" si="81"/>
        <v>-10609020.957583072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-44239.235780470386</v>
      </c>
      <c r="L798" s="444">
        <f t="shared" ca="1" si="80"/>
        <v>-10661655.823093362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25">
      <c r="G799" s="459">
        <f t="shared" si="85"/>
        <v>66</v>
      </c>
      <c r="H799" s="459">
        <v>792</v>
      </c>
      <c r="I799" s="444">
        <f t="shared" ca="1" si="81"/>
        <v>-10661655.823093362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-44458.547720096591</v>
      </c>
      <c r="L799" s="444">
        <f t="shared" ca="1" si="80"/>
        <v>-10714510.00054328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25">
      <c r="G800" s="459">
        <f>G799+1</f>
        <v>67</v>
      </c>
      <c r="H800" s="459">
        <v>793</v>
      </c>
      <c r="I800" s="444">
        <f t="shared" ca="1" si="81"/>
        <v>-10714510.00054328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-44678.773459471253</v>
      </c>
      <c r="L800" s="444">
        <f t="shared" ca="1" si="80"/>
        <v>-10767584.403732572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25">
      <c r="G801" s="459">
        <f t="shared" ref="G801:G811" si="86">G800</f>
        <v>67</v>
      </c>
      <c r="H801" s="459">
        <v>794</v>
      </c>
      <c r="I801" s="444">
        <f t="shared" ca="1" si="81"/>
        <v>-10767584.403732572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-44899.916806093301</v>
      </c>
      <c r="L801" s="444">
        <f t="shared" ca="1" si="80"/>
        <v>-10820879.950268485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25">
      <c r="G802" s="459">
        <f t="shared" si="86"/>
        <v>67</v>
      </c>
      <c r="H802" s="459">
        <v>795</v>
      </c>
      <c r="I802" s="444">
        <f t="shared" ca="1" si="81"/>
        <v>-10820879.950268485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-45121.981583326269</v>
      </c>
      <c r="L802" s="444">
        <f t="shared" ca="1" si="80"/>
        <v>-10874397.561581632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25">
      <c r="G803" s="459">
        <f t="shared" si="86"/>
        <v>67</v>
      </c>
      <c r="H803" s="459">
        <v>796</v>
      </c>
      <c r="I803" s="444">
        <f t="shared" ca="1" si="81"/>
        <v>-10874397.561581632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-45344.971630464388</v>
      </c>
      <c r="L803" s="444">
        <f t="shared" ca="1" si="80"/>
        <v>-10928138.162941918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25">
      <c r="G804" s="459">
        <f t="shared" si="86"/>
        <v>67</v>
      </c>
      <c r="H804" s="459">
        <v>797</v>
      </c>
      <c r="I804" s="444">
        <f t="shared" ca="1" si="81"/>
        <v>-10928138.162941918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-45568.890802798909</v>
      </c>
      <c r="L804" s="444">
        <f t="shared" ca="1" si="80"/>
        <v>-10982102.683474537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25">
      <c r="G805" s="459">
        <f t="shared" si="86"/>
        <v>67</v>
      </c>
      <c r="H805" s="459">
        <v>798</v>
      </c>
      <c r="I805" s="444">
        <f t="shared" ca="1" si="81"/>
        <v>-10982102.683474537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-45793.74297168482</v>
      </c>
      <c r="L805" s="444">
        <f t="shared" ca="1" si="80"/>
        <v>-11036292.056176042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25">
      <c r="G806" s="459">
        <f t="shared" si="86"/>
        <v>67</v>
      </c>
      <c r="H806" s="459">
        <v>799</v>
      </c>
      <c r="I806" s="444">
        <f t="shared" ca="1" si="81"/>
        <v>-11036292.056176042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-46019.532024607761</v>
      </c>
      <c r="L806" s="444">
        <f t="shared" ca="1" si="80"/>
        <v>-11090707.21793047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25">
      <c r="G807" s="459">
        <f t="shared" si="86"/>
        <v>67</v>
      </c>
      <c r="H807" s="459">
        <v>800</v>
      </c>
      <c r="I807" s="444">
        <f t="shared" ca="1" si="81"/>
        <v>-11090707.21793047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-46246.26186525121</v>
      </c>
      <c r="L807" s="444">
        <f t="shared" ca="1" si="80"/>
        <v>-11145349.109525541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25">
      <c r="G808" s="459">
        <f t="shared" si="86"/>
        <v>67</v>
      </c>
      <c r="H808" s="459">
        <v>801</v>
      </c>
      <c r="I808" s="444">
        <f t="shared" ca="1" si="81"/>
        <v>-11145349.109525541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-46473.936413564006</v>
      </c>
      <c r="L808" s="444">
        <f t="shared" ca="1" si="80"/>
        <v>-11200218.675668925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25">
      <c r="G809" s="459">
        <f t="shared" si="86"/>
        <v>67</v>
      </c>
      <c r="H809" s="459">
        <v>802</v>
      </c>
      <c r="I809" s="444">
        <f t="shared" ca="1" si="81"/>
        <v>-11200218.675668925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-46702.559605828108</v>
      </c>
      <c r="L809" s="444">
        <f t="shared" ca="1" si="80"/>
        <v>-11255316.865004573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25">
      <c r="G810" s="459">
        <f t="shared" si="86"/>
        <v>67</v>
      </c>
      <c r="H810" s="459">
        <v>803</v>
      </c>
      <c r="I810" s="444">
        <f t="shared" ca="1" si="81"/>
        <v>-11255316.865004573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-46932.13539472664</v>
      </c>
      <c r="L810" s="444">
        <f t="shared" ca="1" si="80"/>
        <v>-11310644.630129119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25">
      <c r="G811" s="459">
        <f t="shared" si="86"/>
        <v>67</v>
      </c>
      <c r="H811" s="459">
        <v>804</v>
      </c>
      <c r="I811" s="444">
        <f t="shared" ca="1" si="81"/>
        <v>-11310644.630129119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-47162.667749412249</v>
      </c>
      <c r="L811" s="444">
        <f t="shared" ca="1" si="80"/>
        <v>-11366202.927608352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25">
      <c r="G812" s="459">
        <f>G811+1</f>
        <v>68</v>
      </c>
      <c r="H812" s="459">
        <v>805</v>
      </c>
      <c r="I812" s="444">
        <f t="shared" ca="1" si="81"/>
        <v>-11366202.927608352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-47394.160655575717</v>
      </c>
      <c r="L812" s="444">
        <f t="shared" ca="1" si="80"/>
        <v>-11421992.717993747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25">
      <c r="G813" s="459">
        <f t="shared" ref="G813:G823" si="87">G812</f>
        <v>68</v>
      </c>
      <c r="H813" s="459">
        <v>806</v>
      </c>
      <c r="I813" s="444">
        <f t="shared" ca="1" si="81"/>
        <v>-11421992.717993747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-47626.618115514866</v>
      </c>
      <c r="L813" s="444">
        <f t="shared" ca="1" si="80"/>
        <v>-11478014.965839082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25">
      <c r="G814" s="459">
        <f t="shared" si="87"/>
        <v>68</v>
      </c>
      <c r="H814" s="459">
        <v>807</v>
      </c>
      <c r="I814" s="444">
        <f t="shared" ca="1" si="81"/>
        <v>-11478014.965839082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-47860.044148203764</v>
      </c>
      <c r="L814" s="444">
        <f t="shared" ca="1" si="80"/>
        <v>-11534270.639717106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25">
      <c r="G815" s="459">
        <f t="shared" si="87"/>
        <v>68</v>
      </c>
      <c r="H815" s="459">
        <v>808</v>
      </c>
      <c r="I815" s="444">
        <f t="shared" ca="1" si="81"/>
        <v>-11534270.639717106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-48094.442789362191</v>
      </c>
      <c r="L815" s="444">
        <f t="shared" ca="1" si="80"/>
        <v>-11590760.712236289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25">
      <c r="G816" s="459">
        <f t="shared" si="87"/>
        <v>68</v>
      </c>
      <c r="H816" s="459">
        <v>809</v>
      </c>
      <c r="I816" s="444">
        <f t="shared" ca="1" si="81"/>
        <v>-11590760.712236289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-48329.818091525456</v>
      </c>
      <c r="L816" s="444">
        <f t="shared" ca="1" si="80"/>
        <v>-11647486.160057634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25">
      <c r="G817" s="459">
        <f t="shared" si="87"/>
        <v>68</v>
      </c>
      <c r="H817" s="459">
        <v>810</v>
      </c>
      <c r="I817" s="444">
        <f t="shared" ca="1" si="81"/>
        <v>-11647486.160057634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-48566.17412411439</v>
      </c>
      <c r="L817" s="444">
        <f t="shared" ca="1" si="80"/>
        <v>-11704447.963911569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25">
      <c r="G818" s="459">
        <f t="shared" si="87"/>
        <v>68</v>
      </c>
      <c r="H818" s="459">
        <v>811</v>
      </c>
      <c r="I818" s="444">
        <f t="shared" ca="1" si="81"/>
        <v>-11704447.963911569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-48803.514973505786</v>
      </c>
      <c r="L818" s="444">
        <f t="shared" ca="1" si="80"/>
        <v>-11761647.108614895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25">
      <c r="G819" s="459">
        <f t="shared" si="87"/>
        <v>68</v>
      </c>
      <c r="H819" s="459">
        <v>812</v>
      </c>
      <c r="I819" s="444">
        <f t="shared" ca="1" si="81"/>
        <v>-11761647.108614895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-49041.844743102985</v>
      </c>
      <c r="L819" s="444">
        <f t="shared" ca="1" si="80"/>
        <v>-11819084.583087819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25">
      <c r="G820" s="459">
        <f t="shared" si="87"/>
        <v>68</v>
      </c>
      <c r="H820" s="459">
        <v>813</v>
      </c>
      <c r="I820" s="444">
        <f t="shared" ca="1" si="81"/>
        <v>-11819084.583087819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-49281.167553406827</v>
      </c>
      <c r="L820" s="444">
        <f t="shared" ca="1" si="80"/>
        <v>-11876761.380371045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25">
      <c r="G821" s="459">
        <f t="shared" si="87"/>
        <v>68</v>
      </c>
      <c r="H821" s="459">
        <v>814</v>
      </c>
      <c r="I821" s="444">
        <f t="shared" ca="1" si="81"/>
        <v>-11876761.380371045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-49521.487542086943</v>
      </c>
      <c r="L821" s="444">
        <f t="shared" ca="1" si="80"/>
        <v>-11934678.497642953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25">
      <c r="G822" s="459">
        <f t="shared" si="87"/>
        <v>68</v>
      </c>
      <c r="H822" s="459">
        <v>815</v>
      </c>
      <c r="I822" s="444">
        <f t="shared" ca="1" si="81"/>
        <v>-11934678.497642953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-49762.808864053222</v>
      </c>
      <c r="L822" s="444">
        <f t="shared" ca="1" si="80"/>
        <v>-11992836.936236827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25">
      <c r="G823" s="459">
        <f t="shared" si="87"/>
        <v>68</v>
      </c>
      <c r="H823" s="459">
        <v>816</v>
      </c>
      <c r="I823" s="444">
        <f t="shared" ca="1" si="81"/>
        <v>-11992836.936236827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-50005.135691527699</v>
      </c>
      <c r="L823" s="444">
        <f t="shared" ca="1" si="80"/>
        <v>-12051237.701658174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25">
      <c r="G824" s="459">
        <f>G823+1</f>
        <v>69</v>
      </c>
      <c r="H824" s="459">
        <v>817</v>
      </c>
      <c r="I824" s="444">
        <f t="shared" ca="1" si="81"/>
        <v>-12051237.701658174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-50248.472214116642</v>
      </c>
      <c r="L824" s="444">
        <f t="shared" ca="1" si="80"/>
        <v>-12109881.803602111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25">
      <c r="G825" s="459">
        <f t="shared" ref="G825:G835" si="88">G824</f>
        <v>69</v>
      </c>
      <c r="H825" s="459">
        <v>818</v>
      </c>
      <c r="I825" s="444">
        <f t="shared" ca="1" si="81"/>
        <v>-12109881.803602111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-50492.822638883044</v>
      </c>
      <c r="L825" s="444">
        <f t="shared" ca="1" si="80"/>
        <v>-12168770.255970813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25">
      <c r="G826" s="459">
        <f t="shared" si="88"/>
        <v>69</v>
      </c>
      <c r="H826" s="459">
        <v>819</v>
      </c>
      <c r="I826" s="444">
        <f t="shared" ca="1" si="81"/>
        <v>-12168770.255970813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-50738.191190419304</v>
      </c>
      <c r="L826" s="444">
        <f t="shared" ca="1" si="80"/>
        <v>-12227904.076891053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25">
      <c r="G827" s="459">
        <f t="shared" si="88"/>
        <v>69</v>
      </c>
      <c r="H827" s="459">
        <v>820</v>
      </c>
      <c r="I827" s="444">
        <f t="shared" ca="1" si="81"/>
        <v>-12227904.076891053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-50984.58211092031</v>
      </c>
      <c r="L827" s="444">
        <f t="shared" ca="1" si="80"/>
        <v>-12287284.288731795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25">
      <c r="G828" s="459">
        <f t="shared" si="88"/>
        <v>69</v>
      </c>
      <c r="H828" s="459">
        <v>821</v>
      </c>
      <c r="I828" s="444">
        <f t="shared" ca="1" si="81"/>
        <v>-12287284.288731795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-51231.999660256726</v>
      </c>
      <c r="L828" s="444">
        <f t="shared" ca="1" si="80"/>
        <v>-12346911.918121872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25">
      <c r="G829" s="459">
        <f t="shared" si="88"/>
        <v>69</v>
      </c>
      <c r="H829" s="459">
        <v>822</v>
      </c>
      <c r="I829" s="444">
        <f t="shared" ca="1" si="81"/>
        <v>-12346911.918121872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-51480.448116048719</v>
      </c>
      <c r="L829" s="444">
        <f t="shared" ca="1" si="80"/>
        <v>-12406787.995967742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25">
      <c r="G830" s="459">
        <f t="shared" si="88"/>
        <v>69</v>
      </c>
      <c r="H830" s="459">
        <v>823</v>
      </c>
      <c r="I830" s="444">
        <f t="shared" ca="1" si="81"/>
        <v>-12406787.995967742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-51729.931773739845</v>
      </c>
      <c r="L830" s="444">
        <f t="shared" ca="1" si="80"/>
        <v>-12466913.557471301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25">
      <c r="G831" s="459">
        <f t="shared" si="88"/>
        <v>69</v>
      </c>
      <c r="H831" s="459">
        <v>824</v>
      </c>
      <c r="I831" s="444">
        <f t="shared" ca="1" si="81"/>
        <v>-12466913.557471301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-51980.454946671343</v>
      </c>
      <c r="L831" s="444">
        <f t="shared" ca="1" si="80"/>
        <v>-12527289.642147793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25">
      <c r="G832" s="459">
        <f t="shared" si="88"/>
        <v>69</v>
      </c>
      <c r="H832" s="459">
        <v>825</v>
      </c>
      <c r="I832" s="444">
        <f t="shared" ca="1" si="81"/>
        <v>-12527289.642147793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-52232.021966156717</v>
      </c>
      <c r="L832" s="444">
        <f t="shared" ca="1" si="80"/>
        <v>-12587917.29384377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25">
      <c r="G833" s="459">
        <f t="shared" si="88"/>
        <v>69</v>
      </c>
      <c r="H833" s="459">
        <v>826</v>
      </c>
      <c r="I833" s="444">
        <f t="shared" ca="1" si="81"/>
        <v>-12587917.29384377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-52484.637181556631</v>
      </c>
      <c r="L833" s="444">
        <f t="shared" ca="1" si="80"/>
        <v>-12648797.560755147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25">
      <c r="G834" s="459">
        <f t="shared" si="88"/>
        <v>69</v>
      </c>
      <c r="H834" s="459">
        <v>827</v>
      </c>
      <c r="I834" s="444">
        <f t="shared" ca="1" si="81"/>
        <v>-12648797.560755147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-52738.304960354028</v>
      </c>
      <c r="L834" s="444">
        <f t="shared" ca="1" si="80"/>
        <v>-12709931.49544532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25">
      <c r="G835" s="459">
        <f t="shared" si="88"/>
        <v>69</v>
      </c>
      <c r="H835" s="459">
        <v>828</v>
      </c>
      <c r="I835" s="444">
        <f t="shared" ca="1" si="81"/>
        <v>-12709931.49544532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-52993.029688229755</v>
      </c>
      <c r="L835" s="444">
        <f t="shared" ca="1" si="80"/>
        <v>-12771320.154863371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25">
      <c r="G836" s="459">
        <f>G835+1</f>
        <v>70</v>
      </c>
      <c r="H836" s="459">
        <v>829</v>
      </c>
      <c r="I836" s="444">
        <f t="shared" ca="1" si="81"/>
        <v>-12771320.154863371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-53248.815769138295</v>
      </c>
      <c r="L836" s="444">
        <f t="shared" ca="1" si="80"/>
        <v>-12832964.600362329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25">
      <c r="G837" s="459">
        <f t="shared" ref="G837:G847" si="89">G836</f>
        <v>70</v>
      </c>
      <c r="H837" s="459">
        <v>830</v>
      </c>
      <c r="I837" s="444">
        <f t="shared" ca="1" si="81"/>
        <v>-12832964.600362329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-53505.667625383954</v>
      </c>
      <c r="L837" s="444">
        <f t="shared" ca="1" si="80"/>
        <v>-12894865.897717534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25">
      <c r="G838" s="459">
        <f t="shared" si="89"/>
        <v>70</v>
      </c>
      <c r="H838" s="459">
        <v>831</v>
      </c>
      <c r="I838" s="444">
        <f t="shared" ca="1" si="81"/>
        <v>-12894865.897717534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-53763.589697697309</v>
      </c>
      <c r="L838" s="444">
        <f t="shared" ca="1" si="80"/>
        <v>-12957025.117145052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25">
      <c r="G839" s="459">
        <f t="shared" si="89"/>
        <v>70</v>
      </c>
      <c r="H839" s="459">
        <v>832</v>
      </c>
      <c r="I839" s="444">
        <f t="shared" ca="1" si="81"/>
        <v>-12957025.117145052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-54022.586445311965</v>
      </c>
      <c r="L839" s="444">
        <f t="shared" ca="1" si="80"/>
        <v>-13019443.333320184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25">
      <c r="G840" s="459">
        <f t="shared" si="89"/>
        <v>70</v>
      </c>
      <c r="H840" s="459">
        <v>833</v>
      </c>
      <c r="I840" s="444">
        <f t="shared" ca="1" si="81"/>
        <v>-13019443.333320184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-54282.662346041681</v>
      </c>
      <c r="L840" s="444">
        <f t="shared" ca="1" si="80"/>
        <v>-13082121.625396045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25">
      <c r="G841" s="459">
        <f t="shared" si="89"/>
        <v>70</v>
      </c>
      <c r="H841" s="459">
        <v>834</v>
      </c>
      <c r="I841" s="444">
        <f t="shared" ca="1" si="81"/>
        <v>-13082121.625396045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-54543.821896357782</v>
      </c>
      <c r="L841" s="444">
        <f t="shared" ca="1" si="80"/>
        <v>-13145061.077022223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25">
      <c r="G842" s="459">
        <f t="shared" si="89"/>
        <v>70</v>
      </c>
      <c r="H842" s="459">
        <v>835</v>
      </c>
      <c r="I842" s="444">
        <f t="shared" ca="1" si="81"/>
        <v>-13145061.077022223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-54806.069611466854</v>
      </c>
      <c r="L842" s="444">
        <f t="shared" ca="1" si="80"/>
        <v>-13208262.776363511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25">
      <c r="G843" s="459">
        <f t="shared" si="89"/>
        <v>70</v>
      </c>
      <c r="H843" s="459">
        <v>836</v>
      </c>
      <c r="I843" s="444">
        <f t="shared" ca="1" si="81"/>
        <v>-13208262.776363511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-55069.410025388876</v>
      </c>
      <c r="L843" s="444">
        <f t="shared" ca="1" si="80"/>
        <v>-13271727.816118719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25">
      <c r="G844" s="459">
        <f t="shared" si="89"/>
        <v>70</v>
      </c>
      <c r="H844" s="459">
        <v>837</v>
      </c>
      <c r="I844" s="444">
        <f t="shared" ca="1" si="81"/>
        <v>-13271727.816118719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-55333.847691035582</v>
      </c>
      <c r="L844" s="444">
        <f t="shared" ca="1" si="80"/>
        <v>-13335457.293539574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25">
      <c r="G845" s="459">
        <f t="shared" si="89"/>
        <v>70</v>
      </c>
      <c r="H845" s="459">
        <v>838</v>
      </c>
      <c r="I845" s="444">
        <f t="shared" ca="1" si="81"/>
        <v>-13335457.293539574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-55599.387180289144</v>
      </c>
      <c r="L845" s="444">
        <f t="shared" ca="1" si="80"/>
        <v>-13399452.310449684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25">
      <c r="G846" s="459">
        <f t="shared" si="89"/>
        <v>70</v>
      </c>
      <c r="H846" s="459">
        <v>839</v>
      </c>
      <c r="I846" s="444">
        <f t="shared" ca="1" si="81"/>
        <v>-13399452.310449684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-55866.033084081268</v>
      </c>
      <c r="L846" s="444">
        <f t="shared" ca="1" si="80"/>
        <v>-13463713.973263586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25">
      <c r="G847" s="459">
        <f t="shared" si="89"/>
        <v>70</v>
      </c>
      <c r="H847" s="459">
        <v>840</v>
      </c>
      <c r="I847" s="444">
        <f t="shared" ca="1" si="81"/>
        <v>-13463713.973263586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-56133.790012472527</v>
      </c>
      <c r="L847" s="444">
        <f t="shared" ca="1" si="80"/>
        <v>-13528243.39300588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25">
      <c r="G848" s="459">
        <f>G847+1</f>
        <v>71</v>
      </c>
      <c r="H848" s="459">
        <v>841</v>
      </c>
      <c r="I848" s="444">
        <f t="shared" ca="1" si="81"/>
        <v>-13528243.39300588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-56402.662594732079</v>
      </c>
      <c r="L848" s="444">
        <f t="shared" ca="1" si="80"/>
        <v>-13593041.685330432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25">
      <c r="G849" s="459">
        <f t="shared" ref="G849:G859" si="90">G848</f>
        <v>71</v>
      </c>
      <c r="H849" s="459">
        <v>842</v>
      </c>
      <c r="I849" s="444">
        <f t="shared" ca="1" si="81"/>
        <v>-13593041.685330432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-56672.655479417706</v>
      </c>
      <c r="L849" s="444">
        <f t="shared" ca="1" si="80"/>
        <v>-13658109.97053967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25">
      <c r="G850" s="459">
        <f t="shared" si="90"/>
        <v>71</v>
      </c>
      <c r="H850" s="459">
        <v>843</v>
      </c>
      <c r="I850" s="444">
        <f t="shared" ca="1" si="81"/>
        <v>-13658109.97053967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-56943.7733344562</v>
      </c>
      <c r="L850" s="444">
        <f t="shared" ca="1" si="80"/>
        <v>-13723449.373603947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25">
      <c r="G851" s="459">
        <f t="shared" si="90"/>
        <v>71</v>
      </c>
      <c r="H851" s="459">
        <v>844</v>
      </c>
      <c r="I851" s="444">
        <f t="shared" ca="1" si="81"/>
        <v>-13723449.373603947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-57216.020847224034</v>
      </c>
      <c r="L851" s="444">
        <f t="shared" ca="1" si="80"/>
        <v>-13789061.024180992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25">
      <c r="G852" s="459">
        <f t="shared" si="90"/>
        <v>71</v>
      </c>
      <c r="H852" s="459">
        <v>845</v>
      </c>
      <c r="I852" s="444">
        <f t="shared" ca="1" si="81"/>
        <v>-13789061.024180992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-57489.40272462838</v>
      </c>
      <c r="L852" s="444">
        <f t="shared" ca="1" si="80"/>
        <v>-13854946.056635441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25">
      <c r="G853" s="459">
        <f t="shared" si="90"/>
        <v>71</v>
      </c>
      <c r="H853" s="459">
        <v>846</v>
      </c>
      <c r="I853" s="444">
        <f t="shared" ca="1" si="81"/>
        <v>-13854946.056635441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-57763.923693188597</v>
      </c>
      <c r="L853" s="444">
        <f t="shared" ca="1" si="80"/>
        <v>-13921105.610058451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25">
      <c r="G854" s="459">
        <f t="shared" si="90"/>
        <v>71</v>
      </c>
      <c r="H854" s="459">
        <v>847</v>
      </c>
      <c r="I854" s="444">
        <f t="shared" ca="1" si="81"/>
        <v>-13921105.610058451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-58039.588499117788</v>
      </c>
      <c r="L854" s="444">
        <f t="shared" ca="1" si="80"/>
        <v>-13987540.828287389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25">
      <c r="G855" s="459">
        <f t="shared" si="90"/>
        <v>71</v>
      </c>
      <c r="H855" s="459">
        <v>848</v>
      </c>
      <c r="I855" s="444">
        <f t="shared" ca="1" si="81"/>
        <v>-13987540.828287389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-58316.401908405031</v>
      </c>
      <c r="L855" s="444">
        <f t="shared" ca="1" si="80"/>
        <v>-14054252.859925615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25">
      <c r="G856" s="459">
        <f t="shared" si="90"/>
        <v>71</v>
      </c>
      <c r="H856" s="459">
        <v>849</v>
      </c>
      <c r="I856" s="444">
        <f t="shared" ca="1" si="81"/>
        <v>-14054252.859925615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-58594.368706897651</v>
      </c>
      <c r="L856" s="444">
        <f t="shared" ca="1" si="80"/>
        <v>-14121242.858362332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25">
      <c r="G857" s="459">
        <f t="shared" si="90"/>
        <v>71</v>
      </c>
      <c r="H857" s="459">
        <v>850</v>
      </c>
      <c r="I857" s="444">
        <f t="shared" ca="1" si="81"/>
        <v>-14121242.858362332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-58873.493700383966</v>
      </c>
      <c r="L857" s="444">
        <f t="shared" ca="1" si="80"/>
        <v>-14188511.981792536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25">
      <c r="G858" s="459">
        <f t="shared" si="90"/>
        <v>71</v>
      </c>
      <c r="H858" s="459">
        <v>851</v>
      </c>
      <c r="I858" s="444">
        <f t="shared" ca="1" si="81"/>
        <v>-14188511.981792536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-59153.781714676479</v>
      </c>
      <c r="L858" s="444">
        <f t="shared" ca="1" si="80"/>
        <v>-14256061.393237032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25">
      <c r="G859" s="459">
        <f t="shared" si="90"/>
        <v>71</v>
      </c>
      <c r="H859" s="459">
        <v>852</v>
      </c>
      <c r="I859" s="444">
        <f t="shared" ca="1" si="81"/>
        <v>-14256061.393237032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-59435.237595695224</v>
      </c>
      <c r="L859" s="444">
        <f t="shared" ca="1" si="80"/>
        <v>-14323892.260562548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25">
      <c r="G860" s="459">
        <f>G859+1</f>
        <v>72</v>
      </c>
      <c r="H860" s="459">
        <v>853</v>
      </c>
      <c r="I860" s="444">
        <f t="shared" ca="1" si="81"/>
        <v>-14323892.260562548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-59717.866209551539</v>
      </c>
      <c r="L860" s="444">
        <f t="shared" ca="1" si="80"/>
        <v>-14392005.756501921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25">
      <c r="G861" s="459">
        <f t="shared" ref="G861:G871" si="91">G860</f>
        <v>72</v>
      </c>
      <c r="H861" s="459">
        <v>854</v>
      </c>
      <c r="I861" s="444">
        <f t="shared" ca="1" si="81"/>
        <v>-14392005.756501921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-60001.672442632254</v>
      </c>
      <c r="L861" s="444">
        <f t="shared" ca="1" si="80"/>
        <v>-14460403.058674373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25">
      <c r="G862" s="459">
        <f t="shared" si="91"/>
        <v>72</v>
      </c>
      <c r="H862" s="459">
        <v>855</v>
      </c>
      <c r="I862" s="444">
        <f t="shared" ca="1" si="81"/>
        <v>-14460403.058674373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-60286.661201684139</v>
      </c>
      <c r="L862" s="444">
        <f t="shared" ca="1" si="80"/>
        <v>-14529085.349605877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25">
      <c r="G863" s="459">
        <f t="shared" si="91"/>
        <v>72</v>
      </c>
      <c r="H863" s="459">
        <v>856</v>
      </c>
      <c r="I863" s="444">
        <f t="shared" ca="1" si="81"/>
        <v>-14529085.349605877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-60572.837413898749</v>
      </c>
      <c r="L863" s="444">
        <f t="shared" ca="1" si="80"/>
        <v>-14598053.816749597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25">
      <c r="G864" s="459">
        <f t="shared" si="91"/>
        <v>72</v>
      </c>
      <c r="H864" s="459">
        <v>857</v>
      </c>
      <c r="I864" s="444">
        <f t="shared" ca="1" si="81"/>
        <v>-14598053.816749597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-60860.206026997563</v>
      </c>
      <c r="L864" s="444">
        <f t="shared" ca="1" si="80"/>
        <v>-14667309.652506415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25">
      <c r="G865" s="459">
        <f t="shared" si="91"/>
        <v>72</v>
      </c>
      <c r="H865" s="459">
        <v>858</v>
      </c>
      <c r="I865" s="444">
        <f t="shared" ca="1" si="81"/>
        <v>-14667309.652506415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-61148.772009317647</v>
      </c>
      <c r="L865" s="444">
        <f t="shared" ca="1" si="80"/>
        <v>-14736854.054245552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25">
      <c r="G866" s="459">
        <f t="shared" si="91"/>
        <v>72</v>
      </c>
      <c r="H866" s="459">
        <v>859</v>
      </c>
      <c r="I866" s="444">
        <f t="shared" ca="1" si="81"/>
        <v>-14736854.054245552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-61438.540349897383</v>
      </c>
      <c r="L866" s="444">
        <f t="shared" ca="1" si="80"/>
        <v>-14806688.224325269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25">
      <c r="G867" s="459">
        <f t="shared" si="91"/>
        <v>72</v>
      </c>
      <c r="H867" s="459">
        <v>860</v>
      </c>
      <c r="I867" s="444">
        <f t="shared" ca="1" si="81"/>
        <v>-14806688.224325269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-61729.516058562876</v>
      </c>
      <c r="L867" s="444">
        <f t="shared" ca="1" si="80"/>
        <v>-14876813.370113652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25">
      <c r="G868" s="459">
        <f t="shared" si="91"/>
        <v>72</v>
      </c>
      <c r="H868" s="459">
        <v>861</v>
      </c>
      <c r="I868" s="444">
        <f t="shared" ca="1" si="81"/>
        <v>-14876813.370113652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-62021.704166014468</v>
      </c>
      <c r="L868" s="444">
        <f t="shared" ca="1" si="80"/>
        <v>-14947230.704009486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25">
      <c r="G869" s="459">
        <f t="shared" si="91"/>
        <v>72</v>
      </c>
      <c r="H869" s="459">
        <v>862</v>
      </c>
      <c r="I869" s="444">
        <f t="shared" ca="1" si="81"/>
        <v>-14947230.704009486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-62315.109723913774</v>
      </c>
      <c r="L869" s="444">
        <f t="shared" ca="1" si="80"/>
        <v>-15017941.443463221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25">
      <c r="G870" s="459">
        <f t="shared" si="91"/>
        <v>72</v>
      </c>
      <c r="H870" s="459">
        <v>863</v>
      </c>
      <c r="I870" s="444">
        <f t="shared" ca="1" si="81"/>
        <v>-15017941.443463221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-62609.737804971002</v>
      </c>
      <c r="L870" s="444">
        <f t="shared" ca="1" si="80"/>
        <v>-15088946.810998013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25">
      <c r="G871" s="459">
        <f t="shared" si="91"/>
        <v>72</v>
      </c>
      <c r="H871" s="459">
        <v>864</v>
      </c>
      <c r="I871" s="444">
        <f t="shared" ca="1" si="81"/>
        <v>-15088946.810998013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-62905.593503032636</v>
      </c>
      <c r="L871" s="444">
        <f t="shared" ca="1" si="80"/>
        <v>-15160248.034230866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25">
      <c r="G872" s="459">
        <f>G871+1</f>
        <v>73</v>
      </c>
      <c r="H872" s="459">
        <v>865</v>
      </c>
      <c r="I872" s="444">
        <f t="shared" ca="1" si="81"/>
        <v>-15160248.034230866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-63202.681933169522</v>
      </c>
      <c r="L872" s="444">
        <f t="shared" ca="1" si="80"/>
        <v>-15231846.345893856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25">
      <c r="G873" s="459">
        <f t="shared" ref="G873:G883" si="92">G872</f>
        <v>73</v>
      </c>
      <c r="H873" s="459">
        <v>866</v>
      </c>
      <c r="I873" s="444">
        <f t="shared" ca="1" si="81"/>
        <v>-15231846.345893856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-63501.008231765321</v>
      </c>
      <c r="L873" s="444">
        <f t="shared" ca="1" si="80"/>
        <v>-15303742.983855441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25">
      <c r="G874" s="459">
        <f t="shared" si="92"/>
        <v>73</v>
      </c>
      <c r="H874" s="459">
        <v>867</v>
      </c>
      <c r="I874" s="444">
        <f t="shared" ca="1" si="81"/>
        <v>-15303742.983855441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-63800.577556605254</v>
      </c>
      <c r="L874" s="444">
        <f t="shared" ca="1" si="80"/>
        <v>-15375939.191141866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25">
      <c r="G875" s="459">
        <f t="shared" si="92"/>
        <v>73</v>
      </c>
      <c r="H875" s="459">
        <v>868</v>
      </c>
      <c r="I875" s="444">
        <f t="shared" ca="1" si="81"/>
        <v>-15375939.191141866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-64101.395086965356</v>
      </c>
      <c r="L875" s="444">
        <f t="shared" ca="1" si="80"/>
        <v>-15448436.215958651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25">
      <c r="G876" s="459">
        <f t="shared" si="92"/>
        <v>73</v>
      </c>
      <c r="H876" s="459">
        <v>869</v>
      </c>
      <c r="I876" s="444">
        <f t="shared" ca="1" si="81"/>
        <v>-15448436.215958651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-64403.466023701963</v>
      </c>
      <c r="L876" s="444">
        <f t="shared" ca="1" si="80"/>
        <v>-15521235.311712174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25">
      <c r="G877" s="459">
        <f t="shared" si="92"/>
        <v>73</v>
      </c>
      <c r="H877" s="459">
        <v>870</v>
      </c>
      <c r="I877" s="444">
        <f t="shared" ca="1" si="81"/>
        <v>-15521235.311712174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-64706.795589341637</v>
      </c>
      <c r="L877" s="444">
        <f t="shared" ca="1" si="80"/>
        <v>-15594337.737031335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25">
      <c r="G878" s="459">
        <f t="shared" si="92"/>
        <v>73</v>
      </c>
      <c r="H878" s="459">
        <v>871</v>
      </c>
      <c r="I878" s="444">
        <f t="shared" ca="1" si="81"/>
        <v>-15594337.737031335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-65011.38902817147</v>
      </c>
      <c r="L878" s="444">
        <f t="shared" ca="1" si="80"/>
        <v>-15667744.755789327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25">
      <c r="G879" s="459">
        <f t="shared" si="92"/>
        <v>73</v>
      </c>
      <c r="H879" s="459">
        <v>872</v>
      </c>
      <c r="I879" s="444">
        <f t="shared" ca="1" si="81"/>
        <v>-15667744.755789327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-65317.251606329773</v>
      </c>
      <c r="L879" s="444">
        <f t="shared" ca="1" si="80"/>
        <v>-15741457.637125477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25">
      <c r="G880" s="459">
        <f t="shared" si="92"/>
        <v>73</v>
      </c>
      <c r="H880" s="459">
        <v>873</v>
      </c>
      <c r="I880" s="444">
        <f t="shared" ca="1" si="81"/>
        <v>-15741457.637125477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-65624.388611897069</v>
      </c>
      <c r="L880" s="444">
        <f t="shared" ca="1" si="80"/>
        <v>-15815477.655467195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25">
      <c r="G881" s="459">
        <f t="shared" si="92"/>
        <v>73</v>
      </c>
      <c r="H881" s="459">
        <v>874</v>
      </c>
      <c r="I881" s="444">
        <f t="shared" ca="1" si="81"/>
        <v>-15815477.655467195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-65932.805354987562</v>
      </c>
      <c r="L881" s="444">
        <f t="shared" ca="1" si="80"/>
        <v>-15889806.090552004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25">
      <c r="G882" s="459">
        <f t="shared" si="92"/>
        <v>73</v>
      </c>
      <c r="H882" s="459">
        <v>875</v>
      </c>
      <c r="I882" s="444">
        <f t="shared" ca="1" si="81"/>
        <v>-15889806.090552004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-66242.507167840929</v>
      </c>
      <c r="L882" s="444">
        <f t="shared" ca="1" si="80"/>
        <v>-15964444.227449665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25">
      <c r="G883" s="459">
        <f t="shared" si="92"/>
        <v>73</v>
      </c>
      <c r="H883" s="459">
        <v>876</v>
      </c>
      <c r="I883" s="444">
        <f t="shared" ca="1" si="81"/>
        <v>-15964444.227449665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-66553.499404914517</v>
      </c>
      <c r="L883" s="444">
        <f t="shared" ca="1" si="80"/>
        <v>-16039393.3565844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25">
      <c r="G884" s="459">
        <f>G883+1</f>
        <v>74</v>
      </c>
      <c r="H884" s="459">
        <v>877</v>
      </c>
      <c r="I884" s="444">
        <f t="shared" ca="1" si="81"/>
        <v>-16039393.3565844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-66865.78744297591</v>
      </c>
      <c r="L884" s="444">
        <f t="shared" ca="1" si="80"/>
        <v>-16114654.773757197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25">
      <c r="G885" s="459">
        <f t="shared" ref="G885:G895" si="93">G884</f>
        <v>74</v>
      </c>
      <c r="H885" s="459">
        <v>878</v>
      </c>
      <c r="I885" s="444">
        <f t="shared" ca="1" si="81"/>
        <v>-16114654.773757197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-67179.376681195907</v>
      </c>
      <c r="L885" s="444">
        <f t="shared" ca="1" si="80"/>
        <v>-16190229.780168213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25">
      <c r="G886" s="459">
        <f t="shared" si="93"/>
        <v>74</v>
      </c>
      <c r="H886" s="459">
        <v>879</v>
      </c>
      <c r="I886" s="444">
        <f t="shared" ca="1" si="81"/>
        <v>-16190229.780168213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-67494.272541241793</v>
      </c>
      <c r="L886" s="444">
        <f t="shared" ca="1" si="80"/>
        <v>-16266119.682439275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25">
      <c r="G887" s="459">
        <f t="shared" si="93"/>
        <v>74</v>
      </c>
      <c r="H887" s="459">
        <v>880</v>
      </c>
      <c r="I887" s="444">
        <f t="shared" ca="1" si="81"/>
        <v>-16266119.682439275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-67810.480467371235</v>
      </c>
      <c r="L887" s="444">
        <f t="shared" ca="1" si="80"/>
        <v>-16342325.792636467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25">
      <c r="G888" s="459">
        <f t="shared" si="93"/>
        <v>74</v>
      </c>
      <c r="H888" s="459">
        <v>881</v>
      </c>
      <c r="I888" s="444">
        <f t="shared" ca="1" si="81"/>
        <v>-16342325.792636467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-68128.005926526195</v>
      </c>
      <c r="L888" s="444">
        <f t="shared" ca="1" si="80"/>
        <v>-16418849.428292815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25">
      <c r="G889" s="459">
        <f t="shared" si="93"/>
        <v>74</v>
      </c>
      <c r="H889" s="459">
        <v>882</v>
      </c>
      <c r="I889" s="444">
        <f t="shared" ca="1" si="81"/>
        <v>-16418849.428292815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-68446.854408427651</v>
      </c>
      <c r="L889" s="444">
        <f t="shared" ca="1" si="80"/>
        <v>-16495691.912431063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25">
      <c r="G890" s="459">
        <f t="shared" si="93"/>
        <v>74</v>
      </c>
      <c r="H890" s="459">
        <v>883</v>
      </c>
      <c r="I890" s="444">
        <f t="shared" ca="1" si="81"/>
        <v>-16495691.912431063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-68767.031425670342</v>
      </c>
      <c r="L890" s="444">
        <f t="shared" ca="1" si="80"/>
        <v>-16572854.573586553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25">
      <c r="G891" s="459">
        <f t="shared" si="93"/>
        <v>74</v>
      </c>
      <c r="H891" s="459">
        <v>884</v>
      </c>
      <c r="I891" s="444">
        <f t="shared" ca="1" si="81"/>
        <v>-16572854.573586553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-69088.542513818233</v>
      </c>
      <c r="L891" s="444">
        <f t="shared" ca="1" si="80"/>
        <v>-16650338.745830191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25">
      <c r="G892" s="459">
        <f t="shared" si="93"/>
        <v>74</v>
      </c>
      <c r="H892" s="459">
        <v>885</v>
      </c>
      <c r="I892" s="444">
        <f t="shared" ca="1" si="81"/>
        <v>-16650338.745830191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-69411.393231500042</v>
      </c>
      <c r="L892" s="444">
        <f t="shared" ca="1" si="80"/>
        <v>-16728145.768791512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25">
      <c r="G893" s="459">
        <f t="shared" si="93"/>
        <v>74</v>
      </c>
      <c r="H893" s="459">
        <v>886</v>
      </c>
      <c r="I893" s="444">
        <f t="shared" ca="1" si="81"/>
        <v>-16728145.768791512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-69735.589160505537</v>
      </c>
      <c r="L893" s="444">
        <f t="shared" ca="1" si="80"/>
        <v>-16806276.987681836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25">
      <c r="G894" s="459">
        <f t="shared" si="93"/>
        <v>74</v>
      </c>
      <c r="H894" s="459">
        <v>887</v>
      </c>
      <c r="I894" s="444">
        <f t="shared" ca="1" si="81"/>
        <v>-16806276.987681836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-70061.135905881893</v>
      </c>
      <c r="L894" s="444">
        <f t="shared" ca="1" si="80"/>
        <v>-16884733.753317535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25">
      <c r="G895" s="459">
        <f t="shared" si="93"/>
        <v>74</v>
      </c>
      <c r="H895" s="459">
        <v>888</v>
      </c>
      <c r="I895" s="444">
        <f t="shared" ca="1" si="81"/>
        <v>-16884733.753317535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-70388.039096030639</v>
      </c>
      <c r="L895" s="444">
        <f t="shared" ca="1" si="80"/>
        <v>-16963517.422143385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25">
      <c r="G896" s="459">
        <f>G895+1</f>
        <v>75</v>
      </c>
      <c r="H896" s="459">
        <v>889</v>
      </c>
      <c r="I896" s="444">
        <f t="shared" ca="1" si="81"/>
        <v>-16963517.422143385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-70716.304382805014</v>
      </c>
      <c r="L896" s="444">
        <f t="shared" ca="1" si="80"/>
        <v>-17042629.356256008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25">
      <c r="G897" s="459">
        <f t="shared" ref="G897:G907" si="94">G896</f>
        <v>75</v>
      </c>
      <c r="H897" s="459">
        <v>890</v>
      </c>
      <c r="I897" s="444">
        <f t="shared" ca="1" si="81"/>
        <v>-17042629.356256008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-71045.937441607617</v>
      </c>
      <c r="L897" s="444">
        <f t="shared" ca="1" si="80"/>
        <v>-17122070.923427433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25">
      <c r="G898" s="459">
        <f t="shared" si="94"/>
        <v>75</v>
      </c>
      <c r="H898" s="459">
        <v>891</v>
      </c>
      <c r="I898" s="444">
        <f t="shared" ca="1" si="81"/>
        <v>-17122070.923427433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-71376.943971488552</v>
      </c>
      <c r="L898" s="444">
        <f t="shared" ca="1" si="80"/>
        <v>-17201843.49712874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25">
      <c r="G899" s="459">
        <f t="shared" si="94"/>
        <v>75</v>
      </c>
      <c r="H899" s="459">
        <v>892</v>
      </c>
      <c r="I899" s="444">
        <f t="shared" ca="1" si="81"/>
        <v>-17201843.49712874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-71709.329695244</v>
      </c>
      <c r="L899" s="444">
        <f t="shared" ca="1" si="80"/>
        <v>-17281948.456553802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25">
      <c r="G900" s="459">
        <f t="shared" si="94"/>
        <v>75</v>
      </c>
      <c r="H900" s="459">
        <v>893</v>
      </c>
      <c r="I900" s="444">
        <f t="shared" ca="1" si="81"/>
        <v>-17281948.456553802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-72043.100359515083</v>
      </c>
      <c r="L900" s="444">
        <f t="shared" ca="1" si="80"/>
        <v>-17362387.186643135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25">
      <c r="G901" s="459">
        <f t="shared" si="94"/>
        <v>75</v>
      </c>
      <c r="H901" s="459">
        <v>894</v>
      </c>
      <c r="I901" s="444">
        <f t="shared" ca="1" si="81"/>
        <v>-17362387.186643135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-72378.261734887303</v>
      </c>
      <c r="L901" s="444">
        <f t="shared" ca="1" si="80"/>
        <v>-17443161.078107841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25">
      <c r="G902" s="459">
        <f t="shared" si="94"/>
        <v>75</v>
      </c>
      <c r="H902" s="459">
        <v>895</v>
      </c>
      <c r="I902" s="444">
        <f t="shared" ca="1" si="81"/>
        <v>-17443161.078107841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-72714.819615990244</v>
      </c>
      <c r="L902" s="444">
        <f t="shared" ca="1" si="80"/>
        <v>-17524271.52745365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25">
      <c r="G903" s="459">
        <f t="shared" si="94"/>
        <v>75</v>
      </c>
      <c r="H903" s="459">
        <v>896</v>
      </c>
      <c r="I903" s="444">
        <f t="shared" ca="1" si="81"/>
        <v>-17524271.52745365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-73052.779821597782</v>
      </c>
      <c r="L903" s="444">
        <f t="shared" ca="1" si="80"/>
        <v>-17605719.937005065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25">
      <c r="G904" s="459">
        <f t="shared" si="94"/>
        <v>75</v>
      </c>
      <c r="H904" s="459">
        <v>897</v>
      </c>
      <c r="I904" s="444">
        <f t="shared" ca="1" si="81"/>
        <v>-17605719.937005065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-73392.148194728681</v>
      </c>
      <c r="L904" s="444">
        <f t="shared" ca="1" si="80"/>
        <v>-17687507.714929614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25">
      <c r="G905" s="459">
        <f t="shared" si="94"/>
        <v>75</v>
      </c>
      <c r="H905" s="459">
        <v>898</v>
      </c>
      <c r="I905" s="444">
        <f t="shared" ca="1" si="81"/>
        <v>-17687507.714929614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-73732.930602747641</v>
      </c>
      <c r="L905" s="444">
        <f t="shared" ca="1" si="80"/>
        <v>-17769636.275262181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25">
      <c r="G906" s="459">
        <f t="shared" si="94"/>
        <v>75</v>
      </c>
      <c r="H906" s="459">
        <v>899</v>
      </c>
      <c r="I906" s="444">
        <f t="shared" ca="1" si="81"/>
        <v>-17769636.275262181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-74075.132937466667</v>
      </c>
      <c r="L906" s="444">
        <f t="shared" ca="1" si="80"/>
        <v>-17852107.037929464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25">
      <c r="G907" s="459">
        <f t="shared" si="94"/>
        <v>75</v>
      </c>
      <c r="H907" s="459">
        <v>900</v>
      </c>
      <c r="I907" s="444">
        <f t="shared" ca="1" si="81"/>
        <v>-17852107.037929464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-74418.761115247005</v>
      </c>
      <c r="L907" s="444">
        <f t="shared" ca="1" si="80"/>
        <v>-17934921.428774528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25">
      <c r="G908" s="459">
        <f>G907+1</f>
        <v>76</v>
      </c>
      <c r="H908" s="459">
        <v>901</v>
      </c>
      <c r="I908" s="444">
        <f t="shared" ca="1" si="81"/>
        <v>-17934921.428774528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-74763.821077101442</v>
      </c>
      <c r="L908" s="444">
        <f t="shared" ca="1" si="80"/>
        <v>-18018080.879581448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25">
      <c r="G909" s="459">
        <f t="shared" ref="G909:G919" si="95">G908</f>
        <v>76</v>
      </c>
      <c r="H909" s="459">
        <v>902</v>
      </c>
      <c r="I909" s="444">
        <f t="shared" ca="1" si="81"/>
        <v>-18018080.879581448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-75110.31878879694</v>
      </c>
      <c r="L909" s="444">
        <f t="shared" ca="1" si="80"/>
        <v>-18101586.828100063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25">
      <c r="G910" s="459">
        <f t="shared" si="95"/>
        <v>76</v>
      </c>
      <c r="H910" s="459">
        <v>903</v>
      </c>
      <c r="I910" s="444">
        <f t="shared" ca="1" si="81"/>
        <v>-18101586.828100063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-75458.260240957839</v>
      </c>
      <c r="L910" s="444">
        <f t="shared" ca="1" si="80"/>
        <v>-18185440.718070839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25">
      <c r="G911" s="459">
        <f t="shared" si="95"/>
        <v>76</v>
      </c>
      <c r="H911" s="459">
        <v>904</v>
      </c>
      <c r="I911" s="444">
        <f t="shared" ca="1" si="81"/>
        <v>-18185440.718070839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-75807.651449169411</v>
      </c>
      <c r="L911" s="444">
        <f t="shared" ca="1" si="80"/>
        <v>-18269643.999249827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25">
      <c r="G912" s="459">
        <f t="shared" si="95"/>
        <v>76</v>
      </c>
      <c r="H912" s="459">
        <v>905</v>
      </c>
      <c r="I912" s="444">
        <f t="shared" ca="1" si="81"/>
        <v>-18269643.999249827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-76158.498454081855</v>
      </c>
      <c r="L912" s="444">
        <f t="shared" ca="1" si="80"/>
        <v>-18354198.127433728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25">
      <c r="G913" s="459">
        <f t="shared" si="95"/>
        <v>76</v>
      </c>
      <c r="H913" s="459">
        <v>906</v>
      </c>
      <c r="I913" s="444">
        <f t="shared" ca="1" si="81"/>
        <v>-18354198.127433728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-76510.807321514774</v>
      </c>
      <c r="L913" s="444">
        <f t="shared" ca="1" si="80"/>
        <v>-18439104.564485062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25">
      <c r="G914" s="459">
        <f t="shared" si="95"/>
        <v>76</v>
      </c>
      <c r="H914" s="459">
        <v>907</v>
      </c>
      <c r="I914" s="444">
        <f t="shared" ca="1" si="81"/>
        <v>-18439104.564485062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-76864.584142562002</v>
      </c>
      <c r="L914" s="444">
        <f t="shared" ca="1" si="80"/>
        <v>-18524364.778357442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25">
      <c r="G915" s="459">
        <f t="shared" si="95"/>
        <v>76</v>
      </c>
      <c r="H915" s="459">
        <v>908</v>
      </c>
      <c r="I915" s="444">
        <f t="shared" ca="1" si="81"/>
        <v>-18524364.778357442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-77219.835033696916</v>
      </c>
      <c r="L915" s="444">
        <f t="shared" ca="1" si="80"/>
        <v>-18609980.243120957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25">
      <c r="G916" s="459">
        <f t="shared" si="95"/>
        <v>76</v>
      </c>
      <c r="H916" s="459">
        <v>909</v>
      </c>
      <c r="I916" s="444">
        <f t="shared" ca="1" si="81"/>
        <v>-18609980.243120957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-77576.566136878231</v>
      </c>
      <c r="L916" s="444">
        <f t="shared" ca="1" si="80"/>
        <v>-18695952.438987654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25">
      <c r="G917" s="459">
        <f t="shared" si="95"/>
        <v>76</v>
      </c>
      <c r="H917" s="459">
        <v>910</v>
      </c>
      <c r="I917" s="444">
        <f t="shared" ca="1" si="81"/>
        <v>-18695952.438987654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-77934.78361965614</v>
      </c>
      <c r="L917" s="444">
        <f t="shared" ca="1" si="80"/>
        <v>-18782282.852337129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25">
      <c r="G918" s="459">
        <f t="shared" si="95"/>
        <v>76</v>
      </c>
      <c r="H918" s="459">
        <v>911</v>
      </c>
      <c r="I918" s="444">
        <f t="shared" ca="1" si="81"/>
        <v>-18782282.852337129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-78294.493675278951</v>
      </c>
      <c r="L918" s="444">
        <f t="shared" ca="1" si="80"/>
        <v>-18868972.975742228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25">
      <c r="G919" s="459">
        <f t="shared" si="95"/>
        <v>76</v>
      </c>
      <c r="H919" s="459">
        <v>912</v>
      </c>
      <c r="I919" s="444">
        <f t="shared" ca="1" si="81"/>
        <v>-18868972.975742228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-78655.702522800188</v>
      </c>
      <c r="L919" s="444">
        <f t="shared" ca="1" si="80"/>
        <v>-18956024.307994846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25">
      <c r="G920" s="459">
        <f>G919+1</f>
        <v>77</v>
      </c>
      <c r="H920" s="459">
        <v>913</v>
      </c>
      <c r="I920" s="444">
        <f t="shared" ca="1" si="81"/>
        <v>-18956024.307994846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-79018.416407186101</v>
      </c>
      <c r="L920" s="444">
        <f t="shared" ca="1" si="80"/>
        <v>-19043438.354131851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25">
      <c r="G921" s="459">
        <f t="shared" ref="G921:G931" si="96">G920</f>
        <v>77</v>
      </c>
      <c r="H921" s="459">
        <v>914</v>
      </c>
      <c r="I921" s="444">
        <f t="shared" ca="1" si="81"/>
        <v>-19043438.354131851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-79382.64159942363</v>
      </c>
      <c r="L921" s="444">
        <f t="shared" ca="1" si="80"/>
        <v>-19131216.625461094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25">
      <c r="G922" s="459">
        <f t="shared" si="96"/>
        <v>77</v>
      </c>
      <c r="H922" s="459">
        <v>915</v>
      </c>
      <c r="I922" s="444">
        <f t="shared" ca="1" si="81"/>
        <v>-19131216.625461094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-79748.384396628797</v>
      </c>
      <c r="L922" s="444">
        <f t="shared" ca="1" si="80"/>
        <v>-19219360.63958754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25">
      <c r="G923" s="459">
        <f t="shared" si="96"/>
        <v>77</v>
      </c>
      <c r="H923" s="459">
        <v>916</v>
      </c>
      <c r="I923" s="444">
        <f t="shared" ca="1" si="81"/>
        <v>-19219360.63958754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-80115.651122155658</v>
      </c>
      <c r="L923" s="444">
        <f t="shared" ca="1" si="80"/>
        <v>-19307871.920439515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25">
      <c r="G924" s="459">
        <f t="shared" si="96"/>
        <v>77</v>
      </c>
      <c r="H924" s="459">
        <v>917</v>
      </c>
      <c r="I924" s="444">
        <f t="shared" ca="1" si="81"/>
        <v>-19307871.920439515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-80484.44812570556</v>
      </c>
      <c r="L924" s="444">
        <f t="shared" ca="1" si="80"/>
        <v>-19396751.998295039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25">
      <c r="G925" s="459">
        <f t="shared" si="96"/>
        <v>77</v>
      </c>
      <c r="H925" s="459">
        <v>918</v>
      </c>
      <c r="I925" s="444">
        <f t="shared" ca="1" si="81"/>
        <v>-19396751.998295039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-80854.781783436905</v>
      </c>
      <c r="L925" s="444">
        <f t="shared" ca="1" si="80"/>
        <v>-19486002.409808293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25">
      <c r="G926" s="459">
        <f t="shared" si="96"/>
        <v>77</v>
      </c>
      <c r="H926" s="459">
        <v>919</v>
      </c>
      <c r="I926" s="444">
        <f t="shared" ca="1" si="81"/>
        <v>-19486002.409808293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-81226.658498075471</v>
      </c>
      <c r="L926" s="444">
        <f t="shared" ca="1" si="80"/>
        <v>-19575624.698036186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25">
      <c r="G927" s="459">
        <f t="shared" si="96"/>
        <v>77</v>
      </c>
      <c r="H927" s="459">
        <v>920</v>
      </c>
      <c r="I927" s="444">
        <f t="shared" ca="1" si="81"/>
        <v>-19575624.698036186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-81600.084699025014</v>
      </c>
      <c r="L927" s="444">
        <f t="shared" ca="1" si="80"/>
        <v>-19665620.412465028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25">
      <c r="G928" s="459">
        <f t="shared" si="96"/>
        <v>77</v>
      </c>
      <c r="H928" s="459">
        <v>921</v>
      </c>
      <c r="I928" s="444">
        <f t="shared" ca="1" si="81"/>
        <v>-19665620.412465028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-81975.066842478525</v>
      </c>
      <c r="L928" s="444">
        <f t="shared" ca="1" si="80"/>
        <v>-19755991.109037325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25">
      <c r="G929" s="459">
        <f t="shared" si="96"/>
        <v>77</v>
      </c>
      <c r="H929" s="459">
        <v>922</v>
      </c>
      <c r="I929" s="444">
        <f t="shared" ca="1" si="81"/>
        <v>-19755991.109037325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-82351.611411529768</v>
      </c>
      <c r="L929" s="444">
        <f t="shared" ca="1" si="80"/>
        <v>-19846738.350178674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25">
      <c r="G930" s="459">
        <f t="shared" si="96"/>
        <v>77</v>
      </c>
      <c r="H930" s="459">
        <v>923</v>
      </c>
      <c r="I930" s="444">
        <f t="shared" ca="1" si="81"/>
        <v>-19846738.350178674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-82729.724916285384</v>
      </c>
      <c r="L930" s="444">
        <f t="shared" ca="1" si="80"/>
        <v>-19937863.704824779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25">
      <c r="G931" s="459">
        <f t="shared" si="96"/>
        <v>77</v>
      </c>
      <c r="H931" s="459">
        <v>924</v>
      </c>
      <c r="I931" s="444">
        <f t="shared" ca="1" si="81"/>
        <v>-19937863.704824779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-83109.413893977486</v>
      </c>
      <c r="L931" s="444">
        <f t="shared" ca="1" si="80"/>
        <v>-20029368.748448577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25">
      <c r="G932" s="459">
        <f>G931+1</f>
        <v>78</v>
      </c>
      <c r="H932" s="459">
        <v>925</v>
      </c>
      <c r="I932" s="444">
        <f t="shared" ca="1" si="81"/>
        <v>-20029368.748448577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-83490.684909076648</v>
      </c>
      <c r="L932" s="444">
        <f t="shared" ca="1" si="80"/>
        <v>-20121255.063087471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25">
      <c r="G933" s="459">
        <f t="shared" ref="G933:G943" si="97">G932</f>
        <v>78</v>
      </c>
      <c r="H933" s="459">
        <v>926</v>
      </c>
      <c r="I933" s="444">
        <f t="shared" ca="1" si="81"/>
        <v>-20121255.063087471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-83873.544553405372</v>
      </c>
      <c r="L933" s="444">
        <f t="shared" ca="1" si="80"/>
        <v>-20213524.237370696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25">
      <c r="G934" s="459">
        <f t="shared" si="97"/>
        <v>78</v>
      </c>
      <c r="H934" s="459">
        <v>927</v>
      </c>
      <c r="I934" s="444">
        <f t="shared" ca="1" si="81"/>
        <v>-20213524.237370696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-84257.999446252143</v>
      </c>
      <c r="L934" s="444">
        <f t="shared" ca="1" si="80"/>
        <v>-20306177.866546765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25">
      <c r="G935" s="459">
        <f t="shared" si="97"/>
        <v>78</v>
      </c>
      <c r="H935" s="459">
        <v>928</v>
      </c>
      <c r="I935" s="444">
        <f t="shared" ca="1" si="81"/>
        <v>-20306177.866546765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-84644.056234485761</v>
      </c>
      <c r="L935" s="444">
        <f t="shared" ca="1" si="80"/>
        <v>-20399217.55251107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25">
      <c r="G936" s="459">
        <f t="shared" si="97"/>
        <v>78</v>
      </c>
      <c r="H936" s="459">
        <v>929</v>
      </c>
      <c r="I936" s="444">
        <f t="shared" ca="1" si="81"/>
        <v>-20399217.55251107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-85031.721592670365</v>
      </c>
      <c r="L936" s="444">
        <f t="shared" ca="1" si="80"/>
        <v>-20492644.903833561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25">
      <c r="G937" s="459">
        <f t="shared" si="97"/>
        <v>78</v>
      </c>
      <c r="H937" s="459">
        <v>930</v>
      </c>
      <c r="I937" s="444">
        <f t="shared" ca="1" si="81"/>
        <v>-20492644.903833561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-85421.002223180752</v>
      </c>
      <c r="L937" s="444">
        <f t="shared" ca="1" si="80"/>
        <v>-20586461.535786562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25">
      <c r="G938" s="459">
        <f t="shared" si="97"/>
        <v>78</v>
      </c>
      <c r="H938" s="459">
        <v>931</v>
      </c>
      <c r="I938" s="444">
        <f t="shared" ca="1" si="81"/>
        <v>-20586461.535786562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-85811.904856318244</v>
      </c>
      <c r="L938" s="444">
        <f t="shared" ca="1" si="80"/>
        <v>-20680669.070372697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25">
      <c r="G939" s="459">
        <f t="shared" si="97"/>
        <v>78</v>
      </c>
      <c r="H939" s="459">
        <v>932</v>
      </c>
      <c r="I939" s="444">
        <f t="shared" ca="1" si="81"/>
        <v>-20680669.070372697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-86204.436250427141</v>
      </c>
      <c r="L939" s="444">
        <f t="shared" ca="1" si="80"/>
        <v>-20775269.136352941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25">
      <c r="G940" s="459">
        <f t="shared" si="97"/>
        <v>78</v>
      </c>
      <c r="H940" s="459">
        <v>933</v>
      </c>
      <c r="I940" s="444">
        <f t="shared" ca="1" si="81"/>
        <v>-20775269.136352941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-86598.603192011506</v>
      </c>
      <c r="L940" s="444">
        <f t="shared" ca="1" si="80"/>
        <v>-20870263.369274773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25">
      <c r="G941" s="459">
        <f t="shared" si="97"/>
        <v>78</v>
      </c>
      <c r="H941" s="459">
        <v>934</v>
      </c>
      <c r="I941" s="444">
        <f t="shared" ca="1" si="81"/>
        <v>-20870263.369274773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-86994.412495852463</v>
      </c>
      <c r="L941" s="444">
        <f t="shared" ca="1" si="80"/>
        <v>-20965653.411500443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25">
      <c r="G942" s="459">
        <f t="shared" si="97"/>
        <v>78</v>
      </c>
      <c r="H942" s="459">
        <v>935</v>
      </c>
      <c r="I942" s="444">
        <f t="shared" ca="1" si="81"/>
        <v>-20965653.411500443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-87391.871005126086</v>
      </c>
      <c r="L942" s="444">
        <f t="shared" ca="1" si="80"/>
        <v>-21061440.912235387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25">
      <c r="G943" s="459">
        <f t="shared" si="97"/>
        <v>78</v>
      </c>
      <c r="H943" s="459">
        <v>936</v>
      </c>
      <c r="I943" s="444">
        <f t="shared" ca="1" si="81"/>
        <v>-21061440.912235387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-87790.98559152169</v>
      </c>
      <c r="L943" s="444">
        <f t="shared" ca="1" si="80"/>
        <v>-21157627.527556729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25">
      <c r="G944" s="459">
        <f>G943+1</f>
        <v>79</v>
      </c>
      <c r="H944" s="459">
        <v>937</v>
      </c>
      <c r="I944" s="444">
        <f t="shared" ca="1" si="81"/>
        <v>-21157627.527556729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-88191.763155360619</v>
      </c>
      <c r="L944" s="444">
        <f t="shared" ca="1" si="80"/>
        <v>-21254214.920441907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25">
      <c r="G945" s="459">
        <f t="shared" ref="G945:G955" si="98">G944</f>
        <v>79</v>
      </c>
      <c r="H945" s="459">
        <v>938</v>
      </c>
      <c r="I945" s="444">
        <f t="shared" ca="1" si="81"/>
        <v>-21254214.920441907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-88594.210625715525</v>
      </c>
      <c r="L945" s="444">
        <f t="shared" ca="1" si="80"/>
        <v>-21351204.760797441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25">
      <c r="G946" s="459">
        <f t="shared" si="98"/>
        <v>79</v>
      </c>
      <c r="H946" s="459">
        <v>939</v>
      </c>
      <c r="I946" s="444">
        <f t="shared" ca="1" si="81"/>
        <v>-21351204.760797441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-88998.33496053025</v>
      </c>
      <c r="L946" s="444">
        <f t="shared" ca="1" si="80"/>
        <v>-21448598.725487791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25">
      <c r="G947" s="459">
        <f t="shared" si="98"/>
        <v>79</v>
      </c>
      <c r="H947" s="459">
        <v>940</v>
      </c>
      <c r="I947" s="444">
        <f t="shared" ca="1" si="81"/>
        <v>-21448598.725487791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-89404.14314674004</v>
      </c>
      <c r="L947" s="444">
        <f t="shared" ca="1" si="80"/>
        <v>-21546398.498364348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25">
      <c r="G948" s="459">
        <f t="shared" si="98"/>
        <v>79</v>
      </c>
      <c r="H948" s="459">
        <v>941</v>
      </c>
      <c r="I948" s="444">
        <f t="shared" ca="1" si="81"/>
        <v>-21546398.498364348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-89811.642200392365</v>
      </c>
      <c r="L948" s="444">
        <f t="shared" ca="1" si="80"/>
        <v>-21644605.770294558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25">
      <c r="G949" s="459">
        <f t="shared" si="98"/>
        <v>79</v>
      </c>
      <c r="H949" s="459">
        <v>942</v>
      </c>
      <c r="I949" s="444">
        <f t="shared" ca="1" si="81"/>
        <v>-21644605.770294558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-90220.83916676823</v>
      </c>
      <c r="L949" s="444">
        <f t="shared" ca="1" si="80"/>
        <v>-21743222.239191145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25">
      <c r="G950" s="459">
        <f t="shared" si="98"/>
        <v>79</v>
      </c>
      <c r="H950" s="459">
        <v>943</v>
      </c>
      <c r="I950" s="444">
        <f t="shared" ca="1" si="81"/>
        <v>-21743222.239191145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-90631.741120504012</v>
      </c>
      <c r="L950" s="444">
        <f t="shared" ca="1" si="80"/>
        <v>-21842249.610041466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25">
      <c r="G951" s="459">
        <f t="shared" si="98"/>
        <v>79</v>
      </c>
      <c r="H951" s="459">
        <v>944</v>
      </c>
      <c r="I951" s="444">
        <f t="shared" ca="1" si="81"/>
        <v>-21842249.610041466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-91044.355165713685</v>
      </c>
      <c r="L951" s="444">
        <f t="shared" ca="1" si="80"/>
        <v>-21941689.594936997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25">
      <c r="G952" s="459">
        <f t="shared" si="98"/>
        <v>79</v>
      </c>
      <c r="H952" s="459">
        <v>945</v>
      </c>
      <c r="I952" s="444">
        <f t="shared" ca="1" si="81"/>
        <v>-21941689.594936997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-91458.688436111726</v>
      </c>
      <c r="L952" s="444">
        <f t="shared" ca="1" si="80"/>
        <v>-22041543.913102929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25">
      <c r="G953" s="459">
        <f t="shared" si="98"/>
        <v>79</v>
      </c>
      <c r="H953" s="459">
        <v>946</v>
      </c>
      <c r="I953" s="444">
        <f t="shared" ca="1" si="81"/>
        <v>-22041543.913102929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-91874.748095136441</v>
      </c>
      <c r="L953" s="444">
        <f t="shared" ca="1" si="80"/>
        <v>-22141814.290927883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25">
      <c r="G954" s="459">
        <f t="shared" si="98"/>
        <v>79</v>
      </c>
      <c r="H954" s="459">
        <v>947</v>
      </c>
      <c r="I954" s="444">
        <f t="shared" ca="1" si="81"/>
        <v>-22141814.290927883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-92292.541336073758</v>
      </c>
      <c r="L954" s="444">
        <f t="shared" ca="1" si="80"/>
        <v>-22242502.461993776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25">
      <c r="G955" s="459">
        <f t="shared" si="98"/>
        <v>79</v>
      </c>
      <c r="H955" s="459">
        <v>948</v>
      </c>
      <c r="I955" s="444">
        <f t="shared" ca="1" si="81"/>
        <v>-22242502.461993776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-92712.075382181647</v>
      </c>
      <c r="L955" s="444">
        <f t="shared" ca="1" si="80"/>
        <v>-22343610.167105775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25">
      <c r="G956" s="459">
        <f>G955+1</f>
        <v>80</v>
      </c>
      <c r="H956" s="459">
        <v>949</v>
      </c>
      <c r="I956" s="444">
        <f t="shared" ca="1" si="81"/>
        <v>-22343610.167105775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-93133.357486814974</v>
      </c>
      <c r="L956" s="444">
        <f t="shared" ca="1" si="80"/>
        <v>-22445139.154322408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25">
      <c r="G957" s="459">
        <f t="shared" ref="G957:G967" si="99">G956</f>
        <v>80</v>
      </c>
      <c r="H957" s="459">
        <v>950</v>
      </c>
      <c r="I957" s="444">
        <f t="shared" ca="1" si="81"/>
        <v>-22445139.154322408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-93556.394933550939</v>
      </c>
      <c r="L957" s="444">
        <f t="shared" ca="1" si="80"/>
        <v>-22547091.178985778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25">
      <c r="G958" s="459">
        <f t="shared" si="99"/>
        <v>80</v>
      </c>
      <c r="H958" s="459">
        <v>951</v>
      </c>
      <c r="I958" s="444">
        <f t="shared" ca="1" si="81"/>
        <v>-22547091.178985778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-93981.195036314981</v>
      </c>
      <c r="L958" s="444">
        <f t="shared" ca="1" si="80"/>
        <v>-22649468.003751911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25">
      <c r="G959" s="459">
        <f t="shared" si="99"/>
        <v>80</v>
      </c>
      <c r="H959" s="459">
        <v>952</v>
      </c>
      <c r="I959" s="444">
        <f t="shared" ca="1" si="81"/>
        <v>-22649468.003751911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-94407.765139507203</v>
      </c>
      <c r="L959" s="444">
        <f t="shared" ca="1" si="80"/>
        <v>-22752271.398621239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25">
      <c r="G960" s="459">
        <f t="shared" si="99"/>
        <v>80</v>
      </c>
      <c r="H960" s="459">
        <v>953</v>
      </c>
      <c r="I960" s="444">
        <f t="shared" ca="1" si="81"/>
        <v>-22752271.398621239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-94836.112618129409</v>
      </c>
      <c r="L960" s="444">
        <f t="shared" ca="1" si="80"/>
        <v>-22855503.140969187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25">
      <c r="G961" s="459">
        <f t="shared" si="99"/>
        <v>80</v>
      </c>
      <c r="H961" s="459">
        <v>954</v>
      </c>
      <c r="I961" s="444">
        <f t="shared" ca="1" si="81"/>
        <v>-22855503.140969187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-95266.244877912526</v>
      </c>
      <c r="L961" s="444">
        <f t="shared" ca="1" si="80"/>
        <v>-22959165.015576918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25">
      <c r="G962" s="459">
        <f t="shared" si="99"/>
        <v>80</v>
      </c>
      <c r="H962" s="459">
        <v>955</v>
      </c>
      <c r="I962" s="444">
        <f t="shared" ca="1" si="81"/>
        <v>-22959165.015576918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-95698.169355444727</v>
      </c>
      <c r="L962" s="444">
        <f t="shared" ca="1" si="80"/>
        <v>-23063258.814662181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25">
      <c r="G963" s="459">
        <f t="shared" si="99"/>
        <v>80</v>
      </c>
      <c r="H963" s="459">
        <v>956</v>
      </c>
      <c r="I963" s="444">
        <f t="shared" ca="1" si="81"/>
        <v>-23063258.814662181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-96131.893518299999</v>
      </c>
      <c r="L963" s="444">
        <f t="shared" ca="1" si="80"/>
        <v>-23167786.337910298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25">
      <c r="G964" s="459">
        <f t="shared" si="99"/>
        <v>80</v>
      </c>
      <c r="H964" s="459">
        <v>957</v>
      </c>
      <c r="I964" s="444">
        <f t="shared" ca="1" si="81"/>
        <v>-23167786.337910298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-96567.424865167151</v>
      </c>
      <c r="L964" s="444">
        <f t="shared" ca="1" si="80"/>
        <v>-23272749.392505284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25">
      <c r="G965" s="459">
        <f t="shared" si="99"/>
        <v>80</v>
      </c>
      <c r="H965" s="459">
        <v>958</v>
      </c>
      <c r="I965" s="444">
        <f t="shared" ca="1" si="81"/>
        <v>-23272749.392505284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-97004.770925979596</v>
      </c>
      <c r="L965" s="444">
        <f t="shared" ca="1" si="80"/>
        <v>-23378149.793161083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25">
      <c r="G966" s="459">
        <f t="shared" si="99"/>
        <v>80</v>
      </c>
      <c r="H966" s="459">
        <v>959</v>
      </c>
      <c r="I966" s="444">
        <f t="shared" ca="1" si="81"/>
        <v>-23378149.793161083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-97443.939262045416</v>
      </c>
      <c r="L966" s="444">
        <f t="shared" ca="1" si="80"/>
        <v>-23483989.362152945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25">
      <c r="G967" s="459">
        <f t="shared" si="99"/>
        <v>80</v>
      </c>
      <c r="H967" s="459">
        <v>960</v>
      </c>
      <c r="I967" s="444">
        <f t="shared" ca="1" si="81"/>
        <v>-23483989.362152945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-97884.937466178177</v>
      </c>
      <c r="L967" s="444">
        <f t="shared" ca="1" si="80"/>
        <v>-23590269.929348942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25">
      <c r="G968" s="459">
        <f>G967+1</f>
        <v>81</v>
      </c>
      <c r="H968" s="459">
        <v>961</v>
      </c>
      <c r="I968" s="444">
        <f t="shared" ca="1" si="81"/>
        <v>-23590269.929348942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-98327.773162828162</v>
      </c>
      <c r="L968" s="444">
        <f t="shared" ca="1" si="80"/>
        <v>-23696993.332241587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25">
      <c r="G969" s="459">
        <f t="shared" ref="G969:G979" si="100">G968</f>
        <v>81</v>
      </c>
      <c r="H969" s="459">
        <v>962</v>
      </c>
      <c r="I969" s="444">
        <f t="shared" ca="1" si="81"/>
        <v>-23696993.332241587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-98772.45400821419</v>
      </c>
      <c r="L969" s="444">
        <f t="shared" ca="1" si="80"/>
        <v>-23804161.41597962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25">
      <c r="G970" s="459">
        <f t="shared" si="100"/>
        <v>81</v>
      </c>
      <c r="H970" s="459">
        <v>963</v>
      </c>
      <c r="I970" s="444">
        <f t="shared" ca="1" si="81"/>
        <v>-23804161.41597962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-99218.987690455993</v>
      </c>
      <c r="L970" s="444">
        <f t="shared" ca="1" si="80"/>
        <v>-23911776.033399895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25">
      <c r="G971" s="459">
        <f t="shared" si="100"/>
        <v>81</v>
      </c>
      <c r="H971" s="459">
        <v>964</v>
      </c>
      <c r="I971" s="444">
        <f t="shared" ca="1" si="81"/>
        <v>-23911776.033399895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-99667.381929707131</v>
      </c>
      <c r="L971" s="444">
        <f t="shared" ca="1" si="80"/>
        <v>-24019839.04505942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25">
      <c r="G972" s="459">
        <f t="shared" si="100"/>
        <v>81</v>
      </c>
      <c r="H972" s="459">
        <v>965</v>
      </c>
      <c r="I972" s="444">
        <f t="shared" ca="1" si="81"/>
        <v>-24019839.04505942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-100117.64447828849</v>
      </c>
      <c r="L972" s="444">
        <f t="shared" ca="1" si="80"/>
        <v>-24128352.319267526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25">
      <c r="G973" s="459">
        <f t="shared" si="100"/>
        <v>81</v>
      </c>
      <c r="H973" s="459">
        <v>966</v>
      </c>
      <c r="I973" s="444">
        <f t="shared" ca="1" si="81"/>
        <v>-24128352.319267526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-100569.78312082226</v>
      </c>
      <c r="L973" s="444">
        <f t="shared" ca="1" si="80"/>
        <v>-24237317.732118167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25">
      <c r="G974" s="459">
        <f t="shared" si="100"/>
        <v>81</v>
      </c>
      <c r="H974" s="459">
        <v>967</v>
      </c>
      <c r="I974" s="444">
        <f t="shared" ca="1" si="81"/>
        <v>-24237317.732118167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-101023.80567436661</v>
      </c>
      <c r="L974" s="444">
        <f t="shared" ca="1" si="80"/>
        <v>-24346737.167522352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25">
      <c r="G975" s="459">
        <f t="shared" si="100"/>
        <v>81</v>
      </c>
      <c r="H975" s="459">
        <v>968</v>
      </c>
      <c r="I975" s="444">
        <f t="shared" ca="1" si="81"/>
        <v>-24346737.167522352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-101479.71998855071</v>
      </c>
      <c r="L975" s="444">
        <f t="shared" ca="1" si="80"/>
        <v>-24456612.517240722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25">
      <c r="G976" s="459">
        <f t="shared" si="100"/>
        <v>81</v>
      </c>
      <c r="H976" s="459">
        <v>969</v>
      </c>
      <c r="I976" s="444">
        <f t="shared" ca="1" si="81"/>
        <v>-24456612.517240722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-101937.53394571059</v>
      </c>
      <c r="L976" s="444">
        <f t="shared" ca="1" si="80"/>
        <v>-24566945.68091625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25">
      <c r="G977" s="459">
        <f t="shared" si="100"/>
        <v>81</v>
      </c>
      <c r="H977" s="459">
        <v>970</v>
      </c>
      <c r="I977" s="444">
        <f t="shared" ca="1" si="81"/>
        <v>-24566945.68091625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-102397.25546102528</v>
      </c>
      <c r="L977" s="444">
        <f t="shared" ca="1" si="80"/>
        <v>-24677738.566107094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25">
      <c r="G978" s="459">
        <f t="shared" si="100"/>
        <v>81</v>
      </c>
      <c r="H978" s="459">
        <v>971</v>
      </c>
      <c r="I978" s="444">
        <f t="shared" ca="1" si="81"/>
        <v>-24677738.566107094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-102858.8924826538</v>
      </c>
      <c r="L978" s="444">
        <f t="shared" ca="1" si="80"/>
        <v>-24788993.088319566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25">
      <c r="G979" s="459">
        <f t="shared" si="100"/>
        <v>81</v>
      </c>
      <c r="H979" s="459">
        <v>972</v>
      </c>
      <c r="I979" s="444">
        <f t="shared" ca="1" si="81"/>
        <v>-24788993.088319566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-103322.45299187243</v>
      </c>
      <c r="L979" s="444">
        <f t="shared" ca="1" si="80"/>
        <v>-24900711.171041258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25">
      <c r="G980" s="459">
        <f>G979+1</f>
        <v>82</v>
      </c>
      <c r="H980" s="459">
        <v>973</v>
      </c>
      <c r="I980" s="444">
        <f t="shared" ca="1" si="81"/>
        <v>-24900711.171041258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-103787.94500321282</v>
      </c>
      <c r="L980" s="444">
        <f t="shared" ca="1" si="80"/>
        <v>-25012894.745774288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25">
      <c r="G981" s="459">
        <f t="shared" ref="G981:G991" si="101">G980</f>
        <v>82</v>
      </c>
      <c r="H981" s="459">
        <v>974</v>
      </c>
      <c r="I981" s="444">
        <f t="shared" ca="1" si="81"/>
        <v>-25012894.745774288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-104255.37656460045</v>
      </c>
      <c r="L981" s="444">
        <f t="shared" ca="1" si="80"/>
        <v>-25125545.752068706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25">
      <c r="G982" s="459">
        <f t="shared" si="101"/>
        <v>82</v>
      </c>
      <c r="H982" s="459">
        <v>975</v>
      </c>
      <c r="I982" s="444">
        <f t="shared" ca="1" si="81"/>
        <v>-25125545.752068706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-104724.75575749385</v>
      </c>
      <c r="L982" s="444">
        <f t="shared" ca="1" si="80"/>
        <v>-25238666.137556016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25">
      <c r="G983" s="459">
        <f t="shared" si="101"/>
        <v>82</v>
      </c>
      <c r="H983" s="459">
        <v>976</v>
      </c>
      <c r="I983" s="444">
        <f t="shared" ca="1" si="81"/>
        <v>-25238666.137556016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-105196.09069702431</v>
      </c>
      <c r="L983" s="444">
        <f t="shared" ca="1" si="80"/>
        <v>-25352257.857982859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25">
      <c r="G984" s="459">
        <f t="shared" si="101"/>
        <v>82</v>
      </c>
      <c r="H984" s="459">
        <v>977</v>
      </c>
      <c r="I984" s="444">
        <f t="shared" ca="1" si="81"/>
        <v>-25352257.857982859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-105669.38953213615</v>
      </c>
      <c r="L984" s="444">
        <f t="shared" ca="1" si="80"/>
        <v>-25466322.877244815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25">
      <c r="G985" s="459">
        <f t="shared" si="101"/>
        <v>82</v>
      </c>
      <c r="H985" s="459">
        <v>978</v>
      </c>
      <c r="I985" s="444">
        <f t="shared" ca="1" si="81"/>
        <v>-25466322.877244815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-106144.66044572764</v>
      </c>
      <c r="L985" s="444">
        <f t="shared" ca="1" si="80"/>
        <v>-25580863.167420361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25">
      <c r="G986" s="459">
        <f t="shared" si="101"/>
        <v>82</v>
      </c>
      <c r="H986" s="459">
        <v>979</v>
      </c>
      <c r="I986" s="444">
        <f t="shared" ca="1" si="81"/>
        <v>-25580863.167420361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-106621.91165479242</v>
      </c>
      <c r="L986" s="444">
        <f t="shared" ca="1" si="80"/>
        <v>-25695880.708804972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25">
      <c r="G987" s="459">
        <f t="shared" si="101"/>
        <v>82</v>
      </c>
      <c r="H987" s="459">
        <v>980</v>
      </c>
      <c r="I987" s="444">
        <f t="shared" ca="1" si="81"/>
        <v>-25695880.708804972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-107101.15141056162</v>
      </c>
      <c r="L987" s="444">
        <f t="shared" ca="1" si="80"/>
        <v>-25811377.489945352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25">
      <c r="G988" s="459">
        <f t="shared" si="101"/>
        <v>82</v>
      </c>
      <c r="H988" s="459">
        <v>981</v>
      </c>
      <c r="I988" s="444">
        <f t="shared" ca="1" si="81"/>
        <v>-25811377.489945352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-107582.38799864655</v>
      </c>
      <c r="L988" s="444">
        <f t="shared" ca="1" si="80"/>
        <v>-25927355.507673819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25">
      <c r="G989" s="459">
        <f t="shared" si="101"/>
        <v>82</v>
      </c>
      <c r="H989" s="459">
        <v>982</v>
      </c>
      <c r="I989" s="444">
        <f t="shared" ca="1" si="81"/>
        <v>-25927355.507673819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-108065.62973918182</v>
      </c>
      <c r="L989" s="444">
        <f t="shared" ca="1" si="80"/>
        <v>-26043816.767142817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25">
      <c r="G990" s="459">
        <f t="shared" si="101"/>
        <v>82</v>
      </c>
      <c r="H990" s="459">
        <v>983</v>
      </c>
      <c r="I990" s="444">
        <f t="shared" ca="1" si="81"/>
        <v>-26043816.767142817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-108550.88498696931</v>
      </c>
      <c r="L990" s="444">
        <f t="shared" ca="1" si="80"/>
        <v>-26160763.281859607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25">
      <c r="G991" s="459">
        <f t="shared" si="101"/>
        <v>82</v>
      </c>
      <c r="H991" s="459">
        <v>984</v>
      </c>
      <c r="I991" s="444">
        <f t="shared" ca="1" si="81"/>
        <v>-26160763.281859607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-109038.16213162259</v>
      </c>
      <c r="L991" s="444">
        <f t="shared" ca="1" si="80"/>
        <v>-26278197.073721047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25">
      <c r="G992" s="459">
        <f>G991+1</f>
        <v>83</v>
      </c>
      <c r="H992" s="459">
        <v>985</v>
      </c>
      <c r="I992" s="444">
        <f t="shared" ca="1" si="81"/>
        <v>-26278197.073721047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-109527.46959771194</v>
      </c>
      <c r="L992" s="444">
        <f t="shared" ca="1" si="80"/>
        <v>-26396120.173048578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25">
      <c r="G993" s="459">
        <f t="shared" ref="G993:G1003" si="102">G992</f>
        <v>83</v>
      </c>
      <c r="H993" s="459">
        <v>986</v>
      </c>
      <c r="I993" s="444">
        <f t="shared" ca="1" si="81"/>
        <v>-26396120.173048578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-110018.81584491</v>
      </c>
      <c r="L993" s="444">
        <f t="shared" ca="1" si="80"/>
        <v>-26514534.618623305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25">
      <c r="G994" s="459">
        <f t="shared" si="102"/>
        <v>83</v>
      </c>
      <c r="H994" s="459">
        <v>987</v>
      </c>
      <c r="I994" s="444">
        <f t="shared" ca="1" si="81"/>
        <v>-26514534.618623305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-110512.20936813801</v>
      </c>
      <c r="L994" s="444">
        <f t="shared" ca="1" si="80"/>
        <v>-26633442.457721263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25">
      <c r="G995" s="459">
        <f t="shared" si="102"/>
        <v>83</v>
      </c>
      <c r="H995" s="459">
        <v>988</v>
      </c>
      <c r="I995" s="444">
        <f t="shared" ca="1" si="81"/>
        <v>-26633442.457721263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-111007.65869771283</v>
      </c>
      <c r="L995" s="444">
        <f t="shared" ca="1" si="80"/>
        <v>-26752845.746148795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25">
      <c r="G996" s="459">
        <f t="shared" si="102"/>
        <v>83</v>
      </c>
      <c r="H996" s="459">
        <v>989</v>
      </c>
      <c r="I996" s="444">
        <f t="shared" ca="1" si="81"/>
        <v>-26752845.746148795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-111505.17239949421</v>
      </c>
      <c r="L996" s="444">
        <f t="shared" ca="1" si="80"/>
        <v>-26872746.548278108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25">
      <c r="G997" s="459">
        <f t="shared" si="102"/>
        <v>83</v>
      </c>
      <c r="H997" s="459">
        <v>990</v>
      </c>
      <c r="I997" s="444">
        <f t="shared" ca="1" si="81"/>
        <v>-26872746.548278108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-112004.75907503303</v>
      </c>
      <c r="L997" s="444">
        <f t="shared" ca="1" si="80"/>
        <v>-26993146.937082961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25">
      <c r="G998" s="459">
        <f t="shared" si="102"/>
        <v>83</v>
      </c>
      <c r="H998" s="459">
        <v>991</v>
      </c>
      <c r="I998" s="444">
        <f t="shared" ca="1" si="81"/>
        <v>-26993146.937082961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-112506.42736171991</v>
      </c>
      <c r="L998" s="444">
        <f t="shared" ca="1" si="80"/>
        <v>-27114048.994174499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25">
      <c r="G999" s="459">
        <f t="shared" si="102"/>
        <v>83</v>
      </c>
      <c r="H999" s="459">
        <v>992</v>
      </c>
      <c r="I999" s="444">
        <f t="shared" ca="1" si="81"/>
        <v>-27114048.994174499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-113010.18593293465</v>
      </c>
      <c r="L999" s="444">
        <f t="shared" ca="1" si="80"/>
        <v>-27235454.809837252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25">
      <c r="G1000" s="459">
        <f t="shared" si="102"/>
        <v>83</v>
      </c>
      <c r="H1000" s="459">
        <v>993</v>
      </c>
      <c r="I1000" s="444">
        <f t="shared" ca="1" si="81"/>
        <v>-27235454.809837252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-113516.04349819613</v>
      </c>
      <c r="L1000" s="444">
        <f t="shared" ca="1" si="80"/>
        <v>-27357366.483065266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25">
      <c r="G1001" s="459">
        <f t="shared" si="102"/>
        <v>83</v>
      </c>
      <c r="H1001" s="459">
        <v>994</v>
      </c>
      <c r="I1001" s="444">
        <f t="shared" ca="1" si="81"/>
        <v>-27357366.483065266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-114024.00880331284</v>
      </c>
      <c r="L1001" s="444">
        <f t="shared" ca="1" si="80"/>
        <v>-27479786.121598396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25">
      <c r="G1002" s="459">
        <f t="shared" si="102"/>
        <v>83</v>
      </c>
      <c r="H1002" s="459">
        <v>995</v>
      </c>
      <c r="I1002" s="444">
        <f t="shared" ca="1" si="81"/>
        <v>-27479786.121598396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-114534.09063053422</v>
      </c>
      <c r="L1002" s="444">
        <f t="shared" ca="1" si="80"/>
        <v>-27602715.84195875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25">
      <c r="G1003" s="459">
        <f t="shared" si="102"/>
        <v>83</v>
      </c>
      <c r="H1003" s="459">
        <v>996</v>
      </c>
      <c r="I1003" s="444">
        <f t="shared" ca="1" si="81"/>
        <v>-27602715.84195875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-115046.29779870238</v>
      </c>
      <c r="L1003" s="444">
        <f t="shared" ca="1" si="80"/>
        <v>-27726157.769487269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25">
      <c r="G1004" s="459">
        <f>G1003+1</f>
        <v>84</v>
      </c>
      <c r="H1004" s="459">
        <v>997</v>
      </c>
      <c r="I1004" s="444">
        <f t="shared" ca="1" si="81"/>
        <v>-27726157.769487269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-115560.63916340453</v>
      </c>
      <c r="L1004" s="444">
        <f t="shared" ca="1" si="80"/>
        <v>-27850114.038380492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25">
      <c r="G1005" s="459">
        <f t="shared" ref="G1005:G1015" si="103">G1004</f>
        <v>84</v>
      </c>
      <c r="H1005" s="459">
        <v>998</v>
      </c>
      <c r="I1005" s="444">
        <f t="shared" ca="1" si="81"/>
        <v>-27850114.038380492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-116077.12361712627</v>
      </c>
      <c r="L1005" s="444">
        <f t="shared" ca="1" si="80"/>
        <v>-27974586.791727439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25">
      <c r="G1006" s="459">
        <f t="shared" si="103"/>
        <v>84</v>
      </c>
      <c r="H1006" s="459">
        <v>999</v>
      </c>
      <c r="I1006" s="444">
        <f t="shared" ca="1" si="81"/>
        <v>-27974586.791727439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-116595.76008940522</v>
      </c>
      <c r="L1006" s="444">
        <f t="shared" ca="1" si="80"/>
        <v>-28099578.181546662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25">
      <c r="G1007" s="459">
        <f t="shared" si="103"/>
        <v>84</v>
      </c>
      <c r="H1007" s="459">
        <v>1000</v>
      </c>
      <c r="I1007" s="444">
        <f t="shared" ca="1" si="81"/>
        <v>-28099578.181546662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-117116.55754698534</v>
      </c>
      <c r="L1007" s="444">
        <f t="shared" ca="1" si="80"/>
        <v>-28225090.368823465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25">
      <c r="G1008" s="459">
        <f t="shared" si="103"/>
        <v>84</v>
      </c>
      <c r="H1008" s="459">
        <v>1001</v>
      </c>
      <c r="I1008" s="444">
        <f t="shared" ca="1" si="81"/>
        <v>-28225090.368823465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-117639.52499397202</v>
      </c>
      <c r="L1008" s="444">
        <f t="shared" ca="1" si="80"/>
        <v>-28351125.523547255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25">
      <c r="G1009" s="459">
        <f t="shared" si="103"/>
        <v>84</v>
      </c>
      <c r="H1009" s="459">
        <v>1002</v>
      </c>
      <c r="I1009" s="444">
        <f t="shared" ca="1" si="81"/>
        <v>-28351125.523547255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-118164.67147198781</v>
      </c>
      <c r="L1009" s="444">
        <f t="shared" ca="1" si="80"/>
        <v>-28477685.82474906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25">
      <c r="G1010" s="459">
        <f t="shared" si="103"/>
        <v>84</v>
      </c>
      <c r="H1010" s="459">
        <v>1003</v>
      </c>
      <c r="I1010" s="444">
        <f t="shared" ca="1" si="81"/>
        <v>-28477685.82474906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-118692.00606032865</v>
      </c>
      <c r="L1010" s="444">
        <f t="shared" ca="1" si="80"/>
        <v>-28604773.460539207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25">
      <c r="G1011" s="459">
        <f t="shared" si="103"/>
        <v>84</v>
      </c>
      <c r="H1011" s="459">
        <v>1004</v>
      </c>
      <c r="I1011" s="444">
        <f t="shared" ca="1" si="81"/>
        <v>-28604773.460539207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-119221.53787612093</v>
      </c>
      <c r="L1011" s="444">
        <f t="shared" ca="1" si="80"/>
        <v>-28732390.628145147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25">
      <c r="G1012" s="459">
        <f t="shared" si="103"/>
        <v>84</v>
      </c>
      <c r="H1012" s="459">
        <v>1005</v>
      </c>
      <c r="I1012" s="444">
        <f t="shared" ca="1" si="81"/>
        <v>-28732390.628145147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-119753.27607447903</v>
      </c>
      <c r="L1012" s="444">
        <f t="shared" ca="1" si="80"/>
        <v>-28860539.533949446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25">
      <c r="G1013" s="459">
        <f t="shared" si="103"/>
        <v>84</v>
      </c>
      <c r="H1013" s="459">
        <v>1006</v>
      </c>
      <c r="I1013" s="444">
        <f t="shared" ca="1" si="81"/>
        <v>-28860539.533949446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-120287.2298486636</v>
      </c>
      <c r="L1013" s="444">
        <f t="shared" ca="1" si="80"/>
        <v>-28989222.393527929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25">
      <c r="G1014" s="459">
        <f t="shared" si="103"/>
        <v>84</v>
      </c>
      <c r="H1014" s="459">
        <v>1007</v>
      </c>
      <c r="I1014" s="444">
        <f t="shared" ca="1" si="81"/>
        <v>-28989222.393527929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-120823.40843024061</v>
      </c>
      <c r="L1014" s="444">
        <f t="shared" ca="1" si="80"/>
        <v>-29118441.431687988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25">
      <c r="G1015" s="459">
        <f t="shared" si="103"/>
        <v>84</v>
      </c>
      <c r="H1015" s="459">
        <v>1008</v>
      </c>
      <c r="I1015" s="444">
        <f t="shared" ca="1" si="81"/>
        <v>-29118441.431687988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-121361.82108924085</v>
      </c>
      <c r="L1015" s="444">
        <f t="shared" ca="1" si="80"/>
        <v>-29248198.882507049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25">
      <c r="G1016" s="459">
        <f>G1015+1</f>
        <v>85</v>
      </c>
      <c r="H1016" s="459">
        <v>1009</v>
      </c>
      <c r="I1016" s="444">
        <f t="shared" ca="1" si="81"/>
        <v>-29248198.882507049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-121902.47713432027</v>
      </c>
      <c r="L1016" s="444">
        <f t="shared" ca="1" si="80"/>
        <v>-29378496.989371188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25">
      <c r="G1017" s="459">
        <f t="shared" ref="G1017:G1027" si="104">G1016</f>
        <v>85</v>
      </c>
      <c r="H1017" s="459">
        <v>1010</v>
      </c>
      <c r="I1017" s="444">
        <f t="shared" ca="1" si="81"/>
        <v>-29378496.989371188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-122445.38591292086</v>
      </c>
      <c r="L1017" s="444">
        <f t="shared" ca="1" si="80"/>
        <v>-29509338.005013928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25">
      <c r="G1018" s="459">
        <f t="shared" si="104"/>
        <v>85</v>
      </c>
      <c r="H1018" s="459">
        <v>1011</v>
      </c>
      <c r="I1018" s="444">
        <f t="shared" ca="1" si="81"/>
        <v>-29509338.005013928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-122990.5568114323</v>
      </c>
      <c r="L1018" s="444">
        <f t="shared" ca="1" si="80"/>
        <v>-29640724.19155518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25">
      <c r="G1019" s="459">
        <f t="shared" si="104"/>
        <v>85</v>
      </c>
      <c r="H1019" s="459">
        <v>1012</v>
      </c>
      <c r="I1019" s="444">
        <f t="shared" ca="1" si="81"/>
        <v>-29640724.19155518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-123537.99925535415</v>
      </c>
      <c r="L1019" s="444">
        <f t="shared" ca="1" si="80"/>
        <v>-29772657.820540354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25">
      <c r="G1020" s="459">
        <f t="shared" si="104"/>
        <v>85</v>
      </c>
      <c r="H1020" s="459">
        <v>1013</v>
      </c>
      <c r="I1020" s="444">
        <f t="shared" ca="1" si="81"/>
        <v>-29772657.820540354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-124087.72270945905</v>
      </c>
      <c r="L1020" s="444">
        <f t="shared" ca="1" si="80"/>
        <v>-29905141.172979631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25">
      <c r="G1021" s="459">
        <f t="shared" si="104"/>
        <v>85</v>
      </c>
      <c r="H1021" s="459">
        <v>1014</v>
      </c>
      <c r="I1021" s="444">
        <f t="shared" ca="1" si="81"/>
        <v>-29905141.172979631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-124639.73667795605</v>
      </c>
      <c r="L1021" s="444">
        <f t="shared" ca="1" si="80"/>
        <v>-30038176.539387405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25">
      <c r="G1022" s="459">
        <f t="shared" si="104"/>
        <v>85</v>
      </c>
      <c r="H1022" s="459">
        <v>1015</v>
      </c>
      <c r="I1022" s="444">
        <f t="shared" ca="1" si="81"/>
        <v>-30038176.539387405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-125194.05070465509</v>
      </c>
      <c r="L1022" s="444">
        <f t="shared" ca="1" si="80"/>
        <v>-30171766.219821878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25">
      <c r="G1023" s="459">
        <f t="shared" si="104"/>
        <v>85</v>
      </c>
      <c r="H1023" s="459">
        <v>1016</v>
      </c>
      <c r="I1023" s="444">
        <f t="shared" ca="1" si="81"/>
        <v>-30171766.219821878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-125750.67437313206</v>
      </c>
      <c r="L1023" s="444">
        <f t="shared" ca="1" si="80"/>
        <v>-30305912.523924828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25">
      <c r="G1024" s="459">
        <f t="shared" si="104"/>
        <v>85</v>
      </c>
      <c r="H1024" s="459">
        <v>1017</v>
      </c>
      <c r="I1024" s="444">
        <f t="shared" ca="1" si="81"/>
        <v>-30305912.523924828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-126309.61730689436</v>
      </c>
      <c r="L1024" s="444">
        <f t="shared" ca="1" si="80"/>
        <v>-30440617.770961542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25">
      <c r="G1025" s="459">
        <f t="shared" si="104"/>
        <v>85</v>
      </c>
      <c r="H1025" s="459">
        <v>1018</v>
      </c>
      <c r="I1025" s="444">
        <f t="shared" ca="1" si="81"/>
        <v>-30440617.770961542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-126870.88916954733</v>
      </c>
      <c r="L1025" s="444">
        <f t="shared" ca="1" si="80"/>
        <v>-30575884.289860908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25">
      <c r="G1026" s="459">
        <f t="shared" si="104"/>
        <v>85</v>
      </c>
      <c r="H1026" s="459">
        <v>1019</v>
      </c>
      <c r="I1026" s="444">
        <f t="shared" ca="1" si="81"/>
        <v>-30575884.289860908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-127434.49966496136</v>
      </c>
      <c r="L1026" s="444">
        <f t="shared" ca="1" si="80"/>
        <v>-30711714.419255689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25">
      <c r="G1027" s="459">
        <f t="shared" si="104"/>
        <v>85</v>
      </c>
      <c r="H1027" s="459">
        <v>1020</v>
      </c>
      <c r="I1027" s="444">
        <f t="shared" ca="1" si="81"/>
        <v>-30711714.419255689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-128000.4585374396</v>
      </c>
      <c r="L1027" s="444">
        <f t="shared" ca="1" si="80"/>
        <v>-30848110.507522948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25">
      <c r="G1028" s="459">
        <f>G1027+1</f>
        <v>86</v>
      </c>
      <c r="H1028" s="459">
        <v>1021</v>
      </c>
      <c r="I1028" s="444">
        <f t="shared" ca="1" si="81"/>
        <v>-30848110.507522948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-128568.77557188652</v>
      </c>
      <c r="L1028" s="444">
        <f t="shared" ref="L1028:L1282" ca="1" si="106">I1028-J1028+K1028</f>
        <v>-30985074.912824653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25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-30985074.912824653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-129139.46059397697</v>
      </c>
      <c r="L1029" s="444">
        <f t="shared" ca="1" si="106"/>
        <v>-31122610.003148448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25">
      <c r="G1030" s="459">
        <f t="shared" si="107"/>
        <v>86</v>
      </c>
      <c r="H1030" s="459">
        <v>1023</v>
      </c>
      <c r="I1030" s="444">
        <f t="shared" ca="1" si="108"/>
        <v>-31122610.003148448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-129712.52347032611</v>
      </c>
      <c r="L1030" s="444">
        <f t="shared" ca="1" si="106"/>
        <v>-31260718.156348594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25">
      <c r="G1031" s="459">
        <f t="shared" si="107"/>
        <v>86</v>
      </c>
      <c r="H1031" s="459">
        <v>1024</v>
      </c>
      <c r="I1031" s="444">
        <f t="shared" ca="1" si="108"/>
        <v>-31260718.156348594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-130287.97410866003</v>
      </c>
      <c r="L1031" s="444">
        <f t="shared" ca="1" si="106"/>
        <v>-31399401.760187071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25">
      <c r="G1032" s="459">
        <f t="shared" si="107"/>
        <v>86</v>
      </c>
      <c r="H1032" s="459">
        <v>1025</v>
      </c>
      <c r="I1032" s="444">
        <f t="shared" ca="1" si="108"/>
        <v>-31399401.760187071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-130865.82245798701</v>
      </c>
      <c r="L1032" s="444">
        <f t="shared" ca="1" si="106"/>
        <v>-31538663.212374877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25">
      <c r="G1033" s="459">
        <f t="shared" si="107"/>
        <v>86</v>
      </c>
      <c r="H1033" s="459">
        <v>1026</v>
      </c>
      <c r="I1033" s="444">
        <f t="shared" ca="1" si="108"/>
        <v>-31538663.212374877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-131446.07850876957</v>
      </c>
      <c r="L1033" s="444">
        <f t="shared" ca="1" si="106"/>
        <v>-31678504.920613464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25">
      <c r="G1034" s="459">
        <f t="shared" si="107"/>
        <v>86</v>
      </c>
      <c r="H1034" s="459">
        <v>1027</v>
      </c>
      <c r="I1034" s="444">
        <f t="shared" ca="1" si="108"/>
        <v>-31678504.920613464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-132028.752293097</v>
      </c>
      <c r="L1034" s="444">
        <f t="shared" ca="1" si="106"/>
        <v>-31818929.302636381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25">
      <c r="G1035" s="459">
        <f t="shared" si="107"/>
        <v>86</v>
      </c>
      <c r="H1035" s="459">
        <v>1028</v>
      </c>
      <c r="I1035" s="444">
        <f t="shared" ca="1" si="108"/>
        <v>-31818929.302636381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-132613.85388485919</v>
      </c>
      <c r="L1035" s="444">
        <f t="shared" ca="1" si="106"/>
        <v>-31959938.786251061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25">
      <c r="G1036" s="459">
        <f t="shared" si="107"/>
        <v>86</v>
      </c>
      <c r="H1036" s="459">
        <v>1029</v>
      </c>
      <c r="I1036" s="444">
        <f t="shared" ca="1" si="108"/>
        <v>-31959938.786251061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-133201.39339992031</v>
      </c>
      <c r="L1036" s="444">
        <f t="shared" ca="1" si="106"/>
        <v>-32101535.8093808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25">
      <c r="G1037" s="459">
        <f t="shared" si="107"/>
        <v>86</v>
      </c>
      <c r="H1037" s="459">
        <v>1030</v>
      </c>
      <c r="I1037" s="444">
        <f t="shared" ca="1" si="108"/>
        <v>-32101535.8093808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-133791.38099629423</v>
      </c>
      <c r="L1037" s="444">
        <f t="shared" ca="1" si="106"/>
        <v>-32243722.820106912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25">
      <c r="G1038" s="459">
        <f t="shared" si="107"/>
        <v>86</v>
      </c>
      <c r="H1038" s="459">
        <v>1031</v>
      </c>
      <c r="I1038" s="444">
        <f t="shared" ca="1" si="108"/>
        <v>-32243722.820106912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-134383.8268743197</v>
      </c>
      <c r="L1038" s="444">
        <f t="shared" ca="1" si="106"/>
        <v>-32386502.27671105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25">
      <c r="G1039" s="459">
        <f t="shared" si="107"/>
        <v>86</v>
      </c>
      <c r="H1039" s="459">
        <v>1032</v>
      </c>
      <c r="I1039" s="444">
        <f t="shared" ca="1" si="108"/>
        <v>-32386502.27671105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-134978.74127683692</v>
      </c>
      <c r="L1039" s="444">
        <f t="shared" ca="1" si="106"/>
        <v>-32529876.647717707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25">
      <c r="G1040" s="459">
        <f>G1039+1</f>
        <v>87</v>
      </c>
      <c r="H1040" s="459">
        <v>1033</v>
      </c>
      <c r="I1040" s="444">
        <f t="shared" ca="1" si="108"/>
        <v>-32529876.647717707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-135576.13448936466</v>
      </c>
      <c r="L1040" s="444">
        <f t="shared" ca="1" si="106"/>
        <v>-32673848.41193689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25">
      <c r="G1041" s="459">
        <f t="shared" ref="G1041:G1051" si="111">G1040</f>
        <v>87</v>
      </c>
      <c r="H1041" s="459">
        <v>1034</v>
      </c>
      <c r="I1041" s="444">
        <f t="shared" ca="1" si="108"/>
        <v>-32673848.41193689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-136176.01684027797</v>
      </c>
      <c r="L1041" s="444">
        <f t="shared" ca="1" si="106"/>
        <v>-32818420.058506988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25">
      <c r="G1042" s="459">
        <f t="shared" si="111"/>
        <v>87</v>
      </c>
      <c r="H1042" s="459">
        <v>1035</v>
      </c>
      <c r="I1042" s="444">
        <f t="shared" ca="1" si="108"/>
        <v>-32818420.058506988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-136778.39870098667</v>
      </c>
      <c r="L1042" s="444">
        <f t="shared" ca="1" si="106"/>
        <v>-32963594.086937793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25">
      <c r="G1043" s="459">
        <f t="shared" si="111"/>
        <v>87</v>
      </c>
      <c r="H1043" s="459">
        <v>1036</v>
      </c>
      <c r="I1043" s="444">
        <f t="shared" ca="1" si="108"/>
        <v>-32963594.086937793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-137383.29048611503</v>
      </c>
      <c r="L1043" s="444">
        <f t="shared" ca="1" si="106"/>
        <v>-33109373.007153727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25">
      <c r="G1044" s="459">
        <f t="shared" si="111"/>
        <v>87</v>
      </c>
      <c r="H1044" s="459">
        <v>1037</v>
      </c>
      <c r="I1044" s="444">
        <f t="shared" ca="1" si="108"/>
        <v>-33109373.007153727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-137990.70265368145</v>
      </c>
      <c r="L1044" s="444">
        <f t="shared" ca="1" si="106"/>
        <v>-33255759.339537226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25">
      <c r="G1045" s="459">
        <f t="shared" si="111"/>
        <v>87</v>
      </c>
      <c r="H1045" s="459">
        <v>1038</v>
      </c>
      <c r="I1045" s="444">
        <f t="shared" ca="1" si="108"/>
        <v>-33255759.339537226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-138600.64570527934</v>
      </c>
      <c r="L1045" s="444">
        <f t="shared" ca="1" si="106"/>
        <v>-33402755.614972323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25">
      <c r="G1046" s="459">
        <f t="shared" si="111"/>
        <v>87</v>
      </c>
      <c r="H1046" s="459">
        <v>1039</v>
      </c>
      <c r="I1046" s="444">
        <f t="shared" ca="1" si="108"/>
        <v>-33402755.614972323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-139213.13018625893</v>
      </c>
      <c r="L1046" s="444">
        <f t="shared" ca="1" si="106"/>
        <v>-33550364.374888401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25">
      <c r="G1047" s="459">
        <f t="shared" si="111"/>
        <v>87</v>
      </c>
      <c r="H1047" s="459">
        <v>1040</v>
      </c>
      <c r="I1047" s="444">
        <f t="shared" ca="1" si="108"/>
        <v>-33550364.374888401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-139828.16668590924</v>
      </c>
      <c r="L1047" s="444">
        <f t="shared" ca="1" si="106"/>
        <v>-33698588.171304129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25">
      <c r="G1048" s="459">
        <f t="shared" si="111"/>
        <v>87</v>
      </c>
      <c r="H1048" s="459">
        <v>1041</v>
      </c>
      <c r="I1048" s="444">
        <f t="shared" ca="1" si="108"/>
        <v>-33698588.171304129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-140445.76583764146</v>
      </c>
      <c r="L1048" s="444">
        <f t="shared" ca="1" si="106"/>
        <v>-33847429.566871591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25">
      <c r="G1049" s="459">
        <f t="shared" si="111"/>
        <v>87</v>
      </c>
      <c r="H1049" s="459">
        <v>1042</v>
      </c>
      <c r="I1049" s="444">
        <f t="shared" ca="1" si="108"/>
        <v>-33847429.566871591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-141065.93831917256</v>
      </c>
      <c r="L1049" s="444">
        <f t="shared" ca="1" si="106"/>
        <v>-33996891.134920582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25">
      <c r="G1050" s="459">
        <f t="shared" si="111"/>
        <v>87</v>
      </c>
      <c r="H1050" s="459">
        <v>1043</v>
      </c>
      <c r="I1050" s="444">
        <f t="shared" ca="1" si="108"/>
        <v>-33996891.134920582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-141688.69485271</v>
      </c>
      <c r="L1050" s="444">
        <f t="shared" ca="1" si="106"/>
        <v>-34146975.459503114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25">
      <c r="G1051" s="459">
        <f t="shared" si="111"/>
        <v>87</v>
      </c>
      <c r="H1051" s="459">
        <v>1044</v>
      </c>
      <c r="I1051" s="444">
        <f t="shared" ca="1" si="108"/>
        <v>-34146975.459503114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-142314.04620513725</v>
      </c>
      <c r="L1051" s="444">
        <f t="shared" ca="1" si="106"/>
        <v>-34297685.135438077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25">
      <c r="G1052" s="459">
        <f>G1051+1</f>
        <v>88</v>
      </c>
      <c r="H1052" s="459">
        <v>1045</v>
      </c>
      <c r="I1052" s="444">
        <f t="shared" ca="1" si="108"/>
        <v>-34297685.135438077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-142942.00318819957</v>
      </c>
      <c r="L1052" s="444">
        <f t="shared" ca="1" si="106"/>
        <v>-34449022.7683561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25">
      <c r="G1053" s="459">
        <f t="shared" ref="G1053:G1063" si="112">G1052</f>
        <v>88</v>
      </c>
      <c r="H1053" s="459">
        <v>1046</v>
      </c>
      <c r="I1053" s="444">
        <f t="shared" ca="1" si="108"/>
        <v>-34449022.7683561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-143572.57665869134</v>
      </c>
      <c r="L1053" s="444">
        <f t="shared" ca="1" si="106"/>
        <v>-34600990.97474461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25">
      <c r="G1054" s="459">
        <f t="shared" si="112"/>
        <v>88</v>
      </c>
      <c r="H1054" s="459">
        <v>1047</v>
      </c>
      <c r="I1054" s="444">
        <f t="shared" ca="1" si="108"/>
        <v>-34600990.97474461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-144205.77751864347</v>
      </c>
      <c r="L1054" s="444">
        <f t="shared" ca="1" si="106"/>
        <v>-34753592.381993078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25">
      <c r="G1055" s="459">
        <f t="shared" si="112"/>
        <v>88</v>
      </c>
      <c r="H1055" s="459">
        <v>1048</v>
      </c>
      <c r="I1055" s="444">
        <f t="shared" ca="1" si="108"/>
        <v>-34753592.381993078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-144841.61671551209</v>
      </c>
      <c r="L1055" s="444">
        <f t="shared" ca="1" si="106"/>
        <v>-34906829.628438413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25">
      <c r="G1056" s="459">
        <f t="shared" si="112"/>
        <v>88</v>
      </c>
      <c r="H1056" s="459">
        <v>1049</v>
      </c>
      <c r="I1056" s="444">
        <f t="shared" ca="1" si="108"/>
        <v>-34906829.628438413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-145480.10524236766</v>
      </c>
      <c r="L1056" s="444">
        <f t="shared" ca="1" si="106"/>
        <v>-35060705.3634106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25">
      <c r="G1057" s="459">
        <f t="shared" si="112"/>
        <v>88</v>
      </c>
      <c r="H1057" s="459">
        <v>1050</v>
      </c>
      <c r="I1057" s="444">
        <f t="shared" ca="1" si="108"/>
        <v>-35060705.3634106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-146121.25413808509</v>
      </c>
      <c r="L1057" s="444">
        <f t="shared" ca="1" si="106"/>
        <v>-35215222.247278504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25">
      <c r="G1058" s="459">
        <f t="shared" si="112"/>
        <v>88</v>
      </c>
      <c r="H1058" s="459">
        <v>1051</v>
      </c>
      <c r="I1058" s="444">
        <f t="shared" ca="1" si="108"/>
        <v>-35215222.247278504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-146765.0744875347</v>
      </c>
      <c r="L1058" s="444">
        <f t="shared" ca="1" si="106"/>
        <v>-35370382.951495863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25">
      <c r="G1059" s="459">
        <f t="shared" si="112"/>
        <v>88</v>
      </c>
      <c r="H1059" s="459">
        <v>1052</v>
      </c>
      <c r="I1059" s="444">
        <f t="shared" ca="1" si="108"/>
        <v>-35370382.951495863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-147411.57742177369</v>
      </c>
      <c r="L1059" s="444">
        <f t="shared" ca="1" si="106"/>
        <v>-35526190.158647463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25">
      <c r="G1060" s="459">
        <f t="shared" si="112"/>
        <v>88</v>
      </c>
      <c r="H1060" s="459">
        <v>1053</v>
      </c>
      <c r="I1060" s="444">
        <f t="shared" ca="1" si="108"/>
        <v>-35526190.158647463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-148060.77411823868</v>
      </c>
      <c r="L1060" s="444">
        <f t="shared" ca="1" si="106"/>
        <v>-35682646.562495522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25">
      <c r="G1061" s="459">
        <f t="shared" si="112"/>
        <v>88</v>
      </c>
      <c r="H1061" s="459">
        <v>1054</v>
      </c>
      <c r="I1061" s="444">
        <f t="shared" ca="1" si="108"/>
        <v>-35682646.562495522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-148712.67580093895</v>
      </c>
      <c r="L1061" s="444">
        <f t="shared" ca="1" si="106"/>
        <v>-35839754.868026286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25">
      <c r="G1062" s="459">
        <f t="shared" si="112"/>
        <v>88</v>
      </c>
      <c r="H1062" s="459">
        <v>1055</v>
      </c>
      <c r="I1062" s="444">
        <f t="shared" ca="1" si="108"/>
        <v>-35839754.868026286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-149367.29374065046</v>
      </c>
      <c r="L1062" s="444">
        <f t="shared" ca="1" si="106"/>
        <v>-35997517.791496761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25">
      <c r="G1063" s="459">
        <f t="shared" si="112"/>
        <v>88</v>
      </c>
      <c r="H1063" s="459">
        <v>1056</v>
      </c>
      <c r="I1063" s="444">
        <f t="shared" ca="1" si="108"/>
        <v>-35997517.791496761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-150024.63925511076</v>
      </c>
      <c r="L1063" s="444">
        <f t="shared" ca="1" si="106"/>
        <v>-36155938.060481697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25">
      <c r="G1064" s="459">
        <f>G1063+1</f>
        <v>89</v>
      </c>
      <c r="H1064" s="459">
        <v>1057</v>
      </c>
      <c r="I1064" s="444">
        <f t="shared" ca="1" si="108"/>
        <v>-36155938.060481697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-150684.72370921465</v>
      </c>
      <c r="L1064" s="444">
        <f t="shared" ca="1" si="106"/>
        <v>-36315018.413920738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25">
      <c r="G1065" s="459">
        <f t="shared" ref="G1065:G1075" si="113">G1064</f>
        <v>89</v>
      </c>
      <c r="H1065" s="459">
        <v>1058</v>
      </c>
      <c r="I1065" s="444">
        <f t="shared" ca="1" si="108"/>
        <v>-36315018.413920738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-151347.55851521067</v>
      </c>
      <c r="L1065" s="444">
        <f t="shared" ca="1" si="106"/>
        <v>-36474761.602165774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25">
      <c r="G1066" s="459">
        <f t="shared" si="113"/>
        <v>89</v>
      </c>
      <c r="H1066" s="459">
        <v>1059</v>
      </c>
      <c r="I1066" s="444">
        <f t="shared" ca="1" si="108"/>
        <v>-36474761.602165774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-152013.1551328983</v>
      </c>
      <c r="L1066" s="444">
        <f t="shared" ca="1" si="106"/>
        <v>-36635170.387028493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25">
      <c r="G1067" s="459">
        <f t="shared" si="113"/>
        <v>89</v>
      </c>
      <c r="H1067" s="459">
        <v>1060</v>
      </c>
      <c r="I1067" s="444">
        <f t="shared" ca="1" si="108"/>
        <v>-36635170.387028493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-152681.52506982631</v>
      </c>
      <c r="L1067" s="444">
        <f t="shared" ca="1" si="106"/>
        <v>-36796247.541828141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25">
      <c r="G1068" s="459">
        <f t="shared" si="113"/>
        <v>89</v>
      </c>
      <c r="H1068" s="459">
        <v>1061</v>
      </c>
      <c r="I1068" s="444">
        <f t="shared" ca="1" si="108"/>
        <v>-36796247.541828141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-153352.67988149152</v>
      </c>
      <c r="L1068" s="444">
        <f t="shared" ca="1" si="106"/>
        <v>-36957995.851439454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25">
      <c r="G1069" s="459">
        <f t="shared" si="113"/>
        <v>89</v>
      </c>
      <c r="H1069" s="459">
        <v>1062</v>
      </c>
      <c r="I1069" s="444">
        <f t="shared" ca="1" si="108"/>
        <v>-36957995.851439454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-154026.63117153864</v>
      </c>
      <c r="L1069" s="444">
        <f t="shared" ca="1" si="106"/>
        <v>-37120418.112340815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25">
      <c r="G1070" s="459">
        <f t="shared" si="113"/>
        <v>89</v>
      </c>
      <c r="H1070" s="459">
        <v>1063</v>
      </c>
      <c r="I1070" s="444">
        <f t="shared" ca="1" si="108"/>
        <v>-37120418.112340815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-154703.39059196098</v>
      </c>
      <c r="L1070" s="444">
        <f t="shared" ca="1" si="106"/>
        <v>-37283517.132662602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25">
      <c r="G1071" s="459">
        <f t="shared" si="113"/>
        <v>89</v>
      </c>
      <c r="H1071" s="459">
        <v>1064</v>
      </c>
      <c r="I1071" s="444">
        <f t="shared" ca="1" si="108"/>
        <v>-37283517.132662602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-155382.96984330178</v>
      </c>
      <c r="L1071" s="444">
        <f t="shared" ca="1" si="106"/>
        <v>-37447295.732235722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25">
      <c r="G1072" s="459">
        <f t="shared" si="113"/>
        <v>89</v>
      </c>
      <c r="H1072" s="459">
        <v>1065</v>
      </c>
      <c r="I1072" s="444">
        <f t="shared" ca="1" si="108"/>
        <v>-37447295.732235722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-156065.38067485642</v>
      </c>
      <c r="L1072" s="444">
        <f t="shared" ca="1" si="106"/>
        <v>-37611756.742640398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25">
      <c r="G1073" s="459">
        <f t="shared" si="113"/>
        <v>89</v>
      </c>
      <c r="H1073" s="459">
        <v>1066</v>
      </c>
      <c r="I1073" s="444">
        <f t="shared" ca="1" si="108"/>
        <v>-37611756.742640398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-156750.63488487591</v>
      </c>
      <c r="L1073" s="444">
        <f t="shared" ca="1" si="106"/>
        <v>-37776903.0072551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25">
      <c r="G1074" s="459">
        <f t="shared" si="113"/>
        <v>89</v>
      </c>
      <c r="H1074" s="459">
        <v>1067</v>
      </c>
      <c r="I1074" s="444">
        <f t="shared" ca="1" si="108"/>
        <v>-37776903.0072551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-157438.74432077049</v>
      </c>
      <c r="L1074" s="444">
        <f t="shared" ca="1" si="106"/>
        <v>-37942737.381305695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25">
      <c r="G1075" s="459">
        <f t="shared" si="113"/>
        <v>89</v>
      </c>
      <c r="H1075" s="459">
        <v>1068</v>
      </c>
      <c r="I1075" s="444">
        <f t="shared" ca="1" si="108"/>
        <v>-37942737.381305695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-158129.72087931464</v>
      </c>
      <c r="L1075" s="444">
        <f t="shared" ca="1" si="106"/>
        <v>-38109262.731914833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25">
      <c r="G1076" s="459">
        <f>G1075+1</f>
        <v>90</v>
      </c>
      <c r="H1076" s="459">
        <v>1069</v>
      </c>
      <c r="I1076" s="444">
        <f t="shared" ca="1" si="108"/>
        <v>-38109262.731914833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-158823.57650685273</v>
      </c>
      <c r="L1076" s="444">
        <f t="shared" ca="1" si="106"/>
        <v>-38276481.938151509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25">
      <c r="G1077" s="459">
        <f t="shared" ref="G1077:G1087" si="114">G1076</f>
        <v>90</v>
      </c>
      <c r="H1077" s="459">
        <v>1070</v>
      </c>
      <c r="I1077" s="444">
        <f t="shared" ca="1" si="108"/>
        <v>-38276481.938151509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-159520.32319950554</v>
      </c>
      <c r="L1077" s="444">
        <f t="shared" ca="1" si="106"/>
        <v>-38444397.891080834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25">
      <c r="G1078" s="459">
        <f t="shared" si="114"/>
        <v>90</v>
      </c>
      <c r="H1078" s="459">
        <v>1071</v>
      </c>
      <c r="I1078" s="444">
        <f t="shared" ca="1" si="108"/>
        <v>-38444397.891080834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-160219.97300337773</v>
      </c>
      <c r="L1078" s="444">
        <f t="shared" ca="1" si="106"/>
        <v>-38613013.493814036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25">
      <c r="G1079" s="459">
        <f t="shared" si="114"/>
        <v>90</v>
      </c>
      <c r="H1079" s="459">
        <v>1072</v>
      </c>
      <c r="I1079" s="444">
        <f t="shared" ca="1" si="108"/>
        <v>-38613013.493814036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-160922.53801476606</v>
      </c>
      <c r="L1079" s="444">
        <f t="shared" ca="1" si="106"/>
        <v>-38782331.661558628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25">
      <c r="G1080" s="459">
        <f t="shared" si="114"/>
        <v>90</v>
      </c>
      <c r="H1080" s="459">
        <v>1073</v>
      </c>
      <c r="I1080" s="444">
        <f t="shared" ca="1" si="108"/>
        <v>-38782331.661558628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-161628.03038036855</v>
      </c>
      <c r="L1080" s="444">
        <f t="shared" ca="1" si="106"/>
        <v>-38952355.321668819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25">
      <c r="G1081" s="459">
        <f t="shared" si="114"/>
        <v>90</v>
      </c>
      <c r="H1081" s="459">
        <v>1074</v>
      </c>
      <c r="I1081" s="444">
        <f t="shared" ca="1" si="108"/>
        <v>-38952355.321668819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-162336.46229749435</v>
      </c>
      <c r="L1081" s="444">
        <f t="shared" ca="1" si="106"/>
        <v>-39123087.413696133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25">
      <c r="G1082" s="459">
        <f t="shared" si="114"/>
        <v>90</v>
      </c>
      <c r="H1082" s="459">
        <v>1075</v>
      </c>
      <c r="I1082" s="444">
        <f t="shared" ca="1" si="108"/>
        <v>-39123087.413696133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-163047.84601427481</v>
      </c>
      <c r="L1082" s="444">
        <f t="shared" ca="1" si="106"/>
        <v>-39294530.889440231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25">
      <c r="G1083" s="459">
        <f t="shared" si="114"/>
        <v>90</v>
      </c>
      <c r="H1083" s="459">
        <v>1076</v>
      </c>
      <c r="I1083" s="444">
        <f t="shared" ca="1" si="108"/>
        <v>-39294530.889440231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-163762.19382987521</v>
      </c>
      <c r="L1083" s="444">
        <f t="shared" ca="1" si="106"/>
        <v>-39466688.712999925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25">
      <c r="G1084" s="459">
        <f t="shared" si="114"/>
        <v>90</v>
      </c>
      <c r="H1084" s="459">
        <v>1077</v>
      </c>
      <c r="I1084" s="444">
        <f t="shared" ca="1" si="108"/>
        <v>-39466688.712999925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-164479.51809470728</v>
      </c>
      <c r="L1084" s="444">
        <f t="shared" ca="1" si="106"/>
        <v>-39639563.860824451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25">
      <c r="G1085" s="459">
        <f t="shared" si="114"/>
        <v>90</v>
      </c>
      <c r="H1085" s="459">
        <v>1078</v>
      </c>
      <c r="I1085" s="444">
        <f t="shared" ca="1" si="108"/>
        <v>-39639563.860824451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-165199.83121064279</v>
      </c>
      <c r="L1085" s="444">
        <f t="shared" ca="1" si="106"/>
        <v>-39813159.321764916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25">
      <c r="G1086" s="459">
        <f t="shared" si="114"/>
        <v>90</v>
      </c>
      <c r="H1086" s="459">
        <v>1079</v>
      </c>
      <c r="I1086" s="444">
        <f t="shared" ca="1" si="108"/>
        <v>-39813159.321764916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-165923.14563122808</v>
      </c>
      <c r="L1086" s="444">
        <f t="shared" ca="1" si="106"/>
        <v>-39987478.09712597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25">
      <c r="G1087" s="459">
        <f t="shared" si="114"/>
        <v>90</v>
      </c>
      <c r="H1087" s="459">
        <v>1080</v>
      </c>
      <c r="I1087" s="444">
        <f t="shared" ca="1" si="108"/>
        <v>-39987478.09712597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-166649.47386189914</v>
      </c>
      <c r="L1087" s="444">
        <f t="shared" ca="1" si="106"/>
        <v>-40162523.200717688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25">
      <c r="G1088" s="459">
        <f>G1087+1</f>
        <v>91</v>
      </c>
      <c r="H1088" s="459">
        <v>1081</v>
      </c>
      <c r="I1088" s="444">
        <f t="shared" ca="1" si="108"/>
        <v>-40162523.200717688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-167378.82846019795</v>
      </c>
      <c r="L1088" s="444">
        <f t="shared" ca="1" si="106"/>
        <v>-40338297.658907712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25">
      <c r="G1089" s="459">
        <f t="shared" ref="G1089:G1099" si="115">G1088</f>
        <v>91</v>
      </c>
      <c r="H1089" s="459">
        <v>1082</v>
      </c>
      <c r="I1089" s="444">
        <f t="shared" ca="1" si="108"/>
        <v>-40338297.658907712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-168111.22203598972</v>
      </c>
      <c r="L1089" s="444">
        <f t="shared" ca="1" si="106"/>
        <v>-40514804.510673523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25">
      <c r="G1090" s="459">
        <f t="shared" si="115"/>
        <v>91</v>
      </c>
      <c r="H1090" s="459">
        <v>1083</v>
      </c>
      <c r="I1090" s="444">
        <f t="shared" ca="1" si="108"/>
        <v>-40514804.510673523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-168846.6672516806</v>
      </c>
      <c r="L1090" s="444">
        <f t="shared" ca="1" si="106"/>
        <v>-40692046.807655029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25">
      <c r="G1091" s="459">
        <f t="shared" si="115"/>
        <v>91</v>
      </c>
      <c r="H1091" s="459">
        <v>1084</v>
      </c>
      <c r="I1091" s="444">
        <f t="shared" ca="1" si="108"/>
        <v>-40692046.807655029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-169585.17682243689</v>
      </c>
      <c r="L1091" s="444">
        <f t="shared" ca="1" si="106"/>
        <v>-40870027.61420729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25">
      <c r="G1092" s="459">
        <f t="shared" si="115"/>
        <v>91</v>
      </c>
      <c r="H1092" s="459">
        <v>1085</v>
      </c>
      <c r="I1092" s="444">
        <f t="shared" ca="1" si="108"/>
        <v>-40870027.61420729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-170326.76351640464</v>
      </c>
      <c r="L1092" s="444">
        <f t="shared" ca="1" si="106"/>
        <v>-41048750.007453516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25">
      <c r="G1093" s="459">
        <f t="shared" si="115"/>
        <v>91</v>
      </c>
      <c r="H1093" s="459">
        <v>1086</v>
      </c>
      <c r="I1093" s="444">
        <f t="shared" ca="1" si="108"/>
        <v>-41048750.007453516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-171071.44015493058</v>
      </c>
      <c r="L1093" s="444">
        <f t="shared" ca="1" si="106"/>
        <v>-41228217.077338271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25">
      <c r="G1094" s="459">
        <f t="shared" si="115"/>
        <v>91</v>
      </c>
      <c r="H1094" s="459">
        <v>1087</v>
      </c>
      <c r="I1094" s="444">
        <f t="shared" ca="1" si="108"/>
        <v>-41228217.077338271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-171819.21961278372</v>
      </c>
      <c r="L1094" s="444">
        <f t="shared" ca="1" si="106"/>
        <v>-41408431.926680878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25">
      <c r="G1095" s="459">
        <f t="shared" si="115"/>
        <v>91</v>
      </c>
      <c r="H1095" s="459">
        <v>1088</v>
      </c>
      <c r="I1095" s="444">
        <f t="shared" ca="1" si="108"/>
        <v>-41408431.926680878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-172570.11481837792</v>
      </c>
      <c r="L1095" s="444">
        <f t="shared" ca="1" si="106"/>
        <v>-41589397.671229079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25">
      <c r="G1096" s="459">
        <f t="shared" si="115"/>
        <v>91</v>
      </c>
      <c r="H1096" s="459">
        <v>1089</v>
      </c>
      <c r="I1096" s="444">
        <f t="shared" ca="1" si="108"/>
        <v>-41589397.671229079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-173324.13875399542</v>
      </c>
      <c r="L1096" s="444">
        <f t="shared" ca="1" si="106"/>
        <v>-41771117.439712897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25">
      <c r="G1097" s="459">
        <f t="shared" si="115"/>
        <v>91</v>
      </c>
      <c r="H1097" s="459">
        <v>1090</v>
      </c>
      <c r="I1097" s="444">
        <f t="shared" ca="1" si="108"/>
        <v>-41771117.439712897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-174081.30445601133</v>
      </c>
      <c r="L1097" s="444">
        <f t="shared" ca="1" si="106"/>
        <v>-41953594.37389873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25">
      <c r="G1098" s="459">
        <f t="shared" si="115"/>
        <v>91</v>
      </c>
      <c r="H1098" s="459">
        <v>1091</v>
      </c>
      <c r="I1098" s="444">
        <f t="shared" ca="1" si="108"/>
        <v>-41953594.37389873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-174841.62501511897</v>
      </c>
      <c r="L1098" s="444">
        <f t="shared" ca="1" si="106"/>
        <v>-42136831.628643669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25">
      <c r="G1099" s="459">
        <f t="shared" si="115"/>
        <v>91</v>
      </c>
      <c r="H1099" s="459">
        <v>1092</v>
      </c>
      <c r="I1099" s="444">
        <f t="shared" ca="1" si="108"/>
        <v>-42136831.628643669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-175605.11357655621</v>
      </c>
      <c r="L1099" s="444">
        <f t="shared" ca="1" si="106"/>
        <v>-42320832.371950045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25">
      <c r="G1100" s="459">
        <f>G1099+1</f>
        <v>92</v>
      </c>
      <c r="H1100" s="459">
        <v>1093</v>
      </c>
      <c r="I1100" s="444">
        <f t="shared" ca="1" si="108"/>
        <v>-42320832.371950045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-176371.78334033277</v>
      </c>
      <c r="L1100" s="444">
        <f t="shared" ca="1" si="106"/>
        <v>-42505599.785020202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25">
      <c r="G1101" s="459">
        <f t="shared" ref="G1101:G1111" si="116">G1100</f>
        <v>92</v>
      </c>
      <c r="H1101" s="459">
        <v>1094</v>
      </c>
      <c r="I1101" s="444">
        <f t="shared" ca="1" si="108"/>
        <v>-42505599.785020202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-177141.64756145843</v>
      </c>
      <c r="L1101" s="444">
        <f t="shared" ca="1" si="106"/>
        <v>-42691137.062311485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25">
      <c r="G1102" s="459">
        <f t="shared" si="116"/>
        <v>92</v>
      </c>
      <c r="H1102" s="459">
        <v>1095</v>
      </c>
      <c r="I1102" s="444">
        <f t="shared" ca="1" si="108"/>
        <v>-42691137.062311485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-177914.7195501721</v>
      </c>
      <c r="L1102" s="444">
        <f t="shared" ca="1" si="106"/>
        <v>-42877447.411591478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25">
      <c r="G1103" s="459">
        <f t="shared" si="116"/>
        <v>92</v>
      </c>
      <c r="H1103" s="459">
        <v>1096</v>
      </c>
      <c r="I1103" s="444">
        <f t="shared" ca="1" si="108"/>
        <v>-42877447.411591478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-178691.01267217207</v>
      </c>
      <c r="L1103" s="444">
        <f t="shared" ca="1" si="106"/>
        <v>-43064534.053993471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25">
      <c r="G1104" s="459">
        <f t="shared" si="116"/>
        <v>92</v>
      </c>
      <c r="H1104" s="459">
        <v>1097</v>
      </c>
      <c r="I1104" s="444">
        <f t="shared" ca="1" si="108"/>
        <v>-43064534.053993471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-179470.54034884705</v>
      </c>
      <c r="L1104" s="444">
        <f t="shared" ca="1" si="106"/>
        <v>-43252400.224072143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25">
      <c r="G1105" s="459">
        <f t="shared" si="116"/>
        <v>92</v>
      </c>
      <c r="H1105" s="459">
        <v>1098</v>
      </c>
      <c r="I1105" s="444">
        <f t="shared" ca="1" si="108"/>
        <v>-43252400.224072143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-180253.3160575082</v>
      </c>
      <c r="L1105" s="444">
        <f t="shared" ca="1" si="106"/>
        <v>-43441049.169859476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25">
      <c r="G1106" s="459">
        <f t="shared" si="116"/>
        <v>92</v>
      </c>
      <c r="H1106" s="459">
        <v>1099</v>
      </c>
      <c r="I1106" s="444">
        <f t="shared" ca="1" si="108"/>
        <v>-43441049.169859476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-181039.35333162209</v>
      </c>
      <c r="L1106" s="444">
        <f t="shared" ca="1" si="106"/>
        <v>-43630484.152920924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25">
      <c r="G1107" s="459">
        <f t="shared" si="116"/>
        <v>92</v>
      </c>
      <c r="H1107" s="459">
        <v>1100</v>
      </c>
      <c r="I1107" s="444">
        <f t="shared" ca="1" si="108"/>
        <v>-43630484.152920924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-181828.66576104477</v>
      </c>
      <c r="L1107" s="444">
        <f t="shared" ca="1" si="106"/>
        <v>-43820708.448411793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25">
      <c r="G1108" s="459">
        <f t="shared" si="116"/>
        <v>92</v>
      </c>
      <c r="H1108" s="459">
        <v>1101</v>
      </c>
      <c r="I1108" s="444">
        <f t="shared" ca="1" si="108"/>
        <v>-43820708.448411793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-182621.26699225671</v>
      </c>
      <c r="L1108" s="444">
        <f t="shared" ca="1" si="106"/>
        <v>-44011725.345133871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25">
      <c r="G1109" s="459">
        <f t="shared" si="116"/>
        <v>92</v>
      </c>
      <c r="H1109" s="459">
        <v>1102</v>
      </c>
      <c r="I1109" s="444">
        <f t="shared" ca="1" si="108"/>
        <v>-44011725.345133871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-183417.17072859872</v>
      </c>
      <c r="L1109" s="444">
        <f t="shared" ca="1" si="106"/>
        <v>-44203538.145592295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25">
      <c r="G1110" s="459">
        <f t="shared" si="116"/>
        <v>92</v>
      </c>
      <c r="H1110" s="459">
        <v>1103</v>
      </c>
      <c r="I1110" s="444">
        <f t="shared" ca="1" si="108"/>
        <v>-44203538.145592295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-184216.39073050881</v>
      </c>
      <c r="L1110" s="444">
        <f t="shared" ca="1" si="106"/>
        <v>-44396150.166052625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25">
      <c r="G1111" s="459">
        <f t="shared" si="116"/>
        <v>92</v>
      </c>
      <c r="H1111" s="459">
        <v>1104</v>
      </c>
      <c r="I1111" s="444">
        <f t="shared" ca="1" si="108"/>
        <v>-44396150.166052625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-185018.9408157602</v>
      </c>
      <c r="L1111" s="444">
        <f t="shared" ca="1" si="106"/>
        <v>-44589564.736598209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25">
      <c r="G1112" s="459">
        <f>G1111+1</f>
        <v>93</v>
      </c>
      <c r="H1112" s="459">
        <v>1105</v>
      </c>
      <c r="I1112" s="444">
        <f t="shared" ca="1" si="108"/>
        <v>-44589564.736598209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-185824.83485970012</v>
      </c>
      <c r="L1112" s="444">
        <f t="shared" ca="1" si="106"/>
        <v>-44783785.20118773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25">
      <c r="G1113" s="459">
        <f t="shared" ref="G1113:G1123" si="117">G1112</f>
        <v>93</v>
      </c>
      <c r="H1113" s="459">
        <v>1106</v>
      </c>
      <c r="I1113" s="444">
        <f t="shared" ca="1" si="108"/>
        <v>-44783785.20118773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-186634.0867954898</v>
      </c>
      <c r="L1113" s="444">
        <f t="shared" ca="1" si="106"/>
        <v>-44978814.917713039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25">
      <c r="G1114" s="459">
        <f t="shared" si="117"/>
        <v>93</v>
      </c>
      <c r="H1114" s="459">
        <v>1107</v>
      </c>
      <c r="I1114" s="444">
        <f t="shared" ca="1" si="108"/>
        <v>-44978814.917713039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-187446.71061434524</v>
      </c>
      <c r="L1114" s="444">
        <f t="shared" ca="1" si="106"/>
        <v>-45174657.258057207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25">
      <c r="G1115" s="459">
        <f t="shared" si="117"/>
        <v>93</v>
      </c>
      <c r="H1115" s="459">
        <v>1108</v>
      </c>
      <c r="I1115" s="444">
        <f t="shared" ca="1" si="108"/>
        <v>-45174657.258057207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-188262.7203657793</v>
      </c>
      <c r="L1115" s="444">
        <f t="shared" ca="1" si="106"/>
        <v>-45371315.608152807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25">
      <c r="G1116" s="459">
        <f t="shared" si="117"/>
        <v>93</v>
      </c>
      <c r="H1116" s="459">
        <v>1109</v>
      </c>
      <c r="I1116" s="444">
        <f t="shared" ca="1" si="108"/>
        <v>-45371315.608152807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-189082.13015784428</v>
      </c>
      <c r="L1116" s="444">
        <f t="shared" ca="1" si="106"/>
        <v>-45568793.368040472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25">
      <c r="G1117" s="459">
        <f t="shared" si="117"/>
        <v>93</v>
      </c>
      <c r="H1117" s="459">
        <v>1110</v>
      </c>
      <c r="I1117" s="444">
        <f t="shared" ca="1" si="108"/>
        <v>-45568793.368040472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-189904.95415737623</v>
      </c>
      <c r="L1117" s="444">
        <f t="shared" ca="1" si="106"/>
        <v>-45767093.951927669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25">
      <c r="G1118" s="459">
        <f t="shared" si="117"/>
        <v>93</v>
      </c>
      <c r="H1118" s="459">
        <v>1111</v>
      </c>
      <c r="I1118" s="444">
        <f t="shared" ca="1" si="108"/>
        <v>-45767093.951927669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-190731.20659023954</v>
      </c>
      <c r="L1118" s="444">
        <f t="shared" ca="1" si="106"/>
        <v>-45966220.788247734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25">
      <c r="G1119" s="459">
        <f t="shared" si="117"/>
        <v>93</v>
      </c>
      <c r="H1119" s="459">
        <v>1112</v>
      </c>
      <c r="I1119" s="444">
        <f t="shared" ca="1" si="108"/>
        <v>-45966220.788247734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-191560.90174157315</v>
      </c>
      <c r="L1119" s="444">
        <f t="shared" ca="1" si="106"/>
        <v>-46166177.319719128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25">
      <c r="G1120" s="459">
        <f t="shared" si="117"/>
        <v>93</v>
      </c>
      <c r="H1120" s="459">
        <v>1113</v>
      </c>
      <c r="I1120" s="444">
        <f t="shared" ca="1" si="108"/>
        <v>-46166177.319719128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-192394.0539560373</v>
      </c>
      <c r="L1120" s="444">
        <f t="shared" ca="1" si="106"/>
        <v>-46366967.00340499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25">
      <c r="G1121" s="459">
        <f t="shared" si="117"/>
        <v>93</v>
      </c>
      <c r="H1121" s="459">
        <v>1114</v>
      </c>
      <c r="I1121" s="444">
        <f t="shared" ca="1" si="108"/>
        <v>-46366967.00340499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-193230.67763806172</v>
      </c>
      <c r="L1121" s="444">
        <f t="shared" ca="1" si="106"/>
        <v>-46568593.310772873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25">
      <c r="G1122" s="459">
        <f t="shared" si="117"/>
        <v>93</v>
      </c>
      <c r="H1122" s="459">
        <v>1115</v>
      </c>
      <c r="I1122" s="444">
        <f t="shared" ca="1" si="108"/>
        <v>-46568593.310772873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-194070.78725209457</v>
      </c>
      <c r="L1122" s="444">
        <f t="shared" ca="1" si="106"/>
        <v>-46771059.727754787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25">
      <c r="G1123" s="459">
        <f t="shared" si="117"/>
        <v>93</v>
      </c>
      <c r="H1123" s="459">
        <v>1116</v>
      </c>
      <c r="I1123" s="444">
        <f t="shared" ca="1" si="108"/>
        <v>-46771059.727754787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-194914.39732285254</v>
      </c>
      <c r="L1123" s="444">
        <f t="shared" ca="1" si="106"/>
        <v>-46974369.754807465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25">
      <c r="G1124" s="459">
        <f>G1123+1</f>
        <v>94</v>
      </c>
      <c r="H1124" s="459">
        <v>1117</v>
      </c>
      <c r="I1124" s="444">
        <f t="shared" ca="1" si="108"/>
        <v>-46974369.754807465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-195761.52243557203</v>
      </c>
      <c r="L1124" s="444">
        <f t="shared" ca="1" si="106"/>
        <v>-47178526.906972863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25">
      <c r="G1125" s="459">
        <f t="shared" ref="G1125:G1135" si="118">G1124</f>
        <v>94</v>
      </c>
      <c r="H1125" s="459">
        <v>1118</v>
      </c>
      <c r="I1125" s="444">
        <f t="shared" ca="1" si="108"/>
        <v>-47178526.906972863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-196612.1772362612</v>
      </c>
      <c r="L1125" s="444">
        <f t="shared" ca="1" si="106"/>
        <v>-47383534.713938944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25">
      <c r="G1126" s="459">
        <f t="shared" si="118"/>
        <v>94</v>
      </c>
      <c r="H1126" s="459">
        <v>1119</v>
      </c>
      <c r="I1126" s="444">
        <f t="shared" ca="1" si="108"/>
        <v>-47383534.713938944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-197466.37643195319</v>
      </c>
      <c r="L1126" s="444">
        <f t="shared" ca="1" si="106"/>
        <v>-47589396.720100723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25">
      <c r="G1127" s="459">
        <f t="shared" si="118"/>
        <v>94</v>
      </c>
      <c r="H1127" s="459">
        <v>1120</v>
      </c>
      <c r="I1127" s="444">
        <f t="shared" ca="1" si="108"/>
        <v>-47589396.720100723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-198324.13479096061</v>
      </c>
      <c r="L1127" s="444">
        <f t="shared" ca="1" si="106"/>
        <v>-47796116.484621502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25">
      <c r="G1128" s="459">
        <f t="shared" si="118"/>
        <v>94</v>
      </c>
      <c r="H1128" s="459">
        <v>1121</v>
      </c>
      <c r="I1128" s="444">
        <f t="shared" ca="1" si="108"/>
        <v>-47796116.484621502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-199185.46714313052</v>
      </c>
      <c r="L1128" s="444">
        <f t="shared" ca="1" si="106"/>
        <v>-48003697.581494458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25">
      <c r="G1129" s="459">
        <f t="shared" si="118"/>
        <v>94</v>
      </c>
      <c r="H1129" s="459">
        <v>1122</v>
      </c>
      <c r="I1129" s="444">
        <f t="shared" ca="1" si="108"/>
        <v>-48003697.581494458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-200050.38838010115</v>
      </c>
      <c r="L1129" s="444">
        <f t="shared" ca="1" si="106"/>
        <v>-48212143.599604383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25">
      <c r="G1130" s="459">
        <f t="shared" si="118"/>
        <v>94</v>
      </c>
      <c r="H1130" s="459">
        <v>1123</v>
      </c>
      <c r="I1130" s="444">
        <f t="shared" ca="1" si="108"/>
        <v>-48212143.599604383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-200918.91345555917</v>
      </c>
      <c r="L1130" s="444">
        <f t="shared" ca="1" si="106"/>
        <v>-48421458.142789766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25">
      <c r="G1131" s="459">
        <f t="shared" si="118"/>
        <v>94</v>
      </c>
      <c r="H1131" s="459">
        <v>1124</v>
      </c>
      <c r="I1131" s="444">
        <f t="shared" ca="1" si="108"/>
        <v>-48421458.142789766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-201791.05738549828</v>
      </c>
      <c r="L1131" s="444">
        <f t="shared" ca="1" si="106"/>
        <v>-48631644.829905085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25">
      <c r="G1132" s="459">
        <f t="shared" si="118"/>
        <v>94</v>
      </c>
      <c r="H1132" s="459">
        <v>1125</v>
      </c>
      <c r="I1132" s="444">
        <f t="shared" ca="1" si="108"/>
        <v>-48631644.829905085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-202666.83524847878</v>
      </c>
      <c r="L1132" s="444">
        <f t="shared" ca="1" si="106"/>
        <v>-48842707.294883385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25">
      <c r="G1133" s="459">
        <f t="shared" si="118"/>
        <v>94</v>
      </c>
      <c r="H1133" s="459">
        <v>1126</v>
      </c>
      <c r="I1133" s="444">
        <f t="shared" ca="1" si="108"/>
        <v>-48842707.294883385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-203546.26218588836</v>
      </c>
      <c r="L1133" s="444">
        <f t="shared" ca="1" si="106"/>
        <v>-49054649.186799094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25">
      <c r="G1134" s="459">
        <f t="shared" si="118"/>
        <v>94</v>
      </c>
      <c r="H1134" s="459">
        <v>1127</v>
      </c>
      <c r="I1134" s="444">
        <f t="shared" ca="1" si="108"/>
        <v>-49054649.186799094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-204429.35340220382</v>
      </c>
      <c r="L1134" s="444">
        <f t="shared" ca="1" si="106"/>
        <v>-49267474.169931121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25">
      <c r="G1135" s="459">
        <f t="shared" si="118"/>
        <v>94</v>
      </c>
      <c r="H1135" s="459">
        <v>1128</v>
      </c>
      <c r="I1135" s="444">
        <f t="shared" ca="1" si="108"/>
        <v>-49267474.169931121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-205316.12416525392</v>
      </c>
      <c r="L1135" s="444">
        <f t="shared" ca="1" si="106"/>
        <v>-49481185.923826195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25">
      <c r="G1136" s="459">
        <f>G1135+1</f>
        <v>95</v>
      </c>
      <c r="H1136" s="459">
        <v>1129</v>
      </c>
      <c r="I1136" s="444">
        <f t="shared" ca="1" si="108"/>
        <v>-49481185.923826195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-206206.58980648342</v>
      </c>
      <c r="L1136" s="444">
        <f t="shared" ca="1" si="106"/>
        <v>-49695788.1433625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25">
      <c r="G1137" s="459">
        <f t="shared" ref="G1137:G1147" si="119">G1136</f>
        <v>95</v>
      </c>
      <c r="H1137" s="459">
        <v>1130</v>
      </c>
      <c r="I1137" s="444">
        <f t="shared" ca="1" si="108"/>
        <v>-49695788.1433625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-207100.76572121802</v>
      </c>
      <c r="L1137" s="444">
        <f t="shared" ca="1" si="106"/>
        <v>-49911284.538813539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25">
      <c r="G1138" s="459">
        <f t="shared" si="119"/>
        <v>95</v>
      </c>
      <c r="H1138" s="459">
        <v>1131</v>
      </c>
      <c r="I1138" s="444">
        <f t="shared" ca="1" si="108"/>
        <v>-49911284.538813539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-207998.66736893068</v>
      </c>
      <c r="L1138" s="444">
        <f t="shared" ca="1" si="106"/>
        <v>-50127678.835912295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25">
      <c r="G1139" s="459">
        <f t="shared" si="119"/>
        <v>95</v>
      </c>
      <c r="H1139" s="459">
        <v>1132</v>
      </c>
      <c r="I1139" s="444">
        <f t="shared" ca="1" si="108"/>
        <v>-50127678.835912295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-208900.31027350883</v>
      </c>
      <c r="L1139" s="444">
        <f t="shared" ca="1" si="106"/>
        <v>-50344974.775915623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25">
      <c r="G1140" s="459">
        <f t="shared" si="119"/>
        <v>95</v>
      </c>
      <c r="H1140" s="459">
        <v>1133</v>
      </c>
      <c r="I1140" s="444">
        <f t="shared" ca="1" si="108"/>
        <v>-50344974.775915623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-209805.7100235227</v>
      </c>
      <c r="L1140" s="444">
        <f t="shared" ca="1" si="106"/>
        <v>-50563176.115668967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25">
      <c r="G1141" s="459">
        <f t="shared" si="119"/>
        <v>95</v>
      </c>
      <c r="H1141" s="459">
        <v>1134</v>
      </c>
      <c r="I1141" s="444">
        <f t="shared" ca="1" si="108"/>
        <v>-50563176.115668967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-210714.88227249496</v>
      </c>
      <c r="L1141" s="444">
        <f t="shared" ca="1" si="106"/>
        <v>-50782286.627671286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25">
      <c r="G1142" s="459">
        <f t="shared" si="119"/>
        <v>95</v>
      </c>
      <c r="H1142" s="459">
        <v>1135</v>
      </c>
      <c r="I1142" s="444">
        <f t="shared" ca="1" si="108"/>
        <v>-50782286.627671286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-211627.84273917129</v>
      </c>
      <c r="L1142" s="444">
        <f t="shared" ca="1" si="106"/>
        <v>-51002310.100140281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25">
      <c r="G1143" s="459">
        <f t="shared" si="119"/>
        <v>95</v>
      </c>
      <c r="H1143" s="459">
        <v>1136</v>
      </c>
      <c r="I1143" s="444">
        <f t="shared" ca="1" si="108"/>
        <v>-51002310.100140281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-212544.60720779208</v>
      </c>
      <c r="L1143" s="444">
        <f t="shared" ca="1" si="106"/>
        <v>-51223250.337077893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25">
      <c r="G1144" s="459">
        <f t="shared" si="119"/>
        <v>95</v>
      </c>
      <c r="H1144" s="459">
        <v>1137</v>
      </c>
      <c r="I1144" s="444">
        <f t="shared" ca="1" si="108"/>
        <v>-51223250.337077893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-213465.19152836548</v>
      </c>
      <c r="L1144" s="444">
        <f t="shared" ca="1" si="106"/>
        <v>-51445111.158336081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25">
      <c r="G1145" s="459">
        <f t="shared" si="119"/>
        <v>95</v>
      </c>
      <c r="H1145" s="459">
        <v>1138</v>
      </c>
      <c r="I1145" s="444">
        <f t="shared" ca="1" si="108"/>
        <v>-51445111.158336081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-214389.61161694126</v>
      </c>
      <c r="L1145" s="444">
        <f t="shared" ca="1" si="106"/>
        <v>-51667896.399682842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25">
      <c r="G1146" s="459">
        <f t="shared" si="119"/>
        <v>95</v>
      </c>
      <c r="H1146" s="459">
        <v>1139</v>
      </c>
      <c r="I1146" s="444">
        <f t="shared" ca="1" si="108"/>
        <v>-51667896.399682842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-215317.8834558861</v>
      </c>
      <c r="L1146" s="444">
        <f t="shared" ca="1" si="106"/>
        <v>-51891609.912868552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25">
      <c r="G1147" s="459">
        <f t="shared" si="119"/>
        <v>95</v>
      </c>
      <c r="H1147" s="459">
        <v>1140</v>
      </c>
      <c r="I1147" s="444">
        <f t="shared" ca="1" si="108"/>
        <v>-51891609.912868552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-216250.0230941599</v>
      </c>
      <c r="L1147" s="444">
        <f t="shared" ca="1" si="106"/>
        <v>-52116255.565692537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25">
      <c r="G1148" s="459">
        <f>G1147+1</f>
        <v>96</v>
      </c>
      <c r="H1148" s="459">
        <v>1141</v>
      </c>
      <c r="I1148" s="444">
        <f t="shared" ca="1" si="108"/>
        <v>-52116255.565692537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-217186.04664759315</v>
      </c>
      <c r="L1148" s="444">
        <f t="shared" ca="1" si="106"/>
        <v>-52341837.242069952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25">
      <c r="G1149" s="459">
        <f t="shared" ref="G1149:G1159" si="120">G1148</f>
        <v>96</v>
      </c>
      <c r="H1149" s="459">
        <v>1142</v>
      </c>
      <c r="I1149" s="444">
        <f t="shared" ca="1" si="108"/>
        <v>-52341837.242069952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-218125.97029916573</v>
      </c>
      <c r="L1149" s="444">
        <f t="shared" ca="1" si="106"/>
        <v>-52568358.842098944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25">
      <c r="G1150" s="459">
        <f t="shared" si="120"/>
        <v>96</v>
      </c>
      <c r="H1150" s="459">
        <v>1143</v>
      </c>
      <c r="I1150" s="444">
        <f t="shared" ca="1" si="108"/>
        <v>-52568358.842098944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-219069.81029928653</v>
      </c>
      <c r="L1150" s="444">
        <f t="shared" ca="1" si="106"/>
        <v>-52795824.282128051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25">
      <c r="G1151" s="459">
        <f t="shared" si="120"/>
        <v>96</v>
      </c>
      <c r="H1151" s="459">
        <v>1144</v>
      </c>
      <c r="I1151" s="444">
        <f t="shared" ca="1" si="108"/>
        <v>-52795824.282128051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-220017.58296607446</v>
      </c>
      <c r="L1151" s="444">
        <f t="shared" ca="1" si="106"/>
        <v>-53024237.494823948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25">
      <c r="G1152" s="459">
        <f t="shared" si="120"/>
        <v>96</v>
      </c>
      <c r="H1152" s="459">
        <v>1145</v>
      </c>
      <c r="I1152" s="444">
        <f t="shared" ca="1" si="108"/>
        <v>-53024237.494823948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-220969.3046856407</v>
      </c>
      <c r="L1152" s="444">
        <f t="shared" ca="1" si="106"/>
        <v>-53253602.429239407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25">
      <c r="G1153" s="459">
        <f t="shared" si="120"/>
        <v>96</v>
      </c>
      <c r="H1153" s="459">
        <v>1146</v>
      </c>
      <c r="I1153" s="444">
        <f t="shared" ca="1" si="108"/>
        <v>-53253602.429239407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-221924.99191237183</v>
      </c>
      <c r="L1153" s="444">
        <f t="shared" ca="1" si="106"/>
        <v>-53483923.050881602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25">
      <c r="G1154" s="459">
        <f t="shared" si="120"/>
        <v>96</v>
      </c>
      <c r="H1154" s="459">
        <v>1147</v>
      </c>
      <c r="I1154" s="444">
        <f t="shared" ca="1" si="108"/>
        <v>-53483923.050881602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-222884.66116921429</v>
      </c>
      <c r="L1154" s="444">
        <f t="shared" ca="1" si="106"/>
        <v>-53715203.34178064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25">
      <c r="G1155" s="459">
        <f t="shared" si="120"/>
        <v>96</v>
      </c>
      <c r="H1155" s="459">
        <v>1148</v>
      </c>
      <c r="I1155" s="444">
        <f t="shared" ca="1" si="108"/>
        <v>-53715203.34178064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-223848.32904796026</v>
      </c>
      <c r="L1155" s="444">
        <f t="shared" ca="1" si="106"/>
        <v>-53947447.300558425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25">
      <c r="G1156" s="459">
        <f t="shared" si="120"/>
        <v>96</v>
      </c>
      <c r="H1156" s="459">
        <v>1149</v>
      </c>
      <c r="I1156" s="444">
        <f t="shared" ca="1" si="108"/>
        <v>-53947447.300558425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-224816.01220953438</v>
      </c>
      <c r="L1156" s="444">
        <f t="shared" ca="1" si="106"/>
        <v>-54180658.942497782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25">
      <c r="G1157" s="459">
        <f t="shared" si="120"/>
        <v>96</v>
      </c>
      <c r="H1157" s="459">
        <v>1150</v>
      </c>
      <c r="I1157" s="444">
        <f t="shared" ca="1" si="108"/>
        <v>-54180658.942497782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-225787.72738428169</v>
      </c>
      <c r="L1157" s="444">
        <f t="shared" ca="1" si="106"/>
        <v>-54414842.299611889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25">
      <c r="G1158" s="459">
        <f t="shared" si="120"/>
        <v>96</v>
      </c>
      <c r="H1158" s="459">
        <v>1151</v>
      </c>
      <c r="I1158" s="444">
        <f t="shared" ca="1" si="108"/>
        <v>-54414842.299611889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-226763.49137225709</v>
      </c>
      <c r="L1158" s="444">
        <f t="shared" ca="1" si="106"/>
        <v>-54650001.420713969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25">
      <c r="G1159" s="459">
        <f t="shared" si="120"/>
        <v>96</v>
      </c>
      <c r="H1159" s="459">
        <v>1152</v>
      </c>
      <c r="I1159" s="444">
        <f t="shared" ca="1" si="108"/>
        <v>-54650001.420713969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-227743.32104351575</v>
      </c>
      <c r="L1159" s="444">
        <f t="shared" ca="1" si="106"/>
        <v>-54886140.371487305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25">
      <c r="G1160" s="459">
        <f>G1159+1</f>
        <v>97</v>
      </c>
      <c r="H1160" s="459">
        <v>1153</v>
      </c>
      <c r="I1160" s="444">
        <f t="shared" ca="1" si="108"/>
        <v>-54886140.371487305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-228727.23333840468</v>
      </c>
      <c r="L1160" s="444">
        <f t="shared" ca="1" si="106"/>
        <v>-55123263.234555535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25">
      <c r="G1161" s="459">
        <f t="shared" ref="G1161:G1171" si="121">G1160</f>
        <v>97</v>
      </c>
      <c r="H1161" s="459">
        <v>1154</v>
      </c>
      <c r="I1161" s="444">
        <f t="shared" ca="1" si="108"/>
        <v>-55123263.234555535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-229715.24526785564</v>
      </c>
      <c r="L1161" s="444">
        <f t="shared" ca="1" si="106"/>
        <v>-55361374.10955321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25">
      <c r="G1162" s="459">
        <f t="shared" si="121"/>
        <v>97</v>
      </c>
      <c r="H1162" s="459">
        <v>1155</v>
      </c>
      <c r="I1162" s="444">
        <f t="shared" ca="1" si="108"/>
        <v>-55361374.10955321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-230707.3739136793</v>
      </c>
      <c r="L1162" s="444">
        <f t="shared" ca="1" si="106"/>
        <v>-55600477.113196716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25">
      <c r="G1163" s="459">
        <f t="shared" si="121"/>
        <v>97</v>
      </c>
      <c r="H1163" s="459">
        <v>1156</v>
      </c>
      <c r="I1163" s="444">
        <f t="shared" ca="1" si="108"/>
        <v>-55600477.113196716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-231703.6364288606</v>
      </c>
      <c r="L1163" s="444">
        <f t="shared" ca="1" si="106"/>
        <v>-55840576.379355401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25">
      <c r="G1164" s="459">
        <f t="shared" si="121"/>
        <v>97</v>
      </c>
      <c r="H1164" s="459">
        <v>1157</v>
      </c>
      <c r="I1164" s="444">
        <f t="shared" ca="1" si="108"/>
        <v>-55840576.379355401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-232704.05003785508</v>
      </c>
      <c r="L1164" s="444">
        <f t="shared" ca="1" si="106"/>
        <v>-56081676.059123076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25">
      <c r="G1165" s="459">
        <f t="shared" si="121"/>
        <v>97</v>
      </c>
      <c r="H1165" s="459">
        <v>1158</v>
      </c>
      <c r="I1165" s="444">
        <f t="shared" ca="1" si="108"/>
        <v>-56081676.059123076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-233708.63203688708</v>
      </c>
      <c r="L1165" s="444">
        <f t="shared" ca="1" si="106"/>
        <v>-56323780.320889786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25">
      <c r="G1166" s="459">
        <f t="shared" si="121"/>
        <v>97</v>
      </c>
      <c r="H1166" s="459">
        <v>1159</v>
      </c>
      <c r="I1166" s="444">
        <f t="shared" ca="1" si="108"/>
        <v>-56323780.320889786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-234717.39979424837</v>
      </c>
      <c r="L1166" s="444">
        <f t="shared" ca="1" si="106"/>
        <v>-56566893.350413859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25">
      <c r="G1167" s="459">
        <f t="shared" si="121"/>
        <v>97</v>
      </c>
      <c r="H1167" s="459">
        <v>1160</v>
      </c>
      <c r="I1167" s="444">
        <f t="shared" ca="1" si="108"/>
        <v>-56566893.350413859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-235730.37075059864</v>
      </c>
      <c r="L1167" s="444">
        <f t="shared" ca="1" si="106"/>
        <v>-56811019.35089428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25">
      <c r="G1168" s="459">
        <f t="shared" si="121"/>
        <v>97</v>
      </c>
      <c r="H1168" s="459">
        <v>1161</v>
      </c>
      <c r="I1168" s="444">
        <f t="shared" ca="1" si="108"/>
        <v>-56811019.35089428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-236747.56241926708</v>
      </c>
      <c r="L1168" s="444">
        <f t="shared" ca="1" si="106"/>
        <v>-57056162.543043368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25">
      <c r="G1169" s="459">
        <f t="shared" si="121"/>
        <v>97</v>
      </c>
      <c r="H1169" s="459">
        <v>1162</v>
      </c>
      <c r="I1169" s="444">
        <f t="shared" ca="1" si="108"/>
        <v>-57056162.543043368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-237734.01059601404</v>
      </c>
      <c r="L1169" s="444">
        <f t="shared" ca="1" si="106"/>
        <v>-57293896.553639382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25">
      <c r="G1170" s="459">
        <f t="shared" si="121"/>
        <v>97</v>
      </c>
      <c r="H1170" s="459">
        <v>1163</v>
      </c>
      <c r="I1170" s="444">
        <f t="shared" ca="1" si="108"/>
        <v>-57293896.553639382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-238724.56897349743</v>
      </c>
      <c r="L1170" s="444">
        <f t="shared" ca="1" si="106"/>
        <v>-57532621.122612879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25">
      <c r="G1171" s="459">
        <f t="shared" si="121"/>
        <v>97</v>
      </c>
      <c r="H1171" s="459">
        <v>1164</v>
      </c>
      <c r="I1171" s="444">
        <f t="shared" ca="1" si="108"/>
        <v>-57532621.122612879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-239719.25467755366</v>
      </c>
      <c r="L1171" s="444">
        <f t="shared" ca="1" si="106"/>
        <v>-57772340.377290435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25">
      <c r="G1172" s="459">
        <f>G1171+1</f>
        <v>98</v>
      </c>
      <c r="H1172" s="459">
        <v>1165</v>
      </c>
      <c r="I1172" s="444">
        <f t="shared" ca="1" si="108"/>
        <v>-57772340.377290435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-240718.0849053768</v>
      </c>
      <c r="L1172" s="444">
        <f t="shared" ca="1" si="106"/>
        <v>-58013058.462195814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25">
      <c r="G1173" s="459">
        <f t="shared" ref="G1173:G1183" si="122">G1172</f>
        <v>98</v>
      </c>
      <c r="H1173" s="459">
        <v>1166</v>
      </c>
      <c r="I1173" s="444">
        <f t="shared" ca="1" si="108"/>
        <v>-58013058.462195814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-241721.0769258159</v>
      </c>
      <c r="L1173" s="444">
        <f t="shared" ca="1" si="106"/>
        <v>-58254779.539121628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25">
      <c r="G1174" s="459">
        <f t="shared" si="122"/>
        <v>98</v>
      </c>
      <c r="H1174" s="459">
        <v>1167</v>
      </c>
      <c r="I1174" s="444">
        <f t="shared" ca="1" si="108"/>
        <v>-58254779.539121628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-242728.24807967345</v>
      </c>
      <c r="L1174" s="444">
        <f t="shared" ca="1" si="106"/>
        <v>-58497507.7872013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25">
      <c r="G1175" s="459">
        <f t="shared" si="122"/>
        <v>98</v>
      </c>
      <c r="H1175" s="459">
        <v>1168</v>
      </c>
      <c r="I1175" s="444">
        <f t="shared" ca="1" si="108"/>
        <v>-58497507.7872013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-243739.61578000541</v>
      </c>
      <c r="L1175" s="444">
        <f t="shared" ca="1" si="106"/>
        <v>-58741247.402981304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25">
      <c r="G1176" s="459">
        <f t="shared" si="122"/>
        <v>98</v>
      </c>
      <c r="H1176" s="459">
        <v>1169</v>
      </c>
      <c r="I1176" s="444">
        <f t="shared" ca="1" si="108"/>
        <v>-58741247.402981304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-244755.19751242214</v>
      </c>
      <c r="L1176" s="444">
        <f t="shared" ca="1" si="106"/>
        <v>-58986002.600493729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25">
      <c r="G1177" s="459">
        <f t="shared" si="122"/>
        <v>98</v>
      </c>
      <c r="H1177" s="459">
        <v>1170</v>
      </c>
      <c r="I1177" s="444">
        <f t="shared" ca="1" si="108"/>
        <v>-58986002.600493729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-245775.01083539054</v>
      </c>
      <c r="L1177" s="444">
        <f t="shared" ca="1" si="106"/>
        <v>-59231777.611329123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25">
      <c r="G1178" s="459">
        <f t="shared" si="122"/>
        <v>98</v>
      </c>
      <c r="H1178" s="459">
        <v>1171</v>
      </c>
      <c r="I1178" s="444">
        <f t="shared" ca="1" si="108"/>
        <v>-59231777.611329123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-246799.073380538</v>
      </c>
      <c r="L1178" s="444">
        <f t="shared" ca="1" si="106"/>
        <v>-59478576.684709661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25">
      <c r="G1179" s="459">
        <f t="shared" si="122"/>
        <v>98</v>
      </c>
      <c r="H1179" s="459">
        <v>1172</v>
      </c>
      <c r="I1179" s="444">
        <f t="shared" ca="1" si="108"/>
        <v>-59478576.684709661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-247827.4028529569</v>
      </c>
      <c r="L1179" s="444">
        <f t="shared" ca="1" si="106"/>
        <v>-59726404.087562621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25">
      <c r="G1180" s="459">
        <f t="shared" si="122"/>
        <v>98</v>
      </c>
      <c r="H1180" s="459">
        <v>1173</v>
      </c>
      <c r="I1180" s="444">
        <f t="shared" ca="1" si="108"/>
        <v>-59726404.087562621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-248860.01703151091</v>
      </c>
      <c r="L1180" s="444">
        <f t="shared" ca="1" si="106"/>
        <v>-59975264.104594134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25">
      <c r="G1181" s="459">
        <f t="shared" si="122"/>
        <v>98</v>
      </c>
      <c r="H1181" s="459">
        <v>1174</v>
      </c>
      <c r="I1181" s="444">
        <f t="shared" ca="1" si="108"/>
        <v>-59975264.104594134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-249896.93376914223</v>
      </c>
      <c r="L1181" s="444">
        <f t="shared" ca="1" si="106"/>
        <v>-60225161.038363278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25">
      <c r="G1182" s="459">
        <f t="shared" si="122"/>
        <v>98</v>
      </c>
      <c r="H1182" s="459">
        <v>1175</v>
      </c>
      <c r="I1182" s="444">
        <f t="shared" ca="1" si="108"/>
        <v>-60225161.038363278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-250938.17099318028</v>
      </c>
      <c r="L1182" s="444">
        <f t="shared" ca="1" si="106"/>
        <v>-60476099.209356457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25">
      <c r="G1183" s="459">
        <f t="shared" si="122"/>
        <v>98</v>
      </c>
      <c r="H1183" s="459">
        <v>1176</v>
      </c>
      <c r="I1183" s="444">
        <f t="shared" ca="1" si="108"/>
        <v>-60476099.209356457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-251983.74670565192</v>
      </c>
      <c r="L1183" s="444">
        <f t="shared" ca="1" si="106"/>
        <v>-60728082.956062108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25">
      <c r="G1184" s="459">
        <f>G1183+1</f>
        <v>99</v>
      </c>
      <c r="H1184" s="459">
        <v>1177</v>
      </c>
      <c r="I1184" s="444">
        <f t="shared" ca="1" si="108"/>
        <v>-60728082.956062108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-253033.67898359214</v>
      </c>
      <c r="L1184" s="444">
        <f t="shared" ca="1" si="106"/>
        <v>-60981116.6350457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25">
      <c r="G1185" s="459">
        <f t="shared" ref="G1185:G1195" si="123">G1184</f>
        <v>99</v>
      </c>
      <c r="H1185" s="459">
        <v>1178</v>
      </c>
      <c r="I1185" s="444">
        <f t="shared" ca="1" si="108"/>
        <v>-60981116.6350457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-254087.98597935704</v>
      </c>
      <c r="L1185" s="444">
        <f t="shared" ca="1" si="106"/>
        <v>-61235204.621025056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25">
      <c r="G1186" s="459">
        <f t="shared" si="123"/>
        <v>99</v>
      </c>
      <c r="H1186" s="459">
        <v>1179</v>
      </c>
      <c r="I1186" s="444">
        <f t="shared" ca="1" si="108"/>
        <v>-61235204.621025056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-255146.68592093771</v>
      </c>
      <c r="L1186" s="444">
        <f t="shared" ca="1" si="106"/>
        <v>-61490351.306945994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25">
      <c r="G1187" s="459">
        <f t="shared" si="123"/>
        <v>99</v>
      </c>
      <c r="H1187" s="459">
        <v>1180</v>
      </c>
      <c r="I1187" s="444">
        <f t="shared" ca="1" si="108"/>
        <v>-61490351.306945994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-256209.79711227497</v>
      </c>
      <c r="L1187" s="444">
        <f t="shared" ca="1" si="106"/>
        <v>-61746561.104058273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25">
      <c r="G1188" s="459">
        <f t="shared" si="123"/>
        <v>99</v>
      </c>
      <c r="H1188" s="459">
        <v>1181</v>
      </c>
      <c r="I1188" s="444">
        <f t="shared" ca="1" si="108"/>
        <v>-61746561.104058273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-257277.33793357614</v>
      </c>
      <c r="L1188" s="444">
        <f t="shared" ca="1" si="106"/>
        <v>-62003838.441991851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25">
      <c r="G1189" s="459">
        <f t="shared" si="123"/>
        <v>99</v>
      </c>
      <c r="H1189" s="459">
        <v>1182</v>
      </c>
      <c r="I1189" s="444">
        <f t="shared" ca="1" si="108"/>
        <v>-62003838.441991851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-258349.32684163269</v>
      </c>
      <c r="L1189" s="444">
        <f t="shared" ca="1" si="106"/>
        <v>-62262187.768833481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25">
      <c r="G1190" s="459">
        <f t="shared" si="123"/>
        <v>99</v>
      </c>
      <c r="H1190" s="459">
        <v>1183</v>
      </c>
      <c r="I1190" s="444">
        <f t="shared" ca="1" si="108"/>
        <v>-62262187.768833481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-259425.7823701395</v>
      </c>
      <c r="L1190" s="444">
        <f t="shared" ca="1" si="106"/>
        <v>-62521613.551203623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25">
      <c r="G1191" s="459">
        <f t="shared" si="123"/>
        <v>99</v>
      </c>
      <c r="H1191" s="459">
        <v>1184</v>
      </c>
      <c r="I1191" s="444">
        <f t="shared" ca="1" si="108"/>
        <v>-62521613.551203623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-260506.7231300151</v>
      </c>
      <c r="L1191" s="444">
        <f t="shared" ca="1" si="106"/>
        <v>-62782120.274333641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25">
      <c r="G1192" s="459">
        <f t="shared" si="123"/>
        <v>99</v>
      </c>
      <c r="H1192" s="459">
        <v>1185</v>
      </c>
      <c r="I1192" s="444">
        <f t="shared" ca="1" si="108"/>
        <v>-62782120.274333641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-261592.1678097235</v>
      </c>
      <c r="L1192" s="444">
        <f t="shared" ca="1" si="106"/>
        <v>-63043712.442143366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25">
      <c r="G1193" s="459">
        <f t="shared" si="123"/>
        <v>99</v>
      </c>
      <c r="H1193" s="459">
        <v>1186</v>
      </c>
      <c r="I1193" s="444">
        <f t="shared" ca="1" si="108"/>
        <v>-63043712.442143366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-262682.13517559733</v>
      </c>
      <c r="L1193" s="444">
        <f t="shared" ca="1" si="106"/>
        <v>-63306394.577318966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25">
      <c r="G1194" s="459">
        <f t="shared" si="123"/>
        <v>99</v>
      </c>
      <c r="H1194" s="459">
        <v>1187</v>
      </c>
      <c r="I1194" s="444">
        <f t="shared" ca="1" si="108"/>
        <v>-63306394.577318966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-263776.64407216234</v>
      </c>
      <c r="L1194" s="444">
        <f t="shared" ca="1" si="106"/>
        <v>-63570171.221391127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25">
      <c r="G1195" s="459">
        <f t="shared" si="123"/>
        <v>99</v>
      </c>
      <c r="H1195" s="459">
        <v>1188</v>
      </c>
      <c r="I1195" s="444">
        <f t="shared" ca="1" si="108"/>
        <v>-63570171.221391127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-264875.71342246304</v>
      </c>
      <c r="L1195" s="444">
        <f t="shared" ca="1" si="106"/>
        <v>-63835046.934813589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25">
      <c r="G1196" s="459">
        <f>G1195+1</f>
        <v>100</v>
      </c>
      <c r="H1196" s="459">
        <v>1189</v>
      </c>
      <c r="I1196" s="444">
        <f t="shared" ca="1" si="108"/>
        <v>-63835046.934813589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-265979.36222838995</v>
      </c>
      <c r="L1196" s="444">
        <f t="shared" ca="1" si="106"/>
        <v>-64101026.297041982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25">
      <c r="G1197" s="459">
        <f t="shared" ref="G1197:G1207" si="124">G1196</f>
        <v>100</v>
      </c>
      <c r="H1197" s="459">
        <v>1190</v>
      </c>
      <c r="I1197" s="444">
        <f t="shared" ca="1" si="108"/>
        <v>-64101026.297041982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-267087.60957100824</v>
      </c>
      <c r="L1197" s="444">
        <f t="shared" ca="1" si="106"/>
        <v>-64368113.906612992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25">
      <c r="G1198" s="459">
        <f t="shared" si="124"/>
        <v>100</v>
      </c>
      <c r="H1198" s="459">
        <v>1191</v>
      </c>
      <c r="I1198" s="444">
        <f t="shared" ca="1" si="108"/>
        <v>-64368113.906612992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-268200.47461088747</v>
      </c>
      <c r="L1198" s="444">
        <f t="shared" ca="1" si="106"/>
        <v>-64636314.38122388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25">
      <c r="G1199" s="459">
        <f t="shared" si="124"/>
        <v>100</v>
      </c>
      <c r="H1199" s="459">
        <v>1192</v>
      </c>
      <c r="I1199" s="444">
        <f t="shared" ca="1" si="108"/>
        <v>-64636314.38122388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-269317.97658843285</v>
      </c>
      <c r="L1199" s="444">
        <f t="shared" ca="1" si="106"/>
        <v>-64905632.357812315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25">
      <c r="G1200" s="459">
        <f t="shared" si="124"/>
        <v>100</v>
      </c>
      <c r="H1200" s="459">
        <v>1193</v>
      </c>
      <c r="I1200" s="444">
        <f t="shared" ca="1" si="108"/>
        <v>-64905632.357812315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-270440.134824218</v>
      </c>
      <c r="L1200" s="444">
        <f t="shared" ca="1" si="106"/>
        <v>-65176072.492636532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25">
      <c r="G1201" s="459">
        <f t="shared" si="124"/>
        <v>100</v>
      </c>
      <c r="H1201" s="459">
        <v>1194</v>
      </c>
      <c r="I1201" s="444">
        <f t="shared" ca="1" si="108"/>
        <v>-65176072.492636532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-271566.96871931886</v>
      </c>
      <c r="L1201" s="444">
        <f t="shared" ca="1" si="106"/>
        <v>-65447639.46135585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25">
      <c r="G1202" s="459">
        <f t="shared" si="124"/>
        <v>100</v>
      </c>
      <c r="H1202" s="459">
        <v>1195</v>
      </c>
      <c r="I1202" s="444">
        <f t="shared" ca="1" si="108"/>
        <v>-65447639.46135585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-272698.49775564938</v>
      </c>
      <c r="L1202" s="444">
        <f t="shared" ca="1" si="106"/>
        <v>-65720337.959111497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25">
      <c r="G1203" s="459">
        <f t="shared" si="124"/>
        <v>100</v>
      </c>
      <c r="H1203" s="459">
        <v>1196</v>
      </c>
      <c r="I1203" s="444">
        <f t="shared" ca="1" si="108"/>
        <v>-65720337.959111497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-273834.74149629788</v>
      </c>
      <c r="L1203" s="444">
        <f t="shared" ca="1" si="106"/>
        <v>-65994172.700607792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25">
      <c r="G1204" s="459">
        <f t="shared" si="124"/>
        <v>100</v>
      </c>
      <c r="H1204" s="459">
        <v>1197</v>
      </c>
      <c r="I1204" s="444">
        <f t="shared" ca="1" si="108"/>
        <v>-65994172.700607792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-274975.71958586585</v>
      </c>
      <c r="L1204" s="444">
        <f t="shared" ca="1" si="106"/>
        <v>-66269148.420193657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25">
      <c r="G1205" s="459">
        <f t="shared" si="124"/>
        <v>100</v>
      </c>
      <c r="H1205" s="459">
        <v>1198</v>
      </c>
      <c r="I1205" s="444">
        <f t="shared" ca="1" si="108"/>
        <v>-66269148.420193657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-276121.45175080688</v>
      </c>
      <c r="L1205" s="444">
        <f t="shared" ca="1" si="106"/>
        <v>-66545269.871944465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25">
      <c r="G1206" s="459">
        <f t="shared" si="124"/>
        <v>100</v>
      </c>
      <c r="H1206" s="459">
        <v>1199</v>
      </c>
      <c r="I1206" s="444">
        <f t="shared" ca="1" si="108"/>
        <v>-66545269.871944465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-277271.95779976854</v>
      </c>
      <c r="L1206" s="444">
        <f t="shared" ca="1" si="106"/>
        <v>-66822541.829744235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25">
      <c r="G1207" s="459">
        <f t="shared" si="124"/>
        <v>100</v>
      </c>
      <c r="H1207" s="459">
        <v>1200</v>
      </c>
      <c r="I1207" s="444">
        <f t="shared" ca="1" si="108"/>
        <v>-66822541.829744235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-278427.2576239343</v>
      </c>
      <c r="L1207" s="444">
        <f t="shared" ca="1" si="106"/>
        <v>-67100969.087368168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25">
      <c r="G1208" s="459">
        <f>G1207+1</f>
        <v>101</v>
      </c>
      <c r="H1208" s="459">
        <v>1201</v>
      </c>
      <c r="I1208" s="444">
        <f t="shared" ca="1" si="108"/>
        <v>-67100969.087368168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-279587.37119736738</v>
      </c>
      <c r="L1208" s="444">
        <f t="shared" ca="1" si="106"/>
        <v>-67380556.458565533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25">
      <c r="G1209" s="459">
        <f t="shared" ref="G1209:G1219" si="125">G1208</f>
        <v>101</v>
      </c>
      <c r="H1209" s="459">
        <v>1202</v>
      </c>
      <c r="I1209" s="444">
        <f t="shared" ca="1" si="108"/>
        <v>-67380556.458565533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-280752.3185773564</v>
      </c>
      <c r="L1209" s="444">
        <f t="shared" ca="1" si="106"/>
        <v>-67661308.777142882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25">
      <c r="G1210" s="459">
        <f t="shared" si="125"/>
        <v>101</v>
      </c>
      <c r="H1210" s="459">
        <v>1203</v>
      </c>
      <c r="I1210" s="444">
        <f t="shared" ca="1" si="108"/>
        <v>-67661308.777142882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-281922.11990476202</v>
      </c>
      <c r="L1210" s="444">
        <f t="shared" ca="1" si="106"/>
        <v>-67943230.897047639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25">
      <c r="G1211" s="459">
        <f t="shared" si="125"/>
        <v>101</v>
      </c>
      <c r="H1211" s="459">
        <v>1204</v>
      </c>
      <c r="I1211" s="444">
        <f t="shared" ca="1" si="108"/>
        <v>-67943230.897047639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-283096.79540436517</v>
      </c>
      <c r="L1211" s="444">
        <f t="shared" ca="1" si="106"/>
        <v>-68226327.692451999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25">
      <c r="G1212" s="459">
        <f t="shared" si="125"/>
        <v>101</v>
      </c>
      <c r="H1212" s="459">
        <v>1205</v>
      </c>
      <c r="I1212" s="444">
        <f t="shared" ca="1" si="108"/>
        <v>-68226327.692451999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-284276.36538521666</v>
      </c>
      <c r="L1212" s="444">
        <f t="shared" ca="1" si="106"/>
        <v>-68510604.057837218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25">
      <c r="G1213" s="459">
        <f t="shared" si="125"/>
        <v>101</v>
      </c>
      <c r="H1213" s="459">
        <v>1206</v>
      </c>
      <c r="I1213" s="444">
        <f t="shared" ca="1" si="108"/>
        <v>-68510604.057837218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-285460.85024098842</v>
      </c>
      <c r="L1213" s="444">
        <f t="shared" ca="1" si="106"/>
        <v>-68796064.908078209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25">
      <c r="G1214" s="459">
        <f t="shared" si="125"/>
        <v>101</v>
      </c>
      <c r="H1214" s="459">
        <v>1207</v>
      </c>
      <c r="I1214" s="444">
        <f t="shared" ca="1" si="108"/>
        <v>-68796064.908078209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-286650.27045032586</v>
      </c>
      <c r="L1214" s="444">
        <f t="shared" ca="1" si="106"/>
        <v>-69082715.178528532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25">
      <c r="G1215" s="459">
        <f t="shared" si="125"/>
        <v>101</v>
      </c>
      <c r="H1215" s="459">
        <v>1208</v>
      </c>
      <c r="I1215" s="444">
        <f t="shared" ca="1" si="108"/>
        <v>-69082715.178528532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-287844.64657720219</v>
      </c>
      <c r="L1215" s="444">
        <f t="shared" ca="1" si="106"/>
        <v>-69370559.825105742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25">
      <c r="G1216" s="459">
        <f t="shared" si="125"/>
        <v>101</v>
      </c>
      <c r="H1216" s="459">
        <v>1209</v>
      </c>
      <c r="I1216" s="444">
        <f t="shared" ca="1" si="108"/>
        <v>-69370559.825105742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-289043.9992712739</v>
      </c>
      <c r="L1216" s="444">
        <f t="shared" ca="1" si="106"/>
        <v>-69659603.824377015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25">
      <c r="G1217" s="459">
        <f t="shared" si="125"/>
        <v>101</v>
      </c>
      <c r="H1217" s="459">
        <v>1210</v>
      </c>
      <c r="I1217" s="444">
        <f t="shared" ca="1" si="108"/>
        <v>-69659603.824377015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-290248.34926823754</v>
      </c>
      <c r="L1217" s="444">
        <f t="shared" ca="1" si="106"/>
        <v>-69949852.173645258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25">
      <c r="G1218" s="459">
        <f t="shared" si="125"/>
        <v>101</v>
      </c>
      <c r="H1218" s="459">
        <v>1211</v>
      </c>
      <c r="I1218" s="444">
        <f t="shared" ca="1" si="108"/>
        <v>-69949852.173645258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-291457.7173901886</v>
      </c>
      <c r="L1218" s="444">
        <f t="shared" ca="1" si="106"/>
        <v>-70241309.891035452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25">
      <c r="G1219" s="459">
        <f t="shared" si="125"/>
        <v>101</v>
      </c>
      <c r="H1219" s="459">
        <v>1212</v>
      </c>
      <c r="I1219" s="444">
        <f t="shared" ca="1" si="108"/>
        <v>-70241309.891035452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-292672.12454598106</v>
      </c>
      <c r="L1219" s="444">
        <f t="shared" ca="1" si="106"/>
        <v>-70533982.015581429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25">
      <c r="G1220" s="459"/>
      <c r="H1220" s="459">
        <v>1213</v>
      </c>
      <c r="I1220" s="444">
        <f t="shared" ca="1" si="108"/>
        <v>-70533982.015581429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-293891.59173158929</v>
      </c>
      <c r="L1220" s="444">
        <f t="shared" ca="1" si="106"/>
        <v>-70827873.607313022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25">
      <c r="G1221" s="459"/>
      <c r="H1221" s="459">
        <v>1214</v>
      </c>
      <c r="I1221" s="444">
        <f t="shared" ca="1" si="108"/>
        <v>-70827873.607313022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-295116.14003047091</v>
      </c>
      <c r="L1221" s="444">
        <f t="shared" ca="1" si="106"/>
        <v>-71122989.747343495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25">
      <c r="G1222" s="459"/>
      <c r="H1222" s="459">
        <v>1215</v>
      </c>
      <c r="I1222" s="444">
        <f t="shared" ca="1" si="108"/>
        <v>-71122989.747343495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-296345.79061393125</v>
      </c>
      <c r="L1222" s="444">
        <f t="shared" ca="1" si="106"/>
        <v>-71419335.53795743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25">
      <c r="G1223" s="459"/>
      <c r="H1223" s="459">
        <v>1216</v>
      </c>
      <c r="I1223" s="444">
        <f t="shared" ca="1" si="108"/>
        <v>-71419335.53795743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-297580.5647414893</v>
      </c>
      <c r="L1223" s="444">
        <f t="shared" ca="1" si="106"/>
        <v>-71716916.102698922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25">
      <c r="G1224" s="459"/>
      <c r="H1224" s="459">
        <v>1217</v>
      </c>
      <c r="I1224" s="444">
        <f t="shared" ca="1" si="108"/>
        <v>-71716916.102698922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-298820.4837612455</v>
      </c>
      <c r="L1224" s="444">
        <f t="shared" ca="1" si="106"/>
        <v>-72015736.586460173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25">
      <c r="G1225" s="459"/>
      <c r="H1225" s="459">
        <v>1218</v>
      </c>
      <c r="I1225" s="444">
        <f t="shared" ca="1" si="108"/>
        <v>-72015736.586460173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-300065.56911025074</v>
      </c>
      <c r="L1225" s="444">
        <f t="shared" ca="1" si="106"/>
        <v>-72315802.155570418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25">
      <c r="G1226" s="459"/>
      <c r="H1226" s="459">
        <v>1219</v>
      </c>
      <c r="I1226" s="444">
        <f t="shared" ca="1" si="108"/>
        <v>-72315802.155570418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-301315.84231487673</v>
      </c>
      <c r="L1226" s="444">
        <f t="shared" ca="1" si="106"/>
        <v>-72617117.997885302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25">
      <c r="G1227" s="459"/>
      <c r="H1227" s="459">
        <v>1220</v>
      </c>
      <c r="I1227" s="444">
        <f t="shared" ca="1" si="108"/>
        <v>-72617117.997885302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-302571.32499118877</v>
      </c>
      <c r="L1227" s="444">
        <f t="shared" ca="1" si="106"/>
        <v>-72919689.322876483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25">
      <c r="G1228" s="459"/>
      <c r="H1228" s="459">
        <v>1221</v>
      </c>
      <c r="I1228" s="444">
        <f t="shared" ca="1" si="108"/>
        <v>-72919689.322876483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-303832.03884531866</v>
      </c>
      <c r="L1228" s="444">
        <f t="shared" ca="1" si="106"/>
        <v>-73223521.361721799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25">
      <c r="G1229" s="459"/>
      <c r="H1229" s="459">
        <v>1222</v>
      </c>
      <c r="I1229" s="444">
        <f t="shared" ca="1" si="108"/>
        <v>-73223521.361721799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-305098.00567384082</v>
      </c>
      <c r="L1229" s="444">
        <f t="shared" ca="1" si="106"/>
        <v>-73528619.367395639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25">
      <c r="G1230" s="459"/>
      <c r="H1230" s="459">
        <v>1223</v>
      </c>
      <c r="I1230" s="444">
        <f t="shared" ca="1" si="108"/>
        <v>-73528619.367395639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-306369.2473641485</v>
      </c>
      <c r="L1230" s="444">
        <f t="shared" ca="1" si="106"/>
        <v>-73834988.614759788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25">
      <c r="G1231" s="459"/>
      <c r="H1231" s="459">
        <v>1224</v>
      </c>
      <c r="I1231" s="444">
        <f t="shared" ca="1" si="108"/>
        <v>-73834988.614759788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-307645.78589483246</v>
      </c>
      <c r="L1231" s="444">
        <f t="shared" ca="1" si="106"/>
        <v>-74142634.400654614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25">
      <c r="G1232" s="459"/>
      <c r="H1232" s="459">
        <v>1225</v>
      </c>
      <c r="I1232" s="444">
        <f t="shared" ca="1" si="108"/>
        <v>-74142634.400654614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-308927.64333606086</v>
      </c>
      <c r="L1232" s="444">
        <f t="shared" ca="1" si="106"/>
        <v>-74451562.043990672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25">
      <c r="G1233" s="459"/>
      <c r="H1233" s="459">
        <v>1226</v>
      </c>
      <c r="I1233" s="444">
        <f t="shared" ca="1" si="108"/>
        <v>-74451562.043990672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-310214.84184996114</v>
      </c>
      <c r="L1233" s="444">
        <f t="shared" ca="1" si="106"/>
        <v>-74761776.885840639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25">
      <c r="G1234" s="459"/>
      <c r="H1234" s="459">
        <v>1227</v>
      </c>
      <c r="I1234" s="444">
        <f t="shared" ca="1" si="108"/>
        <v>-74761776.885840639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-311507.40369100263</v>
      </c>
      <c r="L1234" s="444">
        <f t="shared" ca="1" si="106"/>
        <v>-75073284.289531648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25">
      <c r="G1235" s="459"/>
      <c r="H1235" s="459">
        <v>1228</v>
      </c>
      <c r="I1235" s="444">
        <f t="shared" ca="1" si="108"/>
        <v>-75073284.289531648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-312805.35120638186</v>
      </c>
      <c r="L1235" s="444">
        <f t="shared" ca="1" si="106"/>
        <v>-75386089.640738025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25">
      <c r="G1236" s="459"/>
      <c r="H1236" s="459">
        <v>1229</v>
      </c>
      <c r="I1236" s="444">
        <f t="shared" ca="1" si="108"/>
        <v>-75386089.640738025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-314108.70683640841</v>
      </c>
      <c r="L1236" s="444">
        <f t="shared" ca="1" si="106"/>
        <v>-75700198.347574428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25">
      <c r="G1237" s="459"/>
      <c r="H1237" s="459">
        <v>1230</v>
      </c>
      <c r="I1237" s="444">
        <f t="shared" ca="1" si="108"/>
        <v>-75700198.347574428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-315417.49311489344</v>
      </c>
      <c r="L1237" s="444">
        <f t="shared" ca="1" si="106"/>
        <v>-76015615.840689316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25">
      <c r="G1238" s="459"/>
      <c r="H1238" s="459">
        <v>1231</v>
      </c>
      <c r="I1238" s="444">
        <f t="shared" ca="1" si="108"/>
        <v>-76015615.840689316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-316731.73266953882</v>
      </c>
      <c r="L1238" s="444">
        <f t="shared" ca="1" si="106"/>
        <v>-76332347.573358849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25">
      <c r="G1239" s="459"/>
      <c r="H1239" s="459">
        <v>1232</v>
      </c>
      <c r="I1239" s="444">
        <f t="shared" ca="1" si="108"/>
        <v>-76332347.573358849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-318051.44822232856</v>
      </c>
      <c r="L1239" s="444">
        <f t="shared" ca="1" si="106"/>
        <v>-76650399.021581173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25">
      <c r="G1240" s="459"/>
      <c r="H1240" s="459">
        <v>1233</v>
      </c>
      <c r="I1240" s="444">
        <f t="shared" ca="1" si="108"/>
        <v>-76650399.021581173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-319376.66258992156</v>
      </c>
      <c r="L1240" s="444">
        <f t="shared" ca="1" si="106"/>
        <v>-76969775.684171095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25">
      <c r="G1241" s="459"/>
      <c r="H1241" s="459">
        <v>1234</v>
      </c>
      <c r="I1241" s="444">
        <f t="shared" ca="1" si="108"/>
        <v>-76969775.684171095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-320707.39868404623</v>
      </c>
      <c r="L1241" s="444">
        <f t="shared" ca="1" si="106"/>
        <v>-77290483.082855135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25">
      <c r="G1242" s="459"/>
      <c r="H1242" s="459">
        <v>1235</v>
      </c>
      <c r="I1242" s="444">
        <f t="shared" ca="1" si="108"/>
        <v>-77290483.082855135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-322043.67951189639</v>
      </c>
      <c r="L1242" s="444">
        <f t="shared" ca="1" si="106"/>
        <v>-77612526.762367025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25">
      <c r="G1243" s="459"/>
      <c r="H1243" s="459">
        <v>1236</v>
      </c>
      <c r="I1243" s="444">
        <f t="shared" ca="1" si="108"/>
        <v>-77612526.762367025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-323385.52817652927</v>
      </c>
      <c r="L1243" s="444">
        <f t="shared" ca="1" si="106"/>
        <v>-77935912.290543556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25">
      <c r="G1244" s="459"/>
      <c r="H1244" s="459">
        <v>1237</v>
      </c>
      <c r="I1244" s="444">
        <f t="shared" ca="1" si="108"/>
        <v>-77935912.290543556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-324732.96787726483</v>
      </c>
      <c r="L1244" s="444">
        <f t="shared" ca="1" si="106"/>
        <v>-78260645.258420825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25">
      <c r="G1245" s="459"/>
      <c r="H1245" s="459">
        <v>1238</v>
      </c>
      <c r="I1245" s="444">
        <f t="shared" ca="1" si="108"/>
        <v>-78260645.258420825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-326086.02191008674</v>
      </c>
      <c r="L1245" s="444">
        <f t="shared" ca="1" si="106"/>
        <v>-78586731.280330911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25">
      <c r="G1246" s="459"/>
      <c r="H1246" s="459">
        <v>1239</v>
      </c>
      <c r="I1246" s="444">
        <f t="shared" ca="1" si="108"/>
        <v>-78586731.280330911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-327444.71366804547</v>
      </c>
      <c r="L1246" s="444">
        <f t="shared" ca="1" si="106"/>
        <v>-78914175.99399896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25">
      <c r="G1247" s="459"/>
      <c r="H1247" s="459">
        <v>1240</v>
      </c>
      <c r="I1247" s="444">
        <f t="shared" ca="1" si="108"/>
        <v>-78914175.99399896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-328809.06664166233</v>
      </c>
      <c r="L1247" s="444">
        <f t="shared" ca="1" si="106"/>
        <v>-79242985.060640618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25">
      <c r="G1248" s="459"/>
      <c r="H1248" s="459">
        <v>1241</v>
      </c>
      <c r="I1248" s="444">
        <f t="shared" ca="1" si="108"/>
        <v>-79242985.060640618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-330179.1044193359</v>
      </c>
      <c r="L1248" s="444">
        <f t="shared" ca="1" si="106"/>
        <v>-79573164.165059954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25">
      <c r="G1249" s="459"/>
      <c r="H1249" s="459">
        <v>1242</v>
      </c>
      <c r="I1249" s="444">
        <f t="shared" ca="1" si="108"/>
        <v>-79573164.165059954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-331554.8506877498</v>
      </c>
      <c r="L1249" s="444">
        <f t="shared" ca="1" si="106"/>
        <v>-79904719.015747711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25">
      <c r="G1250" s="459"/>
      <c r="H1250" s="459">
        <v>1243</v>
      </c>
      <c r="I1250" s="444">
        <f t="shared" ca="1" si="108"/>
        <v>-79904719.015747711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-332936.32923228212</v>
      </c>
      <c r="L1250" s="444">
        <f t="shared" ca="1" si="106"/>
        <v>-80237655.344979987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25">
      <c r="G1251" s="459"/>
      <c r="H1251" s="459">
        <v>1244</v>
      </c>
      <c r="I1251" s="444">
        <f t="shared" ca="1" si="108"/>
        <v>-80237655.344979987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-334323.56393741659</v>
      </c>
      <c r="L1251" s="444">
        <f t="shared" ca="1" si="106"/>
        <v>-80571978.908917397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25">
      <c r="G1252" s="459"/>
      <c r="H1252" s="459">
        <v>1245</v>
      </c>
      <c r="I1252" s="444">
        <f t="shared" ca="1" si="108"/>
        <v>-80571978.908917397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-335716.5787871558</v>
      </c>
      <c r="L1252" s="444">
        <f t="shared" ca="1" si="106"/>
        <v>-80907695.48770456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25">
      <c r="G1253" s="459"/>
      <c r="H1253" s="459">
        <v>1246</v>
      </c>
      <c r="I1253" s="444">
        <f t="shared" ca="1" si="108"/>
        <v>-80907695.48770456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-337115.39786543569</v>
      </c>
      <c r="L1253" s="444">
        <f t="shared" ca="1" si="106"/>
        <v>-81244810.88556999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25">
      <c r="G1254" s="459"/>
      <c r="H1254" s="459">
        <v>1247</v>
      </c>
      <c r="I1254" s="444">
        <f t="shared" ca="1" si="108"/>
        <v>-81244810.88556999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-338520.04535654164</v>
      </c>
      <c r="L1254" s="444">
        <f t="shared" ca="1" si="106"/>
        <v>-81583330.930926532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25">
      <c r="G1255" s="459"/>
      <c r="H1255" s="459">
        <v>1248</v>
      </c>
      <c r="I1255" s="444">
        <f t="shared" ca="1" si="108"/>
        <v>-81583330.930926532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-339930.54554552719</v>
      </c>
      <c r="L1255" s="444">
        <f t="shared" ca="1" si="106"/>
        <v>-81923261.476472065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25">
      <c r="G1256" s="459"/>
      <c r="H1256" s="459">
        <v>1249</v>
      </c>
      <c r="I1256" s="444">
        <f t="shared" ca="1" si="108"/>
        <v>-81923261.476472065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-341346.92281863361</v>
      </c>
      <c r="L1256" s="444">
        <f t="shared" ca="1" si="106"/>
        <v>-82264608.399290696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25">
      <c r="G1257" s="459"/>
      <c r="H1257" s="459">
        <v>1250</v>
      </c>
      <c r="I1257" s="444">
        <f t="shared" ca="1" si="108"/>
        <v>-82264608.399290696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-342769.20166371122</v>
      </c>
      <c r="L1257" s="444">
        <f t="shared" ca="1" si="106"/>
        <v>-82607377.600954413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25">
      <c r="G1258" s="459"/>
      <c r="H1258" s="459">
        <v>1251</v>
      </c>
      <c r="I1258" s="444">
        <f t="shared" ca="1" si="108"/>
        <v>-82607377.600954413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-344197.40667064337</v>
      </c>
      <c r="L1258" s="444">
        <f t="shared" ca="1" si="106"/>
        <v>-82951575.007625058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25">
      <c r="G1259" s="459"/>
      <c r="H1259" s="459">
        <v>1252</v>
      </c>
      <c r="I1259" s="444">
        <f t="shared" ca="1" si="108"/>
        <v>-82951575.007625058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-345631.56253177108</v>
      </c>
      <c r="L1259" s="444">
        <f t="shared" ca="1" si="106"/>
        <v>-83297206.570156828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25">
      <c r="G1260" s="459"/>
      <c r="H1260" s="459">
        <v>1253</v>
      </c>
      <c r="I1260" s="444">
        <f t="shared" ca="1" si="108"/>
        <v>-83297206.570156828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-347071.69404232013</v>
      </c>
      <c r="L1260" s="444">
        <f t="shared" ca="1" si="106"/>
        <v>-83644278.264199153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25">
      <c r="G1261" s="459"/>
      <c r="H1261" s="459">
        <v>1254</v>
      </c>
      <c r="I1261" s="444">
        <f t="shared" ca="1" si="108"/>
        <v>-83644278.264199153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-348517.82610082981</v>
      </c>
      <c r="L1261" s="444">
        <f t="shared" ca="1" si="106"/>
        <v>-83992796.090299979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25">
      <c r="G1262" s="459"/>
      <c r="H1262" s="459">
        <v>1255</v>
      </c>
      <c r="I1262" s="444">
        <f t="shared" ca="1" si="108"/>
        <v>-83992796.090299979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-349969.98370958323</v>
      </c>
      <c r="L1262" s="444">
        <f t="shared" ca="1" si="106"/>
        <v>-84342766.074009567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25">
      <c r="G1263" s="459"/>
      <c r="H1263" s="459">
        <v>1256</v>
      </c>
      <c r="I1263" s="444">
        <f t="shared" ca="1" si="108"/>
        <v>-84342766.074009567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-351428.19197503984</v>
      </c>
      <c r="L1263" s="444">
        <f t="shared" ca="1" si="106"/>
        <v>-84694194.26598461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25">
      <c r="G1264" s="459"/>
      <c r="H1264" s="459">
        <v>1257</v>
      </c>
      <c r="I1264" s="444">
        <f t="shared" ca="1" si="108"/>
        <v>-84694194.26598461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-352892.47610826918</v>
      </c>
      <c r="L1264" s="444">
        <f t="shared" ca="1" si="106"/>
        <v>-85047086.742092878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25">
      <c r="G1265" s="459"/>
      <c r="H1265" s="459">
        <v>1258</v>
      </c>
      <c r="I1265" s="444">
        <f t="shared" ca="1" si="108"/>
        <v>-85047086.742092878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-354362.86142538697</v>
      </c>
      <c r="L1265" s="444">
        <f t="shared" ca="1" si="106"/>
        <v>-85401449.603518263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25">
      <c r="G1266" s="459"/>
      <c r="H1266" s="459">
        <v>1259</v>
      </c>
      <c r="I1266" s="444">
        <f t="shared" ca="1" si="108"/>
        <v>-85401449.603518263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-355839.37334799278</v>
      </c>
      <c r="L1266" s="444">
        <f t="shared" ca="1" si="106"/>
        <v>-85757288.97686626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25">
      <c r="G1267" s="459"/>
      <c r="H1267" s="459">
        <v>1260</v>
      </c>
      <c r="I1267" s="444">
        <f t="shared" ca="1" si="108"/>
        <v>-85757288.97686626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-357322.03740360943</v>
      </c>
      <c r="L1267" s="444">
        <f t="shared" ca="1" si="106"/>
        <v>-86114611.014269873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25">
      <c r="G1268" s="459"/>
      <c r="H1268" s="459">
        <v>1261</v>
      </c>
      <c r="I1268" s="444">
        <f t="shared" ca="1" si="108"/>
        <v>-86114611.014269873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-358810.8792261245</v>
      </c>
      <c r="L1268" s="444">
        <f t="shared" ca="1" si="106"/>
        <v>-86473421.893495992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25">
      <c r="G1269" s="459"/>
      <c r="H1269" s="459">
        <v>1262</v>
      </c>
      <c r="I1269" s="444">
        <f t="shared" ca="1" si="108"/>
        <v>-86473421.893495992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-360305.92455623328</v>
      </c>
      <c r="L1269" s="444">
        <f t="shared" ca="1" si="106"/>
        <v>-86833727.818052232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25">
      <c r="G1270" s="459"/>
      <c r="H1270" s="459">
        <v>1263</v>
      </c>
      <c r="I1270" s="444">
        <f t="shared" ca="1" si="108"/>
        <v>-86833727.818052232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-361807.19924188429</v>
      </c>
      <c r="L1270" s="444">
        <f t="shared" ca="1" si="106"/>
        <v>-87195535.017294124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25">
      <c r="G1271" s="459"/>
      <c r="H1271" s="459">
        <v>1264</v>
      </c>
      <c r="I1271" s="444">
        <f t="shared" ca="1" si="108"/>
        <v>-87195535.017294124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-363314.7292387255</v>
      </c>
      <c r="L1271" s="444">
        <f t="shared" ca="1" si="106"/>
        <v>-87558849.746532843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25">
      <c r="G1272" s="459"/>
      <c r="H1272" s="459">
        <v>1265</v>
      </c>
      <c r="I1272" s="444">
        <f t="shared" ca="1" si="108"/>
        <v>-87558849.746532843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-364828.54061055352</v>
      </c>
      <c r="L1272" s="444">
        <f t="shared" ca="1" si="106"/>
        <v>-87923678.287143394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25">
      <c r="G1273" s="459"/>
      <c r="H1273" s="459">
        <v>1266</v>
      </c>
      <c r="I1273" s="444">
        <f t="shared" ca="1" si="108"/>
        <v>-87923678.287143394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-366348.65952976415</v>
      </c>
      <c r="L1273" s="444">
        <f t="shared" ca="1" si="106"/>
        <v>-88290026.946673155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25">
      <c r="G1274" s="459"/>
      <c r="H1274" s="459">
        <v>1267</v>
      </c>
      <c r="I1274" s="444">
        <f t="shared" ca="1" si="108"/>
        <v>-88290026.946673155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-367875.11227780482</v>
      </c>
      <c r="L1274" s="444">
        <f t="shared" ca="1" si="106"/>
        <v>-88657902.058950961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25">
      <c r="G1275" s="459"/>
      <c r="H1275" s="459">
        <v>1268</v>
      </c>
      <c r="I1275" s="444">
        <f t="shared" ca="1" si="108"/>
        <v>-88657902.058950961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-369407.92524562898</v>
      </c>
      <c r="L1275" s="444">
        <f t="shared" ca="1" si="106"/>
        <v>-89027309.984196588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25">
      <c r="G1276" s="459"/>
      <c r="H1276" s="459">
        <v>1269</v>
      </c>
      <c r="I1276" s="444">
        <f t="shared" ca="1" si="108"/>
        <v>-89027309.984196588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-370947.12493415247</v>
      </c>
      <c r="L1276" s="444">
        <f t="shared" ca="1" si="106"/>
        <v>-89398257.10913074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25">
      <c r="G1277" s="459"/>
      <c r="H1277" s="459">
        <v>1270</v>
      </c>
      <c r="I1277" s="444">
        <f t="shared" ca="1" si="108"/>
        <v>-89398257.10913074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-372492.73795471143</v>
      </c>
      <c r="L1277" s="444">
        <f t="shared" ca="1" si="106"/>
        <v>-89770749.847085446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25">
      <c r="G1278" s="459"/>
      <c r="H1278" s="459">
        <v>1271</v>
      </c>
      <c r="I1278" s="444">
        <f t="shared" ca="1" si="108"/>
        <v>-89770749.847085446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-374044.79102952266</v>
      </c>
      <c r="L1278" s="444">
        <f t="shared" ca="1" si="106"/>
        <v>-90144794.638114974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25">
      <c r="G1279" s="459"/>
      <c r="H1279" s="459">
        <v>1272</v>
      </c>
      <c r="I1279" s="444">
        <f t="shared" ca="1" si="108"/>
        <v>-90144794.638114974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-375603.31099214574</v>
      </c>
      <c r="L1279" s="444">
        <f t="shared" ca="1" si="106"/>
        <v>-90520397.949107125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25">
      <c r="G1280" s="459"/>
      <c r="H1280" s="459">
        <v>1273</v>
      </c>
      <c r="I1280" s="444">
        <f t="shared" ca="1" si="108"/>
        <v>-90520397.949107125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-377168.32478794636</v>
      </c>
      <c r="L1280" s="444">
        <f t="shared" ca="1" si="106"/>
        <v>-90897566.27389507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25">
      <c r="G1281" s="459"/>
      <c r="H1281" s="459">
        <v>1274</v>
      </c>
      <c r="I1281" s="444">
        <f t="shared" ca="1" si="108"/>
        <v>-90897566.27389507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-378739.85947456281</v>
      </c>
      <c r="L1281" s="444">
        <f t="shared" ca="1" si="106"/>
        <v>-91276306.13336964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25">
      <c r="G1282" s="459"/>
      <c r="H1282" s="459">
        <v>1275</v>
      </c>
      <c r="I1282" s="444">
        <f t="shared" ca="1" si="108"/>
        <v>-91276306.13336964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-380317.9422223735</v>
      </c>
      <c r="L1282" s="444">
        <f t="shared" ca="1" si="106"/>
        <v>-91656624.075592011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25">
      <c r="G1283" s="459"/>
      <c r="H1283" s="459">
        <v>1276</v>
      </c>
      <c r="I1283" s="444">
        <f t="shared" ca="1" si="108"/>
        <v>-91656624.075592011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-381902.60031496669</v>
      </c>
      <c r="L1283" s="444">
        <f t="shared" ref="L1283:L1537" ca="1" si="127">I1283-J1283+K1283</f>
        <v>-92038526.675906971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25">
      <c r="G1284" s="459"/>
      <c r="H1284" s="459">
        <v>1277</v>
      </c>
      <c r="I1284" s="444">
        <f t="shared" ref="I1284:I1538" ca="1" si="128">L1283</f>
        <v>-92038526.675906971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-383493.86114961235</v>
      </c>
      <c r="L1284" s="444">
        <f t="shared" ca="1" si="127"/>
        <v>-92422020.53705658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25">
      <c r="G1285" s="459"/>
      <c r="H1285" s="459">
        <v>1278</v>
      </c>
      <c r="I1285" s="444">
        <f t="shared" ca="1" si="128"/>
        <v>-92422020.53705658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-385091.75223773572</v>
      </c>
      <c r="L1285" s="444">
        <f t="shared" ca="1" si="127"/>
        <v>-92807112.289294317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25">
      <c r="G1286" s="459"/>
      <c r="H1286" s="459">
        <v>1279</v>
      </c>
      <c r="I1286" s="444">
        <f t="shared" ca="1" si="128"/>
        <v>-92807112.289294317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-386696.30120539299</v>
      </c>
      <c r="L1286" s="444">
        <f t="shared" ca="1" si="127"/>
        <v>-93193808.590499714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25">
      <c r="G1287" s="459"/>
      <c r="H1287" s="459">
        <v>1280</v>
      </c>
      <c r="I1287" s="444">
        <f t="shared" ca="1" si="128"/>
        <v>-93193808.590499714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-388307.5357937488</v>
      </c>
      <c r="L1287" s="444">
        <f t="shared" ca="1" si="127"/>
        <v>-93582116.126293465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25">
      <c r="G1288" s="459"/>
      <c r="H1288" s="459">
        <v>1281</v>
      </c>
      <c r="I1288" s="444">
        <f t="shared" ca="1" si="128"/>
        <v>-93582116.126293465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-389925.48385955609</v>
      </c>
      <c r="L1288" s="444">
        <f t="shared" ca="1" si="127"/>
        <v>-93972041.610153019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25">
      <c r="G1289" s="459"/>
      <c r="H1289" s="459">
        <v>1282</v>
      </c>
      <c r="I1289" s="444">
        <f t="shared" ca="1" si="128"/>
        <v>-93972041.610153019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-391550.17337563756</v>
      </c>
      <c r="L1289" s="444">
        <f t="shared" ca="1" si="127"/>
        <v>-94363591.783528656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25">
      <c r="G1290" s="459"/>
      <c r="H1290" s="459">
        <v>1283</v>
      </c>
      <c r="I1290" s="444">
        <f t="shared" ca="1" si="128"/>
        <v>-94363591.783528656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-393181.63243136939</v>
      </c>
      <c r="L1290" s="444">
        <f t="shared" ca="1" si="127"/>
        <v>-94756773.415960029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25">
      <c r="G1291" s="459"/>
      <c r="H1291" s="459">
        <v>1284</v>
      </c>
      <c r="I1291" s="444">
        <f t="shared" ca="1" si="128"/>
        <v>-94756773.415960029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-394819.88923316676</v>
      </c>
      <c r="L1291" s="444">
        <f t="shared" ca="1" si="127"/>
        <v>-95151593.305193201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25">
      <c r="G1292" s="459"/>
      <c r="H1292" s="459">
        <v>1285</v>
      </c>
      <c r="I1292" s="444">
        <f t="shared" ca="1" si="128"/>
        <v>-95151593.305193201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-396464.97210497165</v>
      </c>
      <c r="L1292" s="444">
        <f t="shared" ca="1" si="127"/>
        <v>-95548058.277298167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25">
      <c r="G1293" s="459"/>
      <c r="H1293" s="459">
        <v>1286</v>
      </c>
      <c r="I1293" s="444">
        <f t="shared" ca="1" si="128"/>
        <v>-95548058.277298167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-398116.90948874236</v>
      </c>
      <c r="L1293" s="444">
        <f t="shared" ca="1" si="127"/>
        <v>-95946175.186786905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25">
      <c r="G1294" s="459"/>
      <c r="H1294" s="459">
        <v>1287</v>
      </c>
      <c r="I1294" s="444">
        <f t="shared" ca="1" si="128"/>
        <v>-95946175.186786905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-399775.72994494543</v>
      </c>
      <c r="L1294" s="444">
        <f t="shared" ca="1" si="127"/>
        <v>-96345950.916731849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25">
      <c r="G1295" s="459"/>
      <c r="H1295" s="459">
        <v>1288</v>
      </c>
      <c r="I1295" s="444">
        <f t="shared" ca="1" si="128"/>
        <v>-96345950.916731849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-401441.46215304936</v>
      </c>
      <c r="L1295" s="444">
        <f t="shared" ca="1" si="127"/>
        <v>-96747392.378884897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25">
      <c r="G1296" s="459"/>
      <c r="H1296" s="459">
        <v>1289</v>
      </c>
      <c r="I1296" s="444">
        <f t="shared" ca="1" si="128"/>
        <v>-96747392.378884897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-403114.13491202041</v>
      </c>
      <c r="L1296" s="444">
        <f t="shared" ca="1" si="127"/>
        <v>-97150506.513796911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25">
      <c r="G1297" s="459"/>
      <c r="H1297" s="459">
        <v>1290</v>
      </c>
      <c r="I1297" s="444">
        <f t="shared" ca="1" si="128"/>
        <v>-97150506.513796911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-404793.77714082046</v>
      </c>
      <c r="L1297" s="444">
        <f t="shared" ca="1" si="127"/>
        <v>-97555300.290937737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25">
      <c r="G1298" s="459"/>
      <c r="H1298" s="459">
        <v>1291</v>
      </c>
      <c r="I1298" s="444">
        <f t="shared" ca="1" si="128"/>
        <v>-97555300.290937737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-406480.41787890723</v>
      </c>
      <c r="L1298" s="444">
        <f t="shared" ca="1" si="127"/>
        <v>-97961780.708816648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25">
      <c r="G1299" s="459"/>
      <c r="H1299" s="459">
        <v>1292</v>
      </c>
      <c r="I1299" s="444">
        <f t="shared" ca="1" si="128"/>
        <v>-97961780.708816648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-408174.08628673601</v>
      </c>
      <c r="L1299" s="444">
        <f t="shared" ca="1" si="127"/>
        <v>-98369954.795103386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25">
      <c r="G1300" s="459"/>
      <c r="H1300" s="459">
        <v>1293</v>
      </c>
      <c r="I1300" s="444">
        <f t="shared" ca="1" si="128"/>
        <v>-98369954.795103386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-409874.8116462641</v>
      </c>
      <c r="L1300" s="444">
        <f t="shared" ca="1" si="127"/>
        <v>-98779829.606749654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25">
      <c r="G1301" s="459"/>
      <c r="H1301" s="459">
        <v>1294</v>
      </c>
      <c r="I1301" s="444">
        <f t="shared" ca="1" si="128"/>
        <v>-98779829.606749654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-411582.62336145691</v>
      </c>
      <c r="L1301" s="444">
        <f t="shared" ca="1" si="127"/>
        <v>-99191412.230111107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25">
      <c r="G1302" s="459"/>
      <c r="H1302" s="459">
        <v>1295</v>
      </c>
      <c r="I1302" s="444">
        <f t="shared" ca="1" si="128"/>
        <v>-99191412.230111107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-413297.55095879629</v>
      </c>
      <c r="L1302" s="444">
        <f t="shared" ca="1" si="127"/>
        <v>-99604709.781069905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25">
      <c r="G1303" s="459"/>
      <c r="H1303" s="459">
        <v>1296</v>
      </c>
      <c r="I1303" s="444">
        <f t="shared" ca="1" si="128"/>
        <v>-99604709.781069905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-415019.62408779125</v>
      </c>
      <c r="L1303" s="444">
        <f t="shared" ca="1" si="127"/>
        <v>-100019729.4051577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25">
      <c r="G1304" s="459"/>
      <c r="H1304" s="459">
        <v>1297</v>
      </c>
      <c r="I1304" s="444">
        <f t="shared" ca="1" si="128"/>
        <v>-100019729.4051577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-416748.87252149044</v>
      </c>
      <c r="L1304" s="444">
        <f t="shared" ca="1" si="127"/>
        <v>-100436478.27767919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25">
      <c r="G1305" s="459"/>
      <c r="H1305" s="459">
        <v>1298</v>
      </c>
      <c r="I1305" s="444">
        <f t="shared" ca="1" si="128"/>
        <v>-100436478.27767919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-418485.3261569966</v>
      </c>
      <c r="L1305" s="444">
        <f t="shared" ca="1" si="127"/>
        <v>-100854963.60383619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25">
      <c r="G1306" s="459"/>
      <c r="H1306" s="459">
        <v>1299</v>
      </c>
      <c r="I1306" s="444">
        <f t="shared" ca="1" si="128"/>
        <v>-100854963.60383619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-420229.01501598413</v>
      </c>
      <c r="L1306" s="444">
        <f t="shared" ca="1" si="127"/>
        <v>-101275192.61885218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25">
      <c r="G1307" s="459"/>
      <c r="H1307" s="459">
        <v>1300</v>
      </c>
      <c r="I1307" s="444">
        <f t="shared" ca="1" si="128"/>
        <v>-101275192.61885218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-421979.96924521745</v>
      </c>
      <c r="L1307" s="444">
        <f t="shared" ca="1" si="127"/>
        <v>-101697172.58809739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25">
      <c r="G1308" s="459"/>
      <c r="H1308" s="459">
        <v>1301</v>
      </c>
      <c r="I1308" s="444">
        <f t="shared" ca="1" si="128"/>
        <v>-101697172.58809739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-423738.21911707247</v>
      </c>
      <c r="L1308" s="444">
        <f t="shared" ca="1" si="127"/>
        <v>-102120910.80721447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25">
      <c r="G1309" s="459"/>
      <c r="H1309" s="459">
        <v>1302</v>
      </c>
      <c r="I1309" s="444">
        <f t="shared" ca="1" si="128"/>
        <v>-102120910.80721447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-425503.79503006028</v>
      </c>
      <c r="L1309" s="444">
        <f t="shared" ca="1" si="127"/>
        <v>-102546414.60224453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25">
      <c r="G1310" s="459"/>
      <c r="H1310" s="459">
        <v>1303</v>
      </c>
      <c r="I1310" s="444">
        <f t="shared" ca="1" si="128"/>
        <v>-102546414.60224453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-427276.7275093522</v>
      </c>
      <c r="L1310" s="444">
        <f t="shared" ca="1" si="127"/>
        <v>-102973691.32975388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25">
      <c r="G1311" s="459"/>
      <c r="H1311" s="459">
        <v>1304</v>
      </c>
      <c r="I1311" s="444">
        <f t="shared" ca="1" si="128"/>
        <v>-102973691.32975388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-429057.04720730783</v>
      </c>
      <c r="L1311" s="444">
        <f t="shared" ca="1" si="127"/>
        <v>-103402748.37696119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25">
      <c r="G1312" s="459"/>
      <c r="H1312" s="459">
        <v>1305</v>
      </c>
      <c r="I1312" s="444">
        <f t="shared" ca="1" si="128"/>
        <v>-103402748.37696119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-430844.78490400495</v>
      </c>
      <c r="L1312" s="444">
        <f t="shared" ca="1" si="127"/>
        <v>-103833593.16186519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25">
      <c r="G1313" s="459"/>
      <c r="H1313" s="459">
        <v>1306</v>
      </c>
      <c r="I1313" s="444">
        <f t="shared" ca="1" si="128"/>
        <v>-103833593.16186519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-432639.97150777164</v>
      </c>
      <c r="L1313" s="444">
        <f t="shared" ca="1" si="127"/>
        <v>-104266233.13337296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25">
      <c r="G1314" s="459"/>
      <c r="H1314" s="459">
        <v>1307</v>
      </c>
      <c r="I1314" s="444">
        <f t="shared" ca="1" si="128"/>
        <v>-104266233.13337296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-434442.63805572066</v>
      </c>
      <c r="L1314" s="444">
        <f t="shared" ca="1" si="127"/>
        <v>-104700675.77142869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25">
      <c r="G1315" s="459"/>
      <c r="H1315" s="459">
        <v>1308</v>
      </c>
      <c r="I1315" s="444">
        <f t="shared" ca="1" si="128"/>
        <v>-104700675.77142869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-436252.81571428623</v>
      </c>
      <c r="L1315" s="444">
        <f t="shared" ca="1" si="127"/>
        <v>-105136928.58714297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25">
      <c r="G1316" s="459"/>
      <c r="H1316" s="459">
        <v>1309</v>
      </c>
      <c r="I1316" s="444">
        <f t="shared" ca="1" si="128"/>
        <v>-105136928.58714297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-438070.53577976237</v>
      </c>
      <c r="L1316" s="444">
        <f t="shared" ca="1" si="127"/>
        <v>-105574999.12292273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25">
      <c r="G1317" s="459"/>
      <c r="H1317" s="459">
        <v>1310</v>
      </c>
      <c r="I1317" s="444">
        <f t="shared" ca="1" si="128"/>
        <v>-105574999.12292273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-439895.82967884466</v>
      </c>
      <c r="L1317" s="444">
        <f t="shared" ca="1" si="127"/>
        <v>-106014894.95260158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25">
      <c r="G1318" s="459"/>
      <c r="H1318" s="459">
        <v>1311</v>
      </c>
      <c r="I1318" s="444">
        <f t="shared" ca="1" si="128"/>
        <v>-106014894.95260158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-441728.72896917333</v>
      </c>
      <c r="L1318" s="444">
        <f t="shared" ca="1" si="127"/>
        <v>-106456623.68157075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25">
      <c r="G1319" s="459"/>
      <c r="H1319" s="459">
        <v>1312</v>
      </c>
      <c r="I1319" s="444">
        <f t="shared" ca="1" si="128"/>
        <v>-106456623.68157075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-443569.26533987821</v>
      </c>
      <c r="L1319" s="444">
        <f t="shared" ca="1" si="127"/>
        <v>-106900192.94691063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25">
      <c r="G1320" s="459"/>
      <c r="H1320" s="459">
        <v>1313</v>
      </c>
      <c r="I1320" s="444">
        <f t="shared" ca="1" si="128"/>
        <v>-106900192.94691063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-445417.47061212762</v>
      </c>
      <c r="L1320" s="444">
        <f t="shared" ca="1" si="127"/>
        <v>-107345610.41752276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25">
      <c r="G1321" s="459"/>
      <c r="H1321" s="459">
        <v>1314</v>
      </c>
      <c r="I1321" s="444">
        <f t="shared" ca="1" si="128"/>
        <v>-107345610.41752276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-447273.37673967815</v>
      </c>
      <c r="L1321" s="444">
        <f t="shared" ca="1" si="127"/>
        <v>-107792883.79426244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25">
      <c r="G1322" s="459"/>
      <c r="H1322" s="459">
        <v>1315</v>
      </c>
      <c r="I1322" s="444">
        <f t="shared" ca="1" si="128"/>
        <v>-107792883.79426244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-449137.01580942684</v>
      </c>
      <c r="L1322" s="444">
        <f t="shared" ca="1" si="127"/>
        <v>-108242020.81007187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25">
      <c r="G1323" s="459"/>
      <c r="H1323" s="459">
        <v>1316</v>
      </c>
      <c r="I1323" s="444">
        <f t="shared" ca="1" si="128"/>
        <v>-108242020.81007187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-451008.42004196614</v>
      </c>
      <c r="L1323" s="444">
        <f t="shared" ca="1" si="127"/>
        <v>-108693029.23011383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25">
      <c r="G1324" s="459"/>
      <c r="H1324" s="459">
        <v>1317</v>
      </c>
      <c r="I1324" s="444">
        <f t="shared" ca="1" si="128"/>
        <v>-108693029.23011383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-452887.62179214094</v>
      </c>
      <c r="L1324" s="444">
        <f t="shared" ca="1" si="127"/>
        <v>-109145916.85190597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25">
      <c r="G1325" s="459"/>
      <c r="H1325" s="459">
        <v>1318</v>
      </c>
      <c r="I1325" s="444">
        <f t="shared" ca="1" si="128"/>
        <v>-109145916.85190597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-454774.65354960825</v>
      </c>
      <c r="L1325" s="444">
        <f t="shared" ca="1" si="127"/>
        <v>-109600691.50545558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25">
      <c r="G1326" s="459"/>
      <c r="H1326" s="459">
        <v>1319</v>
      </c>
      <c r="I1326" s="444">
        <f t="shared" ca="1" si="128"/>
        <v>-109600691.50545558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-456669.54793939821</v>
      </c>
      <c r="L1326" s="444">
        <f t="shared" ca="1" si="127"/>
        <v>-110057361.05339499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25">
      <c r="G1327" s="459"/>
      <c r="H1327" s="459">
        <v>1320</v>
      </c>
      <c r="I1327" s="444">
        <f t="shared" ca="1" si="128"/>
        <v>-110057361.05339499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-458572.33772247913</v>
      </c>
      <c r="L1327" s="444">
        <f t="shared" ca="1" si="127"/>
        <v>-110515933.39111747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25">
      <c r="G1328" s="459"/>
      <c r="H1328" s="459">
        <v>1321</v>
      </c>
      <c r="I1328" s="444">
        <f t="shared" ca="1" si="128"/>
        <v>-110515933.39111747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-460483.05579632276</v>
      </c>
      <c r="L1328" s="444">
        <f t="shared" ca="1" si="127"/>
        <v>-110976416.44691379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25">
      <c r="G1329" s="459"/>
      <c r="H1329" s="459">
        <v>1322</v>
      </c>
      <c r="I1329" s="444">
        <f t="shared" ca="1" si="128"/>
        <v>-110976416.44691379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-462401.73519547412</v>
      </c>
      <c r="L1329" s="444">
        <f t="shared" ca="1" si="127"/>
        <v>-111438818.18210927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25">
      <c r="G1330" s="459"/>
      <c r="H1330" s="459">
        <v>1323</v>
      </c>
      <c r="I1330" s="444">
        <f t="shared" ca="1" si="128"/>
        <v>-111438818.18210927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-464328.40909212193</v>
      </c>
      <c r="L1330" s="444">
        <f t="shared" ca="1" si="127"/>
        <v>-111903146.59120139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25">
      <c r="G1331" s="459"/>
      <c r="H1331" s="459">
        <v>1324</v>
      </c>
      <c r="I1331" s="444">
        <f t="shared" ca="1" si="128"/>
        <v>-111903146.59120139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-466263.11079667252</v>
      </c>
      <c r="L1331" s="444">
        <f t="shared" ca="1" si="127"/>
        <v>-112369409.70199807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25">
      <c r="G1332" s="459"/>
      <c r="H1332" s="459">
        <v>1325</v>
      </c>
      <c r="I1332" s="444">
        <f t="shared" ca="1" si="128"/>
        <v>-112369409.70199807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-468205.87375832535</v>
      </c>
      <c r="L1332" s="444">
        <f t="shared" ca="1" si="127"/>
        <v>-112837615.5757564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25">
      <c r="G1333" s="459"/>
      <c r="H1333" s="459">
        <v>1326</v>
      </c>
      <c r="I1333" s="444">
        <f t="shared" ca="1" si="128"/>
        <v>-112837615.5757564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-470156.73156565166</v>
      </c>
      <c r="L1333" s="444">
        <f t="shared" ca="1" si="127"/>
        <v>-113307772.30732206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25">
      <c r="G1334" s="459"/>
      <c r="H1334" s="459">
        <v>1327</v>
      </c>
      <c r="I1334" s="444">
        <f t="shared" ca="1" si="128"/>
        <v>-113307772.30732206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-472115.7179471752</v>
      </c>
      <c r="L1334" s="444">
        <f t="shared" ca="1" si="127"/>
        <v>-113779888.02526923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25">
      <c r="G1335" s="459"/>
      <c r="H1335" s="459">
        <v>1328</v>
      </c>
      <c r="I1335" s="444">
        <f t="shared" ca="1" si="128"/>
        <v>-113779888.02526923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-474082.8667719551</v>
      </c>
      <c r="L1335" s="444">
        <f t="shared" ca="1" si="127"/>
        <v>-114253970.89204118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25">
      <c r="G1336" s="459"/>
      <c r="H1336" s="459">
        <v>1329</v>
      </c>
      <c r="I1336" s="444">
        <f t="shared" ca="1" si="128"/>
        <v>-114253970.89204118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-476058.21205017157</v>
      </c>
      <c r="L1336" s="444">
        <f t="shared" ca="1" si="127"/>
        <v>-114730029.10409135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25">
      <c r="G1337" s="459"/>
      <c r="H1337" s="459">
        <v>1330</v>
      </c>
      <c r="I1337" s="444">
        <f t="shared" ca="1" si="128"/>
        <v>-114730029.10409135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-478041.78793371393</v>
      </c>
      <c r="L1337" s="444">
        <f t="shared" ca="1" si="127"/>
        <v>-115208070.89202505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25">
      <c r="G1338" s="459"/>
      <c r="H1338" s="459">
        <v>1331</v>
      </c>
      <c r="I1338" s="444">
        <f t="shared" ca="1" si="128"/>
        <v>-115208070.89202505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-480033.62871677103</v>
      </c>
      <c r="L1338" s="444">
        <f t="shared" ca="1" si="127"/>
        <v>-115688104.52074182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25">
      <c r="G1339" s="459"/>
      <c r="H1339" s="459">
        <v>1332</v>
      </c>
      <c r="I1339" s="444">
        <f t="shared" ca="1" si="128"/>
        <v>-115688104.52074182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-482033.76883642422</v>
      </c>
      <c r="L1339" s="444">
        <f t="shared" ca="1" si="127"/>
        <v>-116170138.28957824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25">
      <c r="G1340" s="459"/>
      <c r="H1340" s="459">
        <v>1333</v>
      </c>
      <c r="I1340" s="444">
        <f t="shared" ca="1" si="128"/>
        <v>-116170138.28957824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-484042.24287324277</v>
      </c>
      <c r="L1340" s="444">
        <f t="shared" ca="1" si="127"/>
        <v>-116654180.53245148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25">
      <c r="G1341" s="459"/>
      <c r="H1341" s="459">
        <v>1334</v>
      </c>
      <c r="I1341" s="444">
        <f t="shared" ca="1" si="128"/>
        <v>-116654180.53245148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-486059.08555188111</v>
      </c>
      <c r="L1341" s="444">
        <f t="shared" ca="1" si="127"/>
        <v>-117140239.61800337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25">
      <c r="G1342" s="459"/>
      <c r="H1342" s="459">
        <v>1335</v>
      </c>
      <c r="I1342" s="444">
        <f t="shared" ca="1" si="128"/>
        <v>-117140239.61800337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-488084.33174168068</v>
      </c>
      <c r="L1342" s="444">
        <f t="shared" ca="1" si="127"/>
        <v>-117628323.94974504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25">
      <c r="G1343" s="459"/>
      <c r="H1343" s="459">
        <v>1336</v>
      </c>
      <c r="I1343" s="444">
        <f t="shared" ca="1" si="128"/>
        <v>-117628323.94974504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-490118.01645727101</v>
      </c>
      <c r="L1343" s="444">
        <f t="shared" ca="1" si="127"/>
        <v>-118118441.96620232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25">
      <c r="G1344" s="459"/>
      <c r="H1344" s="459">
        <v>1337</v>
      </c>
      <c r="I1344" s="444">
        <f t="shared" ca="1" si="128"/>
        <v>-118118441.96620232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-492160.17485917633</v>
      </c>
      <c r="L1344" s="444">
        <f t="shared" ca="1" si="127"/>
        <v>-118610602.1410615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25">
      <c r="G1345" s="459"/>
      <c r="H1345" s="459">
        <v>1338</v>
      </c>
      <c r="I1345" s="444">
        <f t="shared" ca="1" si="128"/>
        <v>-118610602.1410615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-494210.8422544229</v>
      </c>
      <c r="L1345" s="444">
        <f t="shared" ca="1" si="127"/>
        <v>-119104812.98331593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25">
      <c r="G1346" s="459"/>
      <c r="H1346" s="459">
        <v>1339</v>
      </c>
      <c r="I1346" s="444">
        <f t="shared" ca="1" si="128"/>
        <v>-119104812.98331593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-496270.05409714975</v>
      </c>
      <c r="L1346" s="444">
        <f t="shared" ca="1" si="127"/>
        <v>-119601083.03741308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25">
      <c r="G1347" s="459"/>
      <c r="H1347" s="459">
        <v>1340</v>
      </c>
      <c r="I1347" s="444">
        <f t="shared" ca="1" si="128"/>
        <v>-119601083.03741308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-498337.84598922107</v>
      </c>
      <c r="L1347" s="444">
        <f t="shared" ca="1" si="127"/>
        <v>-120099420.8834023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25">
      <c r="G1348" s="459"/>
      <c r="H1348" s="459">
        <v>1341</v>
      </c>
      <c r="I1348" s="444">
        <f t="shared" ca="1" si="128"/>
        <v>-120099420.8834023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-500414.25368084293</v>
      </c>
      <c r="L1348" s="444">
        <f t="shared" ca="1" si="127"/>
        <v>-120599835.13708314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25">
      <c r="G1349" s="459"/>
      <c r="H1349" s="459">
        <v>1342</v>
      </c>
      <c r="I1349" s="444">
        <f t="shared" ca="1" si="128"/>
        <v>-120599835.13708314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-502499.31307117973</v>
      </c>
      <c r="L1349" s="444">
        <f t="shared" ca="1" si="127"/>
        <v>-121102334.45015432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25">
      <c r="G1350" s="459"/>
      <c r="H1350" s="459">
        <v>1343</v>
      </c>
      <c r="I1350" s="444">
        <f t="shared" ca="1" si="128"/>
        <v>-121102334.45015432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-504593.06020897633</v>
      </c>
      <c r="L1350" s="444">
        <f t="shared" ca="1" si="127"/>
        <v>-121606927.5103633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25">
      <c r="G1351" s="459"/>
      <c r="H1351" s="459">
        <v>1344</v>
      </c>
      <c r="I1351" s="444">
        <f t="shared" ca="1" si="128"/>
        <v>-121606927.5103633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-506695.53129318036</v>
      </c>
      <c r="L1351" s="444">
        <f t="shared" ca="1" si="127"/>
        <v>-122113623.04165648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25">
      <c r="G1352" s="459"/>
      <c r="H1352" s="459">
        <v>1345</v>
      </c>
      <c r="I1352" s="444">
        <f t="shared" ca="1" si="128"/>
        <v>-122113623.04165648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-508806.76267356868</v>
      </c>
      <c r="L1352" s="444">
        <f t="shared" ca="1" si="127"/>
        <v>-122622429.80433005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25">
      <c r="G1353" s="459"/>
      <c r="H1353" s="459">
        <v>1346</v>
      </c>
      <c r="I1353" s="444">
        <f t="shared" ca="1" si="128"/>
        <v>-122622429.80433005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-510926.7908513752</v>
      </c>
      <c r="L1353" s="444">
        <f t="shared" ca="1" si="127"/>
        <v>-123133356.59518142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25">
      <c r="G1354" s="459"/>
      <c r="H1354" s="459">
        <v>1347</v>
      </c>
      <c r="I1354" s="444">
        <f t="shared" ca="1" si="128"/>
        <v>-123133356.59518142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-513055.65247992257</v>
      </c>
      <c r="L1354" s="444">
        <f t="shared" ca="1" si="127"/>
        <v>-123646412.24766134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25">
      <c r="G1355" s="459"/>
      <c r="H1355" s="459">
        <v>1348</v>
      </c>
      <c r="I1355" s="444">
        <f t="shared" ca="1" si="128"/>
        <v>-123646412.24766134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-515193.38436525565</v>
      </c>
      <c r="L1355" s="444">
        <f t="shared" ca="1" si="127"/>
        <v>-124161605.6320266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25">
      <c r="G1356" s="459"/>
      <c r="H1356" s="459">
        <v>1349</v>
      </c>
      <c r="I1356" s="444">
        <f t="shared" ca="1" si="128"/>
        <v>-124161605.6320266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-517340.02346677741</v>
      </c>
      <c r="L1356" s="444">
        <f t="shared" ca="1" si="127"/>
        <v>-124678945.65549338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25">
      <c r="G1357" s="459"/>
      <c r="H1357" s="459">
        <v>1350</v>
      </c>
      <c r="I1357" s="444">
        <f t="shared" ca="1" si="128"/>
        <v>-124678945.65549338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-519495.606897889</v>
      </c>
      <c r="L1357" s="444">
        <f t="shared" ca="1" si="127"/>
        <v>-125198441.26239127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25">
      <c r="G1358" s="459"/>
      <c r="H1358" s="459">
        <v>1351</v>
      </c>
      <c r="I1358" s="444">
        <f t="shared" ca="1" si="128"/>
        <v>-125198441.26239127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-521660.17192663025</v>
      </c>
      <c r="L1358" s="444">
        <f t="shared" ca="1" si="127"/>
        <v>-125720101.4343179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25">
      <c r="G1359" s="459"/>
      <c r="H1359" s="459">
        <v>1352</v>
      </c>
      <c r="I1359" s="444">
        <f t="shared" ca="1" si="128"/>
        <v>-125720101.4343179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-523833.75597632449</v>
      </c>
      <c r="L1359" s="444">
        <f t="shared" ca="1" si="127"/>
        <v>-126243935.19029422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25">
      <c r="G1360" s="459"/>
      <c r="H1360" s="459">
        <v>1353</v>
      </c>
      <c r="I1360" s="444">
        <f t="shared" ca="1" si="128"/>
        <v>-126243935.19029422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-526016.39662622591</v>
      </c>
      <c r="L1360" s="444">
        <f t="shared" ca="1" si="127"/>
        <v>-126769951.58692044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25">
      <c r="G1361" s="459"/>
      <c r="H1361" s="459">
        <v>1354</v>
      </c>
      <c r="I1361" s="444">
        <f t="shared" ca="1" si="128"/>
        <v>-126769951.58692044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-528208.13161216851</v>
      </c>
      <c r="L1361" s="444">
        <f t="shared" ca="1" si="127"/>
        <v>-127298159.71853261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25">
      <c r="G1362" s="459"/>
      <c r="H1362" s="459">
        <v>1355</v>
      </c>
      <c r="I1362" s="444">
        <f t="shared" ca="1" si="128"/>
        <v>-127298159.71853261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-530408.99882721924</v>
      </c>
      <c r="L1362" s="444">
        <f t="shared" ca="1" si="127"/>
        <v>-127828568.71735983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25">
      <c r="G1363" s="459"/>
      <c r="H1363" s="459">
        <v>1356</v>
      </c>
      <c r="I1363" s="444">
        <f t="shared" ca="1" si="128"/>
        <v>-127828568.71735983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-532619.03632233257</v>
      </c>
      <c r="L1363" s="444">
        <f t="shared" ca="1" si="127"/>
        <v>-128361187.75368215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25">
      <c r="G1364" s="459"/>
      <c r="H1364" s="459">
        <v>1357</v>
      </c>
      <c r="I1364" s="444">
        <f t="shared" ca="1" si="128"/>
        <v>-128361187.75368215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-534838.28230700886</v>
      </c>
      <c r="L1364" s="444">
        <f t="shared" ca="1" si="127"/>
        <v>-128896026.03598917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25">
      <c r="G1365" s="459"/>
      <c r="H1365" s="459">
        <v>1358</v>
      </c>
      <c r="I1365" s="444">
        <f t="shared" ca="1" si="128"/>
        <v>-128896026.03598917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-537066.77514995483</v>
      </c>
      <c r="L1365" s="444">
        <f t="shared" ca="1" si="127"/>
        <v>-129433092.81113912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25">
      <c r="G1366" s="459"/>
      <c r="H1366" s="459">
        <v>1359</v>
      </c>
      <c r="I1366" s="444">
        <f t="shared" ca="1" si="128"/>
        <v>-129433092.81113912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-539304.55337974639</v>
      </c>
      <c r="L1366" s="444">
        <f t="shared" ca="1" si="127"/>
        <v>-129972397.36451887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25">
      <c r="G1367" s="459"/>
      <c r="H1367" s="459">
        <v>1360</v>
      </c>
      <c r="I1367" s="444">
        <f t="shared" ca="1" si="128"/>
        <v>-129972397.36451887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-541551.65568549524</v>
      </c>
      <c r="L1367" s="444">
        <f t="shared" ca="1" si="127"/>
        <v>-130513949.02020437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25">
      <c r="G1368" s="459"/>
      <c r="H1368" s="459">
        <v>1361</v>
      </c>
      <c r="I1368" s="444">
        <f t="shared" ca="1" si="128"/>
        <v>-130513949.02020437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-543808.12091751816</v>
      </c>
      <c r="L1368" s="444">
        <f t="shared" ca="1" si="127"/>
        <v>-131057757.14112188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25">
      <c r="G1369" s="459"/>
      <c r="H1369" s="459">
        <v>1362</v>
      </c>
      <c r="I1369" s="444">
        <f t="shared" ca="1" si="128"/>
        <v>-131057757.14112188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-546073.98808800778</v>
      </c>
      <c r="L1369" s="444">
        <f t="shared" ca="1" si="127"/>
        <v>-131603831.12920989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25">
      <c r="G1370" s="459"/>
      <c r="H1370" s="459">
        <v>1363</v>
      </c>
      <c r="I1370" s="444">
        <f t="shared" ca="1" si="128"/>
        <v>-131603831.12920989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-548349.29637170781</v>
      </c>
      <c r="L1370" s="444">
        <f t="shared" ca="1" si="127"/>
        <v>-132152180.4255816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25">
      <c r="G1371" s="459"/>
      <c r="H1371" s="459">
        <v>1364</v>
      </c>
      <c r="I1371" s="444">
        <f t="shared" ca="1" si="128"/>
        <v>-132152180.4255816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-550634.08510658995</v>
      </c>
      <c r="L1371" s="444">
        <f t="shared" ca="1" si="127"/>
        <v>-132702814.5106882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25">
      <c r="G1372" s="459"/>
      <c r="H1372" s="459">
        <v>1365</v>
      </c>
      <c r="I1372" s="444">
        <f t="shared" ca="1" si="128"/>
        <v>-132702814.5106882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-552928.39379453415</v>
      </c>
      <c r="L1372" s="444">
        <f t="shared" ca="1" si="127"/>
        <v>-133255742.90448274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25">
      <c r="G1373" s="459"/>
      <c r="H1373" s="459">
        <v>1366</v>
      </c>
      <c r="I1373" s="444">
        <f t="shared" ca="1" si="128"/>
        <v>-133255742.90448274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-555232.26210201136</v>
      </c>
      <c r="L1373" s="444">
        <f t="shared" ca="1" si="127"/>
        <v>-133810975.16658475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25">
      <c r="G1374" s="459"/>
      <c r="H1374" s="459">
        <v>1367</v>
      </c>
      <c r="I1374" s="444">
        <f t="shared" ca="1" si="128"/>
        <v>-133810975.16658475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-557545.72986076982</v>
      </c>
      <c r="L1374" s="444">
        <f t="shared" ca="1" si="127"/>
        <v>-134368520.89644551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25">
      <c r="G1375" s="459"/>
      <c r="H1375" s="459">
        <v>1368</v>
      </c>
      <c r="I1375" s="444">
        <f t="shared" ca="1" si="128"/>
        <v>-134368520.89644551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-559868.83706852293</v>
      </c>
      <c r="L1375" s="444">
        <f t="shared" ca="1" si="127"/>
        <v>-134928389.73351404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25">
      <c r="G1376" s="459"/>
      <c r="H1376" s="459">
        <v>1369</v>
      </c>
      <c r="I1376" s="444">
        <f t="shared" ca="1" si="128"/>
        <v>-134928389.73351404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-562201.62388964184</v>
      </c>
      <c r="L1376" s="444">
        <f t="shared" ca="1" si="127"/>
        <v>-135490591.3574037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25">
      <c r="G1377" s="459"/>
      <c r="H1377" s="459">
        <v>1370</v>
      </c>
      <c r="I1377" s="444">
        <f t="shared" ca="1" si="128"/>
        <v>-135490591.3574037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-564544.13065584877</v>
      </c>
      <c r="L1377" s="444">
        <f t="shared" ca="1" si="127"/>
        <v>-136055135.48805955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25">
      <c r="G1378" s="459"/>
      <c r="H1378" s="459">
        <v>1371</v>
      </c>
      <c r="I1378" s="444">
        <f t="shared" ca="1" si="128"/>
        <v>-136055135.48805955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-566896.39786691475</v>
      </c>
      <c r="L1378" s="444">
        <f t="shared" ca="1" si="127"/>
        <v>-136622031.88592646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25">
      <c r="G1379" s="459"/>
      <c r="H1379" s="459">
        <v>1372</v>
      </c>
      <c r="I1379" s="444">
        <f t="shared" ca="1" si="128"/>
        <v>-136622031.88592646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-569258.46619136026</v>
      </c>
      <c r="L1379" s="444">
        <f t="shared" ca="1" si="127"/>
        <v>-137191290.35211781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25">
      <c r="G1380" s="459"/>
      <c r="H1380" s="459">
        <v>1373</v>
      </c>
      <c r="I1380" s="444">
        <f t="shared" ca="1" si="128"/>
        <v>-137191290.35211781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-571630.3764671575</v>
      </c>
      <c r="L1380" s="444">
        <f t="shared" ca="1" si="127"/>
        <v>-137762920.72858498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25">
      <c r="G1381" s="459"/>
      <c r="H1381" s="459">
        <v>1374</v>
      </c>
      <c r="I1381" s="444">
        <f t="shared" ca="1" si="128"/>
        <v>-137762920.72858498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-574012.16970243736</v>
      </c>
      <c r="L1381" s="444">
        <f t="shared" ca="1" si="127"/>
        <v>-138336932.89828742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25">
      <c r="G1382" s="459"/>
      <c r="H1382" s="459">
        <v>1375</v>
      </c>
      <c r="I1382" s="444">
        <f t="shared" ca="1" si="128"/>
        <v>-138336932.89828742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-576403.88707619754</v>
      </c>
      <c r="L1382" s="444">
        <f t="shared" ca="1" si="127"/>
        <v>-138913336.78536361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25">
      <c r="G1383" s="459"/>
      <c r="H1383" s="459">
        <v>1376</v>
      </c>
      <c r="I1383" s="444">
        <f t="shared" ca="1" si="128"/>
        <v>-138913336.78536361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-578805.56993901508</v>
      </c>
      <c r="L1383" s="444">
        <f t="shared" ca="1" si="127"/>
        <v>-139492142.35530263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25">
      <c r="G1384" s="459"/>
      <c r="H1384" s="459">
        <v>1377</v>
      </c>
      <c r="I1384" s="444">
        <f t="shared" ca="1" si="128"/>
        <v>-139492142.35530263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-581217.25981376099</v>
      </c>
      <c r="L1384" s="444">
        <f t="shared" ca="1" si="127"/>
        <v>-140073359.61511639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25">
      <c r="G1385" s="459"/>
      <c r="H1385" s="459">
        <v>1378</v>
      </c>
      <c r="I1385" s="444">
        <f t="shared" ca="1" si="128"/>
        <v>-140073359.61511639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-583638.99839631829</v>
      </c>
      <c r="L1385" s="444">
        <f t="shared" ca="1" si="127"/>
        <v>-140656998.61351269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25">
      <c r="G1386" s="459"/>
      <c r="H1386" s="459">
        <v>1379</v>
      </c>
      <c r="I1386" s="444">
        <f t="shared" ca="1" si="128"/>
        <v>-140656998.61351269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-586070.82755630289</v>
      </c>
      <c r="L1386" s="444">
        <f t="shared" ca="1" si="127"/>
        <v>-141243069.44106901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25">
      <c r="G1387" s="459"/>
      <c r="H1387" s="459">
        <v>1380</v>
      </c>
      <c r="I1387" s="444">
        <f t="shared" ca="1" si="128"/>
        <v>-141243069.44106901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-588512.78933778754</v>
      </c>
      <c r="L1387" s="444">
        <f t="shared" ca="1" si="127"/>
        <v>-141831582.23040679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25">
      <c r="G1388" s="459"/>
      <c r="H1388" s="459">
        <v>1381</v>
      </c>
      <c r="I1388" s="444">
        <f t="shared" ca="1" si="128"/>
        <v>-141831582.23040679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-590964.92596002831</v>
      </c>
      <c r="L1388" s="444">
        <f t="shared" ca="1" si="127"/>
        <v>-142422547.15636683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25">
      <c r="G1389" s="459"/>
      <c r="H1389" s="459">
        <v>1382</v>
      </c>
      <c r="I1389" s="444">
        <f t="shared" ca="1" si="128"/>
        <v>-142422547.15636683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-593427.27981819515</v>
      </c>
      <c r="L1389" s="444">
        <f t="shared" ca="1" si="127"/>
        <v>-143015974.43618503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25">
      <c r="G1390" s="459"/>
      <c r="H1390" s="459">
        <v>1383</v>
      </c>
      <c r="I1390" s="444">
        <f t="shared" ca="1" si="128"/>
        <v>-143015974.43618503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-595899.89348410431</v>
      </c>
      <c r="L1390" s="444">
        <f t="shared" ca="1" si="127"/>
        <v>-143611874.32966915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25">
      <c r="G1391" s="459"/>
      <c r="H1391" s="459">
        <v>1384</v>
      </c>
      <c r="I1391" s="444">
        <f t="shared" ca="1" si="128"/>
        <v>-143611874.32966915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-598382.80970695475</v>
      </c>
      <c r="L1391" s="444">
        <f t="shared" ca="1" si="127"/>
        <v>-144210257.1393761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25">
      <c r="G1392" s="459"/>
      <c r="H1392" s="459">
        <v>1385</v>
      </c>
      <c r="I1392" s="444">
        <f t="shared" ca="1" si="128"/>
        <v>-144210257.1393761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-600876.07141406706</v>
      </c>
      <c r="L1392" s="444">
        <f t="shared" ca="1" si="127"/>
        <v>-144811133.21079016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25">
      <c r="G1393" s="459"/>
      <c r="H1393" s="459">
        <v>1386</v>
      </c>
      <c r="I1393" s="444">
        <f t="shared" ca="1" si="128"/>
        <v>-144811133.21079016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-603379.72171162569</v>
      </c>
      <c r="L1393" s="444">
        <f t="shared" ca="1" si="127"/>
        <v>-145414512.93250179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25">
      <c r="G1394" s="459"/>
      <c r="H1394" s="459">
        <v>1387</v>
      </c>
      <c r="I1394" s="444">
        <f t="shared" ca="1" si="128"/>
        <v>-145414512.93250179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-605893.80388542416</v>
      </c>
      <c r="L1394" s="444">
        <f t="shared" ca="1" si="127"/>
        <v>-146020406.73638722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25">
      <c r="G1395" s="459"/>
      <c r="H1395" s="459">
        <v>1388</v>
      </c>
      <c r="I1395" s="444">
        <f t="shared" ca="1" si="128"/>
        <v>-146020406.73638722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-608418.36140161345</v>
      </c>
      <c r="L1395" s="444">
        <f t="shared" ca="1" si="127"/>
        <v>-146628825.09778884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25">
      <c r="G1396" s="459"/>
      <c r="H1396" s="459">
        <v>1389</v>
      </c>
      <c r="I1396" s="444">
        <f t="shared" ca="1" si="128"/>
        <v>-146628825.09778884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-610953.43790745351</v>
      </c>
      <c r="L1396" s="444">
        <f t="shared" ca="1" si="127"/>
        <v>-147239778.5356963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25">
      <c r="G1397" s="459"/>
      <c r="H1397" s="459">
        <v>1390</v>
      </c>
      <c r="I1397" s="444">
        <f t="shared" ca="1" si="128"/>
        <v>-147239778.5356963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-613499.07723206794</v>
      </c>
      <c r="L1397" s="444">
        <f t="shared" ca="1" si="127"/>
        <v>-147853277.61292836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25">
      <c r="G1398" s="459"/>
      <c r="H1398" s="459">
        <v>1391</v>
      </c>
      <c r="I1398" s="444">
        <f t="shared" ca="1" si="128"/>
        <v>-147853277.61292836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-616055.32338720153</v>
      </c>
      <c r="L1398" s="444">
        <f t="shared" ca="1" si="127"/>
        <v>-148469332.93631557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25">
      <c r="G1399" s="459"/>
      <c r="H1399" s="459">
        <v>1392</v>
      </c>
      <c r="I1399" s="444">
        <f t="shared" ca="1" si="128"/>
        <v>-148469332.93631557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-618622.22056798148</v>
      </c>
      <c r="L1399" s="444">
        <f t="shared" ca="1" si="127"/>
        <v>-149087955.15688354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25">
      <c r="G1400" s="459"/>
      <c r="H1400" s="459">
        <v>1393</v>
      </c>
      <c r="I1400" s="444">
        <f t="shared" ca="1" si="128"/>
        <v>-149087955.15688354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-621199.81315368135</v>
      </c>
      <c r="L1400" s="444">
        <f t="shared" ca="1" si="127"/>
        <v>-149709154.97003722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25">
      <c r="G1401" s="459"/>
      <c r="H1401" s="459">
        <v>1394</v>
      </c>
      <c r="I1401" s="444">
        <f t="shared" ca="1" si="128"/>
        <v>-149709154.97003722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-623788.14570848842</v>
      </c>
      <c r="L1401" s="444">
        <f t="shared" ca="1" si="127"/>
        <v>-150332943.11574572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25">
      <c r="G1402" s="459"/>
      <c r="H1402" s="459">
        <v>1395</v>
      </c>
      <c r="I1402" s="444">
        <f t="shared" ca="1" si="128"/>
        <v>-150332943.11574572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-626387.26298227382</v>
      </c>
      <c r="L1402" s="444">
        <f t="shared" ca="1" si="127"/>
        <v>-150959330.378728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25">
      <c r="G1403" s="459"/>
      <c r="H1403" s="459">
        <v>1396</v>
      </c>
      <c r="I1403" s="444">
        <f t="shared" ca="1" si="128"/>
        <v>-150959330.378728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-628997.20991136669</v>
      </c>
      <c r="L1403" s="444">
        <f t="shared" ca="1" si="127"/>
        <v>-151588327.58863938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25">
      <c r="G1404" s="459"/>
      <c r="H1404" s="459">
        <v>1397</v>
      </c>
      <c r="I1404" s="444">
        <f t="shared" ca="1" si="128"/>
        <v>-151588327.58863938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-631618.03161933075</v>
      </c>
      <c r="L1404" s="444">
        <f t="shared" ca="1" si="127"/>
        <v>-152219945.62025872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25">
      <c r="G1405" s="459"/>
      <c r="H1405" s="459">
        <v>1398</v>
      </c>
      <c r="I1405" s="444">
        <f t="shared" ca="1" si="128"/>
        <v>-152219945.62025872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-634249.77341774467</v>
      </c>
      <c r="L1405" s="444">
        <f t="shared" ca="1" si="127"/>
        <v>-152854195.39367646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25">
      <c r="G1406" s="459"/>
      <c r="H1406" s="459">
        <v>1399</v>
      </c>
      <c r="I1406" s="444">
        <f t="shared" ca="1" si="128"/>
        <v>-152854195.39367646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-636892.48080698529</v>
      </c>
      <c r="L1406" s="444">
        <f t="shared" ca="1" si="127"/>
        <v>-153491087.87448344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25">
      <c r="G1407" s="459"/>
      <c r="H1407" s="459">
        <v>1400</v>
      </c>
      <c r="I1407" s="444">
        <f t="shared" ca="1" si="128"/>
        <v>-153491087.87448344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-639546.19947701436</v>
      </c>
      <c r="L1407" s="444">
        <f t="shared" ca="1" si="127"/>
        <v>-154130634.07396045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25">
      <c r="G1408" s="459"/>
      <c r="H1408" s="459">
        <v>1401</v>
      </c>
      <c r="I1408" s="444">
        <f t="shared" ca="1" si="128"/>
        <v>-154130634.07396045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-642210.97530816856</v>
      </c>
      <c r="L1408" s="444">
        <f t="shared" ca="1" si="127"/>
        <v>-154772845.04926863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25">
      <c r="G1409" s="459"/>
      <c r="H1409" s="459">
        <v>1402</v>
      </c>
      <c r="I1409" s="444">
        <f t="shared" ca="1" si="128"/>
        <v>-154772845.04926863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-644886.85437195259</v>
      </c>
      <c r="L1409" s="444">
        <f t="shared" ca="1" si="127"/>
        <v>-155417731.9036406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25">
      <c r="G1410" s="459"/>
      <c r="H1410" s="459">
        <v>1403</v>
      </c>
      <c r="I1410" s="444">
        <f t="shared" ca="1" si="128"/>
        <v>-155417731.9036406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-647573.88293183583</v>
      </c>
      <c r="L1410" s="444">
        <f t="shared" ca="1" si="127"/>
        <v>-156065305.78657243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25">
      <c r="G1411" s="459"/>
      <c r="H1411" s="459">
        <v>1404</v>
      </c>
      <c r="I1411" s="444">
        <f t="shared" ca="1" si="128"/>
        <v>-156065305.78657243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-650272.10744405177</v>
      </c>
      <c r="L1411" s="444">
        <f t="shared" ca="1" si="127"/>
        <v>-156715577.89401647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25">
      <c r="G1412" s="459"/>
      <c r="H1412" s="459">
        <v>1405</v>
      </c>
      <c r="I1412" s="444">
        <f t="shared" ca="1" si="128"/>
        <v>-156715577.89401647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-652981.57455840195</v>
      </c>
      <c r="L1412" s="444">
        <f t="shared" ca="1" si="127"/>
        <v>-157368559.46857488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25">
      <c r="G1413" s="459"/>
      <c r="H1413" s="459">
        <v>1406</v>
      </c>
      <c r="I1413" s="444">
        <f t="shared" ca="1" si="128"/>
        <v>-157368559.46857488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-655702.33111906203</v>
      </c>
      <c r="L1413" s="444">
        <f t="shared" ca="1" si="127"/>
        <v>-158024261.79969394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25">
      <c r="G1414" s="459"/>
      <c r="H1414" s="459">
        <v>1407</v>
      </c>
      <c r="I1414" s="444">
        <f t="shared" ca="1" si="128"/>
        <v>-158024261.79969394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-658434.42416539136</v>
      </c>
      <c r="L1414" s="444">
        <f t="shared" ca="1" si="127"/>
        <v>-158682696.22385934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25">
      <c r="G1415" s="459"/>
      <c r="H1415" s="459">
        <v>1408</v>
      </c>
      <c r="I1415" s="444">
        <f t="shared" ca="1" si="128"/>
        <v>-158682696.22385934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-661177.90093274729</v>
      </c>
      <c r="L1415" s="444">
        <f t="shared" ca="1" si="127"/>
        <v>-159343874.1247921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25">
      <c r="G1416" s="459"/>
      <c r="H1416" s="459">
        <v>1409</v>
      </c>
      <c r="I1416" s="444">
        <f t="shared" ca="1" si="128"/>
        <v>-159343874.1247921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-663932.8088533004</v>
      </c>
      <c r="L1416" s="444">
        <f t="shared" ca="1" si="127"/>
        <v>-160007806.9336454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25">
      <c r="G1417" s="459"/>
      <c r="H1417" s="459">
        <v>1410</v>
      </c>
      <c r="I1417" s="444">
        <f t="shared" ca="1" si="128"/>
        <v>-160007806.9336454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-666699.19555685576</v>
      </c>
      <c r="L1417" s="444">
        <f t="shared" ca="1" si="127"/>
        <v>-160674506.12920225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25">
      <c r="G1418" s="459"/>
      <c r="H1418" s="459">
        <v>1411</v>
      </c>
      <c r="I1418" s="444">
        <f t="shared" ca="1" si="128"/>
        <v>-160674506.12920225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-669477.10887167603</v>
      </c>
      <c r="L1418" s="444">
        <f t="shared" ca="1" si="127"/>
        <v>-161343983.23807392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25">
      <c r="G1419" s="459"/>
      <c r="H1419" s="459">
        <v>1412</v>
      </c>
      <c r="I1419" s="444">
        <f t="shared" ca="1" si="128"/>
        <v>-161343983.23807392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-672266.59682530793</v>
      </c>
      <c r="L1419" s="444">
        <f t="shared" ca="1" si="127"/>
        <v>-162016249.83489922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25">
      <c r="G1420" s="459"/>
      <c r="H1420" s="459">
        <v>1413</v>
      </c>
      <c r="I1420" s="444">
        <f t="shared" ca="1" si="128"/>
        <v>-162016249.83489922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-675067.70764541335</v>
      </c>
      <c r="L1420" s="444">
        <f t="shared" ca="1" si="127"/>
        <v>-162691317.54254463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25">
      <c r="G1421" s="459"/>
      <c r="H1421" s="459">
        <v>1414</v>
      </c>
      <c r="I1421" s="444">
        <f t="shared" ca="1" si="128"/>
        <v>-162691317.54254463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-677880.48976060259</v>
      </c>
      <c r="L1421" s="444">
        <f t="shared" ca="1" si="127"/>
        <v>-163369198.03230524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25">
      <c r="G1422" s="459"/>
      <c r="H1422" s="459">
        <v>1415</v>
      </c>
      <c r="I1422" s="444">
        <f t="shared" ca="1" si="128"/>
        <v>-163369198.03230524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-680704.9918012718</v>
      </c>
      <c r="L1422" s="444">
        <f t="shared" ca="1" si="127"/>
        <v>-164049903.0241065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25">
      <c r="G1423" s="459"/>
      <c r="H1423" s="459">
        <v>1416</v>
      </c>
      <c r="I1423" s="444">
        <f t="shared" ca="1" si="128"/>
        <v>-164049903.0241065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-683541.26260044379</v>
      </c>
      <c r="L1423" s="444">
        <f t="shared" ca="1" si="127"/>
        <v>-164733444.28670695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25">
      <c r="G1424" s="459"/>
      <c r="H1424" s="459">
        <v>1417</v>
      </c>
      <c r="I1424" s="444">
        <f t="shared" ca="1" si="128"/>
        <v>-164733444.28670695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-686389.35119461233</v>
      </c>
      <c r="L1424" s="444">
        <f t="shared" ca="1" si="127"/>
        <v>-165419833.63790157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25">
      <c r="G1425" s="459"/>
      <c r="H1425" s="459">
        <v>1418</v>
      </c>
      <c r="I1425" s="444">
        <f t="shared" ca="1" si="128"/>
        <v>-165419833.63790157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-689249.30682458985</v>
      </c>
      <c r="L1425" s="444">
        <f t="shared" ca="1" si="127"/>
        <v>-166109082.94472617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25">
      <c r="G1426" s="459"/>
      <c r="H1426" s="459">
        <v>1419</v>
      </c>
      <c r="I1426" s="444">
        <f t="shared" ca="1" si="128"/>
        <v>-166109082.94472617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-692121.17893635901</v>
      </c>
      <c r="L1426" s="444">
        <f t="shared" ca="1" si="127"/>
        <v>-166801204.12366253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25">
      <c r="G1427" s="459"/>
      <c r="H1427" s="459">
        <v>1420</v>
      </c>
      <c r="I1427" s="444">
        <f t="shared" ca="1" si="128"/>
        <v>-166801204.12366253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-695005.01718192722</v>
      </c>
      <c r="L1427" s="444">
        <f t="shared" ca="1" si="127"/>
        <v>-167496209.14084446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25">
      <c r="G1428" s="459"/>
      <c r="H1428" s="459">
        <v>1421</v>
      </c>
      <c r="I1428" s="444">
        <f t="shared" ca="1" si="128"/>
        <v>-167496209.14084446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-697900.87142018531</v>
      </c>
      <c r="L1428" s="444">
        <f t="shared" ca="1" si="127"/>
        <v>-168194110.01226464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25">
      <c r="G1429" s="459"/>
      <c r="H1429" s="459">
        <v>1422</v>
      </c>
      <c r="I1429" s="444">
        <f t="shared" ca="1" si="128"/>
        <v>-168194110.01226464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-700808.79171776935</v>
      </c>
      <c r="L1429" s="444">
        <f t="shared" ca="1" si="127"/>
        <v>-168894918.80398241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25">
      <c r="G1430" s="459"/>
      <c r="H1430" s="459">
        <v>1423</v>
      </c>
      <c r="I1430" s="444">
        <f t="shared" ca="1" si="128"/>
        <v>-168894918.80398241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-703728.82834992674</v>
      </c>
      <c r="L1430" s="444">
        <f t="shared" ca="1" si="127"/>
        <v>-169598647.63233232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25">
      <c r="G1431" s="459"/>
      <c r="H1431" s="459">
        <v>1424</v>
      </c>
      <c r="I1431" s="444">
        <f t="shared" ca="1" si="128"/>
        <v>-169598647.63233232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-706661.03180138464</v>
      </c>
      <c r="L1431" s="444">
        <f t="shared" ca="1" si="127"/>
        <v>-170305308.6641337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25">
      <c r="G1432" s="459"/>
      <c r="H1432" s="459">
        <v>1425</v>
      </c>
      <c r="I1432" s="444">
        <f t="shared" ca="1" si="128"/>
        <v>-170305308.6641337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-709605.4527672237</v>
      </c>
      <c r="L1432" s="444">
        <f t="shared" ca="1" si="127"/>
        <v>-171014914.11690092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25">
      <c r="G1433" s="459"/>
      <c r="H1433" s="459">
        <v>1426</v>
      </c>
      <c r="I1433" s="444">
        <f t="shared" ca="1" si="128"/>
        <v>-171014914.11690092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-712562.14215375378</v>
      </c>
      <c r="L1433" s="444">
        <f t="shared" ca="1" si="127"/>
        <v>-171727476.25905466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25">
      <c r="G1434" s="459"/>
      <c r="H1434" s="459">
        <v>1427</v>
      </c>
      <c r="I1434" s="444">
        <f t="shared" ca="1" si="128"/>
        <v>-171727476.25905466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-715531.15107939439</v>
      </c>
      <c r="L1434" s="444">
        <f t="shared" ca="1" si="127"/>
        <v>-172443007.41013405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25">
      <c r="G1435" s="459"/>
      <c r="H1435" s="459">
        <v>1428</v>
      </c>
      <c r="I1435" s="444">
        <f t="shared" ca="1" si="128"/>
        <v>-172443007.41013405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-718512.5308755585</v>
      </c>
      <c r="L1435" s="444">
        <f t="shared" ca="1" si="127"/>
        <v>-173161519.94100961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25">
      <c r="G1436" s="459"/>
      <c r="H1436" s="459">
        <v>1429</v>
      </c>
      <c r="I1436" s="444">
        <f t="shared" ca="1" si="128"/>
        <v>-173161519.94100961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-721506.33308754</v>
      </c>
      <c r="L1436" s="444">
        <f t="shared" ca="1" si="127"/>
        <v>-173883026.27409714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25">
      <c r="G1437" s="459"/>
      <c r="H1437" s="459">
        <v>1430</v>
      </c>
      <c r="I1437" s="444">
        <f t="shared" ca="1" si="128"/>
        <v>-173883026.27409714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-724512.60947540472</v>
      </c>
      <c r="L1437" s="444">
        <f t="shared" ca="1" si="127"/>
        <v>-174607538.88357255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25">
      <c r="G1438" s="459"/>
      <c r="H1438" s="459">
        <v>1431</v>
      </c>
      <c r="I1438" s="444">
        <f t="shared" ca="1" si="128"/>
        <v>-174607538.88357255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-727531.41201488557</v>
      </c>
      <c r="L1438" s="444">
        <f t="shared" ca="1" si="127"/>
        <v>-175335070.29558742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25">
      <c r="G1439" s="459"/>
      <c r="H1439" s="459">
        <v>1432</v>
      </c>
      <c r="I1439" s="444">
        <f t="shared" ca="1" si="128"/>
        <v>-175335070.29558742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-730562.7928982809</v>
      </c>
      <c r="L1439" s="444">
        <f t="shared" ca="1" si="127"/>
        <v>-176065633.08848569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25">
      <c r="G1440" s="459"/>
      <c r="H1440" s="459">
        <v>1433</v>
      </c>
      <c r="I1440" s="444">
        <f t="shared" ca="1" si="128"/>
        <v>-176065633.08848569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-733606.80453535705</v>
      </c>
      <c r="L1440" s="444">
        <f t="shared" ca="1" si="127"/>
        <v>-176799239.89302105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25">
      <c r="G1441" s="459"/>
      <c r="H1441" s="459">
        <v>1434</v>
      </c>
      <c r="I1441" s="444">
        <f t="shared" ca="1" si="128"/>
        <v>-176799239.89302105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-736663.49955425435</v>
      </c>
      <c r="L1441" s="444">
        <f t="shared" ca="1" si="127"/>
        <v>-177535903.39257529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25">
      <c r="G1442" s="459"/>
      <c r="H1442" s="459">
        <v>1435</v>
      </c>
      <c r="I1442" s="444">
        <f t="shared" ca="1" si="128"/>
        <v>-177535903.39257529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-739732.93080239708</v>
      </c>
      <c r="L1442" s="444">
        <f t="shared" ca="1" si="127"/>
        <v>-178275636.3233777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25">
      <c r="G1443" s="459"/>
      <c r="H1443" s="459">
        <v>1436</v>
      </c>
      <c r="I1443" s="444">
        <f t="shared" ca="1" si="128"/>
        <v>-178275636.3233777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-742815.15134740702</v>
      </c>
      <c r="L1443" s="444">
        <f t="shared" ca="1" si="127"/>
        <v>-179018451.4747251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25">
      <c r="G1444" s="459"/>
      <c r="H1444" s="459">
        <v>1437</v>
      </c>
      <c r="I1444" s="444">
        <f t="shared" ca="1" si="128"/>
        <v>-179018451.4747251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-745910.21447802125</v>
      </c>
      <c r="L1444" s="444">
        <f t="shared" ca="1" si="127"/>
        <v>-179764361.68920311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25">
      <c r="G1445" s="459"/>
      <c r="H1445" s="459">
        <v>1438</v>
      </c>
      <c r="I1445" s="444">
        <f t="shared" ca="1" si="128"/>
        <v>-179764361.68920311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-749018.173705013</v>
      </c>
      <c r="L1445" s="444">
        <f t="shared" ca="1" si="127"/>
        <v>-180513379.86290812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25">
      <c r="G1446" s="459"/>
      <c r="H1446" s="459">
        <v>1439</v>
      </c>
      <c r="I1446" s="444">
        <f t="shared" ca="1" si="128"/>
        <v>-180513379.86290812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-752139.08276211715</v>
      </c>
      <c r="L1446" s="444">
        <f t="shared" ca="1" si="127"/>
        <v>-181265518.94567025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25">
      <c r="G1447" s="459"/>
      <c r="H1447" s="459">
        <v>1440</v>
      </c>
      <c r="I1447" s="444">
        <f t="shared" ca="1" si="128"/>
        <v>-181265518.94567025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-755272.99560695933</v>
      </c>
      <c r="L1447" s="444">
        <f t="shared" ca="1" si="127"/>
        <v>-182020791.94127721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25">
      <c r="G1448" s="459"/>
      <c r="H1448" s="459">
        <v>1441</v>
      </c>
      <c r="I1448" s="444">
        <f t="shared" ca="1" si="128"/>
        <v>-182020791.94127721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-758419.96642198833</v>
      </c>
      <c r="L1448" s="444">
        <f t="shared" ca="1" si="127"/>
        <v>-182779211.9076992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25">
      <c r="G1449" s="459"/>
      <c r="H1449" s="459">
        <v>1442</v>
      </c>
      <c r="I1449" s="444">
        <f t="shared" ca="1" si="128"/>
        <v>-182779211.9076992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-761580.0496154133</v>
      </c>
      <c r="L1449" s="444">
        <f t="shared" ca="1" si="127"/>
        <v>-183540791.95731461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25">
      <c r="G1450" s="459"/>
      <c r="H1450" s="459">
        <v>1443</v>
      </c>
      <c r="I1450" s="444">
        <f t="shared" ca="1" si="128"/>
        <v>-183540791.95731461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-764753.29982214421</v>
      </c>
      <c r="L1450" s="444">
        <f t="shared" ca="1" si="127"/>
        <v>-184305545.25713676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25">
      <c r="G1451" s="459"/>
      <c r="H1451" s="459">
        <v>1444</v>
      </c>
      <c r="I1451" s="444">
        <f t="shared" ca="1" si="128"/>
        <v>-184305545.25713676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-767939.77190473652</v>
      </c>
      <c r="L1451" s="444">
        <f t="shared" ca="1" si="127"/>
        <v>-185073485.0290415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25">
      <c r="G1452" s="459"/>
      <c r="H1452" s="459">
        <v>1445</v>
      </c>
      <c r="I1452" s="444">
        <f t="shared" ca="1" si="128"/>
        <v>-185073485.0290415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-771139.52095433953</v>
      </c>
      <c r="L1452" s="444">
        <f t="shared" ca="1" si="127"/>
        <v>-185844624.54999584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25">
      <c r="G1453" s="459"/>
      <c r="H1453" s="459">
        <v>1446</v>
      </c>
      <c r="I1453" s="444">
        <f t="shared" ca="1" si="128"/>
        <v>-185844624.54999584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-774352.60229164932</v>
      </c>
      <c r="L1453" s="444">
        <f t="shared" ca="1" si="127"/>
        <v>-186618977.15228748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25">
      <c r="G1454" s="459"/>
      <c r="H1454" s="459">
        <v>1447</v>
      </c>
      <c r="I1454" s="444">
        <f t="shared" ca="1" si="128"/>
        <v>-186618977.15228748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-777579.07146786456</v>
      </c>
      <c r="L1454" s="444">
        <f t="shared" ca="1" si="127"/>
        <v>-187396556.22375536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25">
      <c r="G1455" s="459"/>
      <c r="H1455" s="459">
        <v>1448</v>
      </c>
      <c r="I1455" s="444">
        <f t="shared" ca="1" si="128"/>
        <v>-187396556.22375536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-780818.98426564736</v>
      </c>
      <c r="L1455" s="444">
        <f t="shared" ca="1" si="127"/>
        <v>-188177375.20802101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25">
      <c r="G1456" s="459"/>
      <c r="H1456" s="459">
        <v>1449</v>
      </c>
      <c r="I1456" s="444">
        <f t="shared" ca="1" si="128"/>
        <v>-188177375.20802101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-784072.39670008759</v>
      </c>
      <c r="L1456" s="444">
        <f t="shared" ca="1" si="127"/>
        <v>-188961447.6047211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25">
      <c r="G1457" s="459"/>
      <c r="H1457" s="459">
        <v>1450</v>
      </c>
      <c r="I1457" s="444">
        <f t="shared" ca="1" si="128"/>
        <v>-188961447.6047211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-787339.36501967127</v>
      </c>
      <c r="L1457" s="444">
        <f t="shared" ca="1" si="127"/>
        <v>-189748786.96974078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25">
      <c r="G1458" s="459"/>
      <c r="H1458" s="459">
        <v>1451</v>
      </c>
      <c r="I1458" s="444">
        <f t="shared" ca="1" si="128"/>
        <v>-189748786.96974078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-790619.94570725318</v>
      </c>
      <c r="L1458" s="444">
        <f t="shared" ca="1" si="127"/>
        <v>-190539406.91544804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25">
      <c r="G1459" s="459"/>
      <c r="H1459" s="459">
        <v>1452</v>
      </c>
      <c r="I1459" s="444">
        <f t="shared" ca="1" si="128"/>
        <v>-190539406.91544804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-793914.19548103353</v>
      </c>
      <c r="L1459" s="444">
        <f t="shared" ca="1" si="127"/>
        <v>-191333321.11092907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25">
      <c r="G1460" s="459"/>
      <c r="H1460" s="459">
        <v>1453</v>
      </c>
      <c r="I1460" s="444">
        <f t="shared" ca="1" si="128"/>
        <v>-191333321.11092907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-797222.17129553785</v>
      </c>
      <c r="L1460" s="444">
        <f t="shared" ca="1" si="127"/>
        <v>-192130543.2822246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25">
      <c r="G1461" s="459"/>
      <c r="H1461" s="459">
        <v>1454</v>
      </c>
      <c r="I1461" s="444">
        <f t="shared" ca="1" si="128"/>
        <v>-192130543.2822246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-800543.93034260243</v>
      </c>
      <c r="L1461" s="444">
        <f t="shared" ca="1" si="127"/>
        <v>-192931087.21256721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25">
      <c r="G1462" s="459"/>
      <c r="H1462" s="459">
        <v>1455</v>
      </c>
      <c r="I1462" s="444">
        <f t="shared" ca="1" si="128"/>
        <v>-192931087.21256721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-803879.53005236341</v>
      </c>
      <c r="L1462" s="444">
        <f t="shared" ca="1" si="127"/>
        <v>-193734966.74261957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25">
      <c r="G1463" s="459"/>
      <c r="H1463" s="459">
        <v>1456</v>
      </c>
      <c r="I1463" s="444">
        <f t="shared" ca="1" si="128"/>
        <v>-193734966.74261957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-807229.02809424826</v>
      </c>
      <c r="L1463" s="444">
        <f t="shared" ca="1" si="127"/>
        <v>-194542195.77071384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25">
      <c r="G1464" s="459"/>
      <c r="H1464" s="459">
        <v>1457</v>
      </c>
      <c r="I1464" s="444">
        <f t="shared" ca="1" si="128"/>
        <v>-194542195.77071384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-810592.48237797432</v>
      </c>
      <c r="L1464" s="444">
        <f t="shared" ca="1" si="127"/>
        <v>-195352788.25309181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25">
      <c r="G1465" s="459"/>
      <c r="H1465" s="459">
        <v>1458</v>
      </c>
      <c r="I1465" s="444">
        <f t="shared" ca="1" si="128"/>
        <v>-195352788.25309181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-813969.95105454919</v>
      </c>
      <c r="L1465" s="444">
        <f t="shared" ca="1" si="127"/>
        <v>-196166758.20414636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25">
      <c r="G1466" s="459"/>
      <c r="H1466" s="459">
        <v>1459</v>
      </c>
      <c r="I1466" s="444">
        <f t="shared" ca="1" si="128"/>
        <v>-196166758.20414636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-817361.49251727643</v>
      </c>
      <c r="L1466" s="444">
        <f t="shared" ca="1" si="127"/>
        <v>-196984119.69666362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25">
      <c r="G1467" s="459"/>
      <c r="H1467" s="459">
        <v>1460</v>
      </c>
      <c r="I1467" s="444">
        <f t="shared" ca="1" si="128"/>
        <v>-196984119.69666362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-820767.16540276504</v>
      </c>
      <c r="L1467" s="444">
        <f t="shared" ca="1" si="127"/>
        <v>-197804886.86206639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25">
      <c r="G1468" s="459"/>
      <c r="H1468" s="459">
        <v>1461</v>
      </c>
      <c r="I1468" s="444">
        <f t="shared" ca="1" si="128"/>
        <v>-197804886.86206639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-824187.02859194332</v>
      </c>
      <c r="L1468" s="444">
        <f t="shared" ca="1" si="127"/>
        <v>-198629073.89065832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25">
      <c r="G1469" s="459"/>
      <c r="H1469" s="459">
        <v>1462</v>
      </c>
      <c r="I1469" s="444">
        <f t="shared" ca="1" si="128"/>
        <v>-198629073.89065832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-827621.14121107629</v>
      </c>
      <c r="L1469" s="444">
        <f t="shared" ca="1" si="127"/>
        <v>-199456695.03186938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25">
      <c r="G1470" s="459"/>
      <c r="H1470" s="459">
        <v>1463</v>
      </c>
      <c r="I1470" s="444">
        <f t="shared" ca="1" si="128"/>
        <v>-199456695.03186938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-831069.56263278914</v>
      </c>
      <c r="L1470" s="444">
        <f t="shared" ca="1" si="127"/>
        <v>-200287764.59450218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25">
      <c r="G1471" s="459"/>
      <c r="H1471" s="459">
        <v>1464</v>
      </c>
      <c r="I1471" s="444">
        <f t="shared" ca="1" si="128"/>
        <v>-200287764.59450218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-834532.35247709241</v>
      </c>
      <c r="L1471" s="444">
        <f t="shared" ca="1" si="127"/>
        <v>-201122296.94697928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25">
      <c r="G1472" s="459"/>
      <c r="H1472" s="459">
        <v>1465</v>
      </c>
      <c r="I1472" s="444">
        <f t="shared" ca="1" si="128"/>
        <v>-201122296.94697928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-838009.57061241369</v>
      </c>
      <c r="L1472" s="444">
        <f t="shared" ca="1" si="127"/>
        <v>-201960306.51759169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25">
      <c r="G1473" s="459"/>
      <c r="H1473" s="459">
        <v>1466</v>
      </c>
      <c r="I1473" s="444">
        <f t="shared" ca="1" si="128"/>
        <v>-201960306.51759169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-841501.27715663204</v>
      </c>
      <c r="L1473" s="444">
        <f t="shared" ca="1" si="127"/>
        <v>-202801807.79474831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25">
      <c r="G1474" s="459"/>
      <c r="H1474" s="459">
        <v>1467</v>
      </c>
      <c r="I1474" s="444">
        <f t="shared" ca="1" si="128"/>
        <v>-202801807.79474831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-845007.53247811797</v>
      </c>
      <c r="L1474" s="444">
        <f t="shared" ca="1" si="127"/>
        <v>-203646815.32722643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25">
      <c r="G1475" s="459"/>
      <c r="H1475" s="459">
        <v>1468</v>
      </c>
      <c r="I1475" s="444">
        <f t="shared" ca="1" si="128"/>
        <v>-203646815.32722643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-848528.39719677682</v>
      </c>
      <c r="L1475" s="444">
        <f t="shared" ca="1" si="127"/>
        <v>-204495343.7244232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25">
      <c r="G1476" s="459"/>
      <c r="H1476" s="459">
        <v>1469</v>
      </c>
      <c r="I1476" s="444">
        <f t="shared" ca="1" si="128"/>
        <v>-204495343.7244232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-852063.93218509667</v>
      </c>
      <c r="L1476" s="444">
        <f t="shared" ca="1" si="127"/>
        <v>-205347407.65660828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25">
      <c r="G1477" s="459"/>
      <c r="H1477" s="459">
        <v>1470</v>
      </c>
      <c r="I1477" s="444">
        <f t="shared" ca="1" si="128"/>
        <v>-205347407.65660828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-855614.19856920117</v>
      </c>
      <c r="L1477" s="444">
        <f t="shared" ca="1" si="127"/>
        <v>-206203021.85517749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25">
      <c r="G1478" s="459"/>
      <c r="H1478" s="459">
        <v>1471</v>
      </c>
      <c r="I1478" s="444">
        <f t="shared" ca="1" si="128"/>
        <v>-206203021.85517749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-859179.25772990624</v>
      </c>
      <c r="L1478" s="444">
        <f t="shared" ca="1" si="127"/>
        <v>-207062201.11290741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25">
      <c r="G1479" s="459"/>
      <c r="H1479" s="459">
        <v>1472</v>
      </c>
      <c r="I1479" s="444">
        <f t="shared" ca="1" si="128"/>
        <v>-207062201.11290741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-862759.17130378087</v>
      </c>
      <c r="L1479" s="444">
        <f t="shared" ca="1" si="127"/>
        <v>-207924960.28421119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25">
      <c r="G1480" s="459"/>
      <c r="H1480" s="459">
        <v>1473</v>
      </c>
      <c r="I1480" s="444">
        <f t="shared" ca="1" si="128"/>
        <v>-207924960.28421119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-866354.00118421332</v>
      </c>
      <c r="L1480" s="444">
        <f t="shared" ca="1" si="127"/>
        <v>-208791314.28539541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25">
      <c r="G1481" s="459"/>
      <c r="H1481" s="459">
        <v>1474</v>
      </c>
      <c r="I1481" s="444">
        <f t="shared" ca="1" si="128"/>
        <v>-208791314.28539541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-869963.80952248082</v>
      </c>
      <c r="L1481" s="444">
        <f t="shared" ca="1" si="127"/>
        <v>-209661278.09491789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25">
      <c r="G1482" s="459"/>
      <c r="H1482" s="459">
        <v>1475</v>
      </c>
      <c r="I1482" s="444">
        <f t="shared" ca="1" si="128"/>
        <v>-209661278.09491789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-873588.65872882446</v>
      </c>
      <c r="L1482" s="444">
        <f t="shared" ca="1" si="127"/>
        <v>-210534866.75364673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25">
      <c r="G1483" s="459"/>
      <c r="H1483" s="459">
        <v>1476</v>
      </c>
      <c r="I1483" s="444">
        <f t="shared" ca="1" si="128"/>
        <v>-210534866.75364673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-877228.61147352809</v>
      </c>
      <c r="L1483" s="444">
        <f t="shared" ca="1" si="127"/>
        <v>-211412095.36512026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25">
      <c r="G1484" s="459"/>
      <c r="H1484" s="459">
        <v>1477</v>
      </c>
      <c r="I1484" s="444">
        <f t="shared" ca="1" si="128"/>
        <v>-211412095.36512026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-880883.73068800103</v>
      </c>
      <c r="L1484" s="444">
        <f t="shared" ca="1" si="127"/>
        <v>-212292979.09580827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25">
      <c r="G1485" s="459"/>
      <c r="H1485" s="459">
        <v>1478</v>
      </c>
      <c r="I1485" s="444">
        <f t="shared" ca="1" si="128"/>
        <v>-212292979.09580827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-884554.07956586778</v>
      </c>
      <c r="L1485" s="444">
        <f t="shared" ca="1" si="127"/>
        <v>-213177533.17537415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25">
      <c r="G1486" s="459"/>
      <c r="H1486" s="459">
        <v>1479</v>
      </c>
      <c r="I1486" s="444">
        <f t="shared" ca="1" si="128"/>
        <v>-213177533.17537415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-888239.72156405891</v>
      </c>
      <c r="L1486" s="444">
        <f t="shared" ca="1" si="127"/>
        <v>-214065772.8969382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25">
      <c r="G1487" s="459"/>
      <c r="H1487" s="459">
        <v>1480</v>
      </c>
      <c r="I1487" s="444">
        <f t="shared" ca="1" si="128"/>
        <v>-214065772.8969382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-891940.72040390933</v>
      </c>
      <c r="L1487" s="444">
        <f t="shared" ca="1" si="127"/>
        <v>-214957713.61734211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25">
      <c r="G1488" s="459"/>
      <c r="H1488" s="459">
        <v>1481</v>
      </c>
      <c r="I1488" s="444">
        <f t="shared" ca="1" si="128"/>
        <v>-214957713.61734211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-895657.14007225877</v>
      </c>
      <c r="L1488" s="444">
        <f t="shared" ca="1" si="127"/>
        <v>-215853370.75741437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25">
      <c r="G1489" s="459"/>
      <c r="H1489" s="459">
        <v>1482</v>
      </c>
      <c r="I1489" s="444">
        <f t="shared" ca="1" si="128"/>
        <v>-215853370.75741437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-899389.04482255981</v>
      </c>
      <c r="L1489" s="444">
        <f t="shared" ca="1" si="127"/>
        <v>-216752759.80223694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25">
      <c r="G1490" s="459"/>
      <c r="H1490" s="459">
        <v>1483</v>
      </c>
      <c r="I1490" s="444">
        <f t="shared" ca="1" si="128"/>
        <v>-216752759.80223694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-903136.49917598721</v>
      </c>
      <c r="L1490" s="444">
        <f t="shared" ca="1" si="127"/>
        <v>-217655896.30141294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25">
      <c r="G1491" s="459"/>
      <c r="H1491" s="459">
        <v>1484</v>
      </c>
      <c r="I1491" s="444">
        <f t="shared" ca="1" si="128"/>
        <v>-217655896.30141294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-906899.56792255398</v>
      </c>
      <c r="L1491" s="444">
        <f t="shared" ca="1" si="127"/>
        <v>-218562795.8693355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25">
      <c r="G1492" s="459"/>
      <c r="H1492" s="459">
        <v>1485</v>
      </c>
      <c r="I1492" s="444">
        <f t="shared" ca="1" si="128"/>
        <v>-218562795.8693355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-910678.31612223142</v>
      </c>
      <c r="L1492" s="444">
        <f t="shared" ca="1" si="127"/>
        <v>-219473474.18545774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25">
      <c r="G1493" s="459"/>
      <c r="H1493" s="459">
        <v>1486</v>
      </c>
      <c r="I1493" s="444">
        <f t="shared" ca="1" si="128"/>
        <v>-219473474.18545774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-914472.80910607392</v>
      </c>
      <c r="L1493" s="444">
        <f t="shared" ca="1" si="127"/>
        <v>-220387946.99456382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25">
      <c r="G1494" s="459"/>
      <c r="H1494" s="459">
        <v>1487</v>
      </c>
      <c r="I1494" s="444">
        <f t="shared" ca="1" si="128"/>
        <v>-220387946.99456382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-918283.11247734935</v>
      </c>
      <c r="L1494" s="444">
        <f t="shared" ca="1" si="127"/>
        <v>-221306230.10704118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25">
      <c r="G1495" s="459"/>
      <c r="H1495" s="459">
        <v>1488</v>
      </c>
      <c r="I1495" s="444">
        <f t="shared" ca="1" si="128"/>
        <v>-221306230.10704118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-922109.29211267142</v>
      </c>
      <c r="L1495" s="444">
        <f t="shared" ca="1" si="127"/>
        <v>-222228339.39915386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25">
      <c r="G1496" s="459"/>
      <c r="H1496" s="459">
        <v>1489</v>
      </c>
      <c r="I1496" s="444">
        <f t="shared" ca="1" si="128"/>
        <v>-222228339.39915386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-925951.41416314105</v>
      </c>
      <c r="L1496" s="444">
        <f t="shared" ca="1" si="127"/>
        <v>-223154290.813317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25">
      <c r="G1497" s="459"/>
      <c r="H1497" s="459">
        <v>1490</v>
      </c>
      <c r="I1497" s="444">
        <f t="shared" ca="1" si="128"/>
        <v>-223154290.813317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-929809.54505548731</v>
      </c>
      <c r="L1497" s="444">
        <f t="shared" ca="1" si="127"/>
        <v>-224084100.35837248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25">
      <c r="G1498" s="459"/>
      <c r="H1498" s="459">
        <v>1491</v>
      </c>
      <c r="I1498" s="444">
        <f t="shared" ca="1" si="128"/>
        <v>-224084100.35837248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-933683.7514932187</v>
      </c>
      <c r="L1498" s="444">
        <f t="shared" ca="1" si="127"/>
        <v>-225017784.1098657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25">
      <c r="G1499" s="459"/>
      <c r="H1499" s="459">
        <v>1492</v>
      </c>
      <c r="I1499" s="444">
        <f t="shared" ca="1" si="128"/>
        <v>-225017784.1098657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-937574.10045777366</v>
      </c>
      <c r="L1499" s="444">
        <f t="shared" ca="1" si="127"/>
        <v>-225955358.21032348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25">
      <c r="G1500" s="459"/>
      <c r="H1500" s="459">
        <v>1493</v>
      </c>
      <c r="I1500" s="444">
        <f t="shared" ca="1" si="128"/>
        <v>-225955358.21032348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-941480.65920968109</v>
      </c>
      <c r="L1500" s="444">
        <f t="shared" ca="1" si="127"/>
        <v>-226896838.86953315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25">
      <c r="G1501" s="459"/>
      <c r="H1501" s="459">
        <v>1494</v>
      </c>
      <c r="I1501" s="444">
        <f t="shared" ca="1" si="128"/>
        <v>-226896838.86953315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-945403.49528972153</v>
      </c>
      <c r="L1501" s="444">
        <f t="shared" ca="1" si="127"/>
        <v>-227842242.36482286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25">
      <c r="G1502" s="459"/>
      <c r="H1502" s="459">
        <v>1495</v>
      </c>
      <c r="I1502" s="444">
        <f t="shared" ca="1" si="128"/>
        <v>-227842242.36482286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-949342.67652009521</v>
      </c>
      <c r="L1502" s="444">
        <f t="shared" ca="1" si="127"/>
        <v>-228791585.04134297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25">
      <c r="G1503" s="459"/>
      <c r="H1503" s="459">
        <v>1496</v>
      </c>
      <c r="I1503" s="444">
        <f t="shared" ca="1" si="128"/>
        <v>-228791585.04134297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-953298.2710055958</v>
      </c>
      <c r="L1503" s="444">
        <f t="shared" ca="1" si="127"/>
        <v>-229744883.31234857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25">
      <c r="G1504" s="459"/>
      <c r="H1504" s="459">
        <v>1497</v>
      </c>
      <c r="I1504" s="444">
        <f t="shared" ca="1" si="128"/>
        <v>-229744883.31234857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-957270.34713478584</v>
      </c>
      <c r="L1504" s="444">
        <f t="shared" ca="1" si="127"/>
        <v>-230702153.65948337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25">
      <c r="G1505" s="459"/>
      <c r="H1505" s="459">
        <v>1498</v>
      </c>
      <c r="I1505" s="444">
        <f t="shared" ca="1" si="128"/>
        <v>-230702153.65948337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-961258.97358118067</v>
      </c>
      <c r="L1505" s="444">
        <f t="shared" ca="1" si="127"/>
        <v>-231663412.63306457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25">
      <c r="G1506" s="459"/>
      <c r="H1506" s="459">
        <v>1499</v>
      </c>
      <c r="I1506" s="444">
        <f t="shared" ca="1" si="128"/>
        <v>-231663412.63306457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-965264.21930443565</v>
      </c>
      <c r="L1506" s="444">
        <f t="shared" ca="1" si="127"/>
        <v>-232628676.85236901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25">
      <c r="G1507" s="459"/>
      <c r="H1507" s="459">
        <v>1500</v>
      </c>
      <c r="I1507" s="444">
        <f t="shared" ca="1" si="128"/>
        <v>-232628676.85236901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-969286.15355153754</v>
      </c>
      <c r="L1507" s="444">
        <f t="shared" ca="1" si="127"/>
        <v>-233597963.00592056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25">
      <c r="G1508" s="459"/>
      <c r="H1508" s="459">
        <v>1501</v>
      </c>
      <c r="I1508" s="444">
        <f t="shared" ca="1" si="128"/>
        <v>-233597963.00592056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-973324.84585800231</v>
      </c>
      <c r="L1508" s="444">
        <f t="shared" ca="1" si="127"/>
        <v>-234571287.85177857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25">
      <c r="G1509" s="459"/>
      <c r="H1509" s="459">
        <v>1502</v>
      </c>
      <c r="I1509" s="444">
        <f t="shared" ca="1" si="128"/>
        <v>-234571287.85177857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-977380.36604907736</v>
      </c>
      <c r="L1509" s="444">
        <f t="shared" ca="1" si="127"/>
        <v>-235548668.21782765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25">
      <c r="G1510" s="459"/>
      <c r="H1510" s="459">
        <v>1503</v>
      </c>
      <c r="I1510" s="444">
        <f t="shared" ca="1" si="128"/>
        <v>-235548668.21782765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-981452.7842409485</v>
      </c>
      <c r="L1510" s="444">
        <f t="shared" ca="1" si="127"/>
        <v>-236530121.00206861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25">
      <c r="G1511" s="459"/>
      <c r="H1511" s="459">
        <v>1504</v>
      </c>
      <c r="I1511" s="444">
        <f t="shared" ca="1" si="128"/>
        <v>-236530121.00206861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-985542.17084195255</v>
      </c>
      <c r="L1511" s="444">
        <f t="shared" ca="1" si="127"/>
        <v>-237515663.17291057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25">
      <c r="G1512" s="459"/>
      <c r="H1512" s="459">
        <v>1505</v>
      </c>
      <c r="I1512" s="444">
        <f t="shared" ca="1" si="128"/>
        <v>-237515663.17291057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-989648.59655379399</v>
      </c>
      <c r="L1512" s="444">
        <f t="shared" ca="1" si="127"/>
        <v>-238505311.76946437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25">
      <c r="G1513" s="459"/>
      <c r="H1513" s="459">
        <v>1506</v>
      </c>
      <c r="I1513" s="444">
        <f t="shared" ca="1" si="128"/>
        <v>-238505311.76946437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-993772.13237276813</v>
      </c>
      <c r="L1513" s="444">
        <f t="shared" ca="1" si="127"/>
        <v>-239499083.90183714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25">
      <c r="G1514" s="459"/>
      <c r="H1514" s="459">
        <v>1507</v>
      </c>
      <c r="I1514" s="444">
        <f t="shared" ca="1" si="128"/>
        <v>-239499083.90183714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-997912.84959098801</v>
      </c>
      <c r="L1514" s="444">
        <f t="shared" ca="1" si="127"/>
        <v>-240496996.75142813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25">
      <c r="G1515" s="459"/>
      <c r="H1515" s="459">
        <v>1508</v>
      </c>
      <c r="I1515" s="444">
        <f t="shared" ca="1" si="128"/>
        <v>-240496996.75142813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-1002070.8197976172</v>
      </c>
      <c r="L1515" s="444">
        <f t="shared" ca="1" si="127"/>
        <v>-241499067.57122573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25">
      <c r="G1516" s="459"/>
      <c r="H1516" s="459">
        <v>1509</v>
      </c>
      <c r="I1516" s="444">
        <f t="shared" ca="1" si="128"/>
        <v>-241499067.57122573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-1006246.1148801072</v>
      </c>
      <c r="L1516" s="444">
        <f t="shared" ca="1" si="127"/>
        <v>-242505313.68610585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25">
      <c r="G1517" s="459"/>
      <c r="H1517" s="459">
        <v>1510</v>
      </c>
      <c r="I1517" s="444">
        <f t="shared" ca="1" si="128"/>
        <v>-242505313.68610585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-1010438.807025441</v>
      </c>
      <c r="L1517" s="444">
        <f t="shared" ca="1" si="127"/>
        <v>-243515752.49313128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25">
      <c r="G1518" s="459"/>
      <c r="H1518" s="459">
        <v>1511</v>
      </c>
      <c r="I1518" s="444">
        <f t="shared" ca="1" si="128"/>
        <v>-243515752.49313128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-1014648.9687213805</v>
      </c>
      <c r="L1518" s="444">
        <f t="shared" ca="1" si="127"/>
        <v>-244530401.46185267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25">
      <c r="G1519" s="459"/>
      <c r="H1519" s="459">
        <v>1512</v>
      </c>
      <c r="I1519" s="444">
        <f t="shared" ca="1" si="128"/>
        <v>-244530401.46185267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-1018876.6727577195</v>
      </c>
      <c r="L1519" s="444">
        <f t="shared" ca="1" si="127"/>
        <v>-245549278.13461038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25">
      <c r="G1520" s="459"/>
      <c r="H1520" s="459">
        <v>1513</v>
      </c>
      <c r="I1520" s="444">
        <f t="shared" ca="1" si="128"/>
        <v>-245549278.13461038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-1023121.9922275433</v>
      </c>
      <c r="L1520" s="444">
        <f t="shared" ca="1" si="127"/>
        <v>-246572400.12683794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25">
      <c r="G1521" s="459"/>
      <c r="H1521" s="459">
        <v>1514</v>
      </c>
      <c r="I1521" s="444">
        <f t="shared" ca="1" si="128"/>
        <v>-246572400.12683794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-1027385.0005284915</v>
      </c>
      <c r="L1521" s="444">
        <f t="shared" ca="1" si="127"/>
        <v>-247599785.12736642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25">
      <c r="G1522" s="459"/>
      <c r="H1522" s="459">
        <v>1515</v>
      </c>
      <c r="I1522" s="444">
        <f t="shared" ca="1" si="128"/>
        <v>-247599785.12736642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-1031665.7713640267</v>
      </c>
      <c r="L1522" s="444">
        <f t="shared" ca="1" si="127"/>
        <v>-248631450.89873046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25">
      <c r="G1523" s="459"/>
      <c r="H1523" s="459">
        <v>1516</v>
      </c>
      <c r="I1523" s="444">
        <f t="shared" ca="1" si="128"/>
        <v>-248631450.89873046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-1035964.3787447104</v>
      </c>
      <c r="L1523" s="444">
        <f t="shared" ca="1" si="127"/>
        <v>-249667415.27747518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25">
      <c r="G1524" s="459"/>
      <c r="H1524" s="459">
        <v>1517</v>
      </c>
      <c r="I1524" s="444">
        <f t="shared" ca="1" si="128"/>
        <v>-249667415.27747518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-1040280.8969894799</v>
      </c>
      <c r="L1524" s="444">
        <f t="shared" ca="1" si="127"/>
        <v>-250707696.17446467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25">
      <c r="G1525" s="459"/>
      <c r="H1525" s="459">
        <v>1518</v>
      </c>
      <c r="I1525" s="444">
        <f t="shared" ca="1" si="128"/>
        <v>-250707696.17446467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-1044615.4007269359</v>
      </c>
      <c r="L1525" s="444">
        <f t="shared" ca="1" si="127"/>
        <v>-251752311.57519162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25">
      <c r="G1526" s="459"/>
      <c r="H1526" s="459">
        <v>1519</v>
      </c>
      <c r="I1526" s="444">
        <f t="shared" ca="1" si="128"/>
        <v>-251752311.57519162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-1048967.9648966317</v>
      </c>
      <c r="L1526" s="444">
        <f t="shared" ca="1" si="127"/>
        <v>-252801279.54008824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25">
      <c r="G1527" s="459"/>
      <c r="H1527" s="459">
        <v>1520</v>
      </c>
      <c r="I1527" s="444">
        <f t="shared" ca="1" si="128"/>
        <v>-252801279.54008824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-1053338.6647503676</v>
      </c>
      <c r="L1527" s="444">
        <f t="shared" ca="1" si="127"/>
        <v>-253854618.2048386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25">
      <c r="G1528" s="459"/>
      <c r="H1528" s="459">
        <v>1521</v>
      </c>
      <c r="I1528" s="444">
        <f t="shared" ca="1" si="128"/>
        <v>-253854618.2048386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-1057727.575853494</v>
      </c>
      <c r="L1528" s="444">
        <f t="shared" ca="1" si="127"/>
        <v>-254912345.7806921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25">
      <c r="G1529" s="459"/>
      <c r="H1529" s="459">
        <v>1522</v>
      </c>
      <c r="I1529" s="444">
        <f t="shared" ca="1" si="128"/>
        <v>-254912345.7806921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-1062134.7740862172</v>
      </c>
      <c r="L1529" s="444">
        <f t="shared" ca="1" si="127"/>
        <v>-255974480.55477831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25">
      <c r="G1530" s="459"/>
      <c r="H1530" s="459">
        <v>1523</v>
      </c>
      <c r="I1530" s="444">
        <f t="shared" ca="1" si="128"/>
        <v>-255974480.55477831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-1066560.3356449094</v>
      </c>
      <c r="L1530" s="444">
        <f t="shared" ca="1" si="127"/>
        <v>-257041040.89042321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25">
      <c r="G1531" s="459"/>
      <c r="H1531" s="459">
        <v>1524</v>
      </c>
      <c r="I1531" s="444">
        <f t="shared" ca="1" si="128"/>
        <v>-257041040.89042321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-1071004.33704343</v>
      </c>
      <c r="L1531" s="444">
        <f t="shared" ca="1" si="127"/>
        <v>-258112045.22746664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25">
      <c r="G1532" s="459"/>
      <c r="H1532" s="459">
        <v>1525</v>
      </c>
      <c r="I1532" s="444">
        <f t="shared" ca="1" si="128"/>
        <v>-258112045.22746664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-1075466.8551144444</v>
      </c>
      <c r="L1532" s="444">
        <f t="shared" ca="1" si="127"/>
        <v>-259187512.08258107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25">
      <c r="G1533" s="459"/>
      <c r="H1533" s="459">
        <v>1526</v>
      </c>
      <c r="I1533" s="444">
        <f t="shared" ca="1" si="128"/>
        <v>-259187512.08258107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-1079947.9670107546</v>
      </c>
      <c r="L1533" s="444">
        <f t="shared" ca="1" si="127"/>
        <v>-260267460.04959184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25">
      <c r="G1534" s="459"/>
      <c r="H1534" s="459">
        <v>1527</v>
      </c>
      <c r="I1534" s="444">
        <f t="shared" ca="1" si="128"/>
        <v>-260267460.04959184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-1084447.7502066325</v>
      </c>
      <c r="L1534" s="444">
        <f t="shared" ca="1" si="127"/>
        <v>-261351907.79979846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25">
      <c r="G1535" s="459"/>
      <c r="H1535" s="459">
        <v>1528</v>
      </c>
      <c r="I1535" s="444">
        <f t="shared" ca="1" si="128"/>
        <v>-261351907.79979846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-1088966.2824991602</v>
      </c>
      <c r="L1535" s="444">
        <f t="shared" ca="1" si="127"/>
        <v>-262440874.08229762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25">
      <c r="G1536" s="459"/>
      <c r="H1536" s="459">
        <v>1529</v>
      </c>
      <c r="I1536" s="444">
        <f t="shared" ca="1" si="128"/>
        <v>-262440874.08229762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-1093503.6420095735</v>
      </c>
      <c r="L1536" s="444">
        <f t="shared" ca="1" si="127"/>
        <v>-263534377.72430721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25">
      <c r="G1537" s="459"/>
      <c r="H1537" s="459">
        <v>1530</v>
      </c>
      <c r="I1537" s="444">
        <f t="shared" ca="1" si="128"/>
        <v>-263534377.72430721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-1098059.9071846132</v>
      </c>
      <c r="L1537" s="444">
        <f t="shared" ca="1" si="127"/>
        <v>-264632437.63149181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25">
      <c r="G1538" s="459"/>
      <c r="H1538" s="459">
        <v>1531</v>
      </c>
      <c r="I1538" s="444">
        <f t="shared" ca="1" si="128"/>
        <v>-264632437.63149181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-1102635.1567978826</v>
      </c>
      <c r="L1538" s="444">
        <f t="shared" ref="L1538:L1792" ca="1" si="132">I1538-J1538+K1538</f>
        <v>-265735072.7882897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25">
      <c r="G1539" s="459"/>
      <c r="H1539" s="459">
        <v>1532</v>
      </c>
      <c r="I1539" s="444">
        <f t="shared" ref="I1539:I1793" ca="1" si="133">L1538</f>
        <v>-265735072.7882897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-1107229.4699512068</v>
      </c>
      <c r="L1539" s="444">
        <f t="shared" ca="1" si="132"/>
        <v>-266842302.25824091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25">
      <c r="G1540" s="459"/>
      <c r="H1540" s="459">
        <v>1533</v>
      </c>
      <c r="I1540" s="444">
        <f t="shared" ca="1" si="133"/>
        <v>-266842302.25824091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-1111842.9260760036</v>
      </c>
      <c r="L1540" s="444">
        <f t="shared" ca="1" si="132"/>
        <v>-267954145.1843169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25">
      <c r="G1541" s="459"/>
      <c r="H1541" s="459">
        <v>1534</v>
      </c>
      <c r="I1541" s="444">
        <f t="shared" ca="1" si="133"/>
        <v>-267954145.1843169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-1116475.6049346537</v>
      </c>
      <c r="L1541" s="444">
        <f t="shared" ca="1" si="132"/>
        <v>-269070620.78925157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25">
      <c r="G1542" s="459"/>
      <c r="H1542" s="459">
        <v>1535</v>
      </c>
      <c r="I1542" s="444">
        <f t="shared" ca="1" si="133"/>
        <v>-269070620.78925157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-1121127.5866218815</v>
      </c>
      <c r="L1542" s="444">
        <f t="shared" ca="1" si="132"/>
        <v>-270191748.37587345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25">
      <c r="G1543" s="459"/>
      <c r="H1543" s="459">
        <v>1536</v>
      </c>
      <c r="I1543" s="444">
        <f t="shared" ca="1" si="133"/>
        <v>-270191748.37587345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-1125798.9515661392</v>
      </c>
      <c r="L1543" s="444">
        <f t="shared" ca="1" si="132"/>
        <v>-271317547.32743961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25">
      <c r="G1544" s="459"/>
      <c r="H1544" s="459">
        <v>1537</v>
      </c>
      <c r="I1544" s="444">
        <f t="shared" ca="1" si="133"/>
        <v>-271317547.32743961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-1130489.7805309983</v>
      </c>
      <c r="L1544" s="444">
        <f t="shared" ca="1" si="132"/>
        <v>-272448037.1079706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25">
      <c r="G1545" s="459"/>
      <c r="H1545" s="459">
        <v>1538</v>
      </c>
      <c r="I1545" s="444">
        <f t="shared" ca="1" si="133"/>
        <v>-272448037.1079706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-1135200.154616544</v>
      </c>
      <c r="L1545" s="444">
        <f t="shared" ca="1" si="132"/>
        <v>-273583237.26258713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25">
      <c r="G1546" s="459"/>
      <c r="H1546" s="459">
        <v>1539</v>
      </c>
      <c r="I1546" s="444">
        <f t="shared" ca="1" si="133"/>
        <v>-273583237.26258713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-1139930.1552607797</v>
      </c>
      <c r="L1546" s="444">
        <f t="shared" ca="1" si="132"/>
        <v>-274723167.41784793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25">
      <c r="G1547" s="459"/>
      <c r="H1547" s="459">
        <v>1540</v>
      </c>
      <c r="I1547" s="444">
        <f t="shared" ca="1" si="133"/>
        <v>-274723167.41784793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-1144679.8642410331</v>
      </c>
      <c r="L1547" s="444">
        <f t="shared" ca="1" si="132"/>
        <v>-275867847.28208894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25">
      <c r="G1548" s="459"/>
      <c r="H1548" s="459">
        <v>1541</v>
      </c>
      <c r="I1548" s="444">
        <f t="shared" ca="1" si="133"/>
        <v>-275867847.28208894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-1149449.3636753706</v>
      </c>
      <c r="L1548" s="444">
        <f t="shared" ca="1" si="132"/>
        <v>-277017296.64576429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25">
      <c r="G1549" s="459"/>
      <c r="H1549" s="459">
        <v>1542</v>
      </c>
      <c r="I1549" s="444">
        <f t="shared" ca="1" si="133"/>
        <v>-277017296.64576429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-1154238.7360240179</v>
      </c>
      <c r="L1549" s="444">
        <f t="shared" ca="1" si="132"/>
        <v>-278171535.38178831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25">
      <c r="G1550" s="459"/>
      <c r="H1550" s="459">
        <v>1543</v>
      </c>
      <c r="I1550" s="444">
        <f t="shared" ca="1" si="133"/>
        <v>-278171535.38178831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-1159048.0640907846</v>
      </c>
      <c r="L1550" s="444">
        <f t="shared" ca="1" si="132"/>
        <v>-279330583.4458791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25">
      <c r="G1551" s="459"/>
      <c r="H1551" s="459">
        <v>1544</v>
      </c>
      <c r="I1551" s="444">
        <f t="shared" ca="1" si="133"/>
        <v>-279330583.4458791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-1163877.4310244962</v>
      </c>
      <c r="L1551" s="444">
        <f t="shared" ca="1" si="132"/>
        <v>-280494460.87690359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25">
      <c r="G1552" s="459"/>
      <c r="H1552" s="459">
        <v>1545</v>
      </c>
      <c r="I1552" s="444">
        <f t="shared" ca="1" si="133"/>
        <v>-280494460.87690359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-1168726.9203204317</v>
      </c>
      <c r="L1552" s="444">
        <f t="shared" ca="1" si="132"/>
        <v>-281663187.79722404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25">
      <c r="G1553" s="459"/>
      <c r="H1553" s="459">
        <v>1546</v>
      </c>
      <c r="I1553" s="444">
        <f t="shared" ca="1" si="133"/>
        <v>-281663187.79722404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-1173596.6158217669</v>
      </c>
      <c r="L1553" s="444">
        <f t="shared" ca="1" si="132"/>
        <v>-282836784.41304582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25">
      <c r="G1554" s="459"/>
      <c r="H1554" s="459">
        <v>1547</v>
      </c>
      <c r="I1554" s="444">
        <f t="shared" ca="1" si="133"/>
        <v>-282836784.41304582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-1178486.6017210241</v>
      </c>
      <c r="L1554" s="444">
        <f t="shared" ca="1" si="132"/>
        <v>-284015271.01476687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25">
      <c r="G1555" s="459"/>
      <c r="H1555" s="459">
        <v>1548</v>
      </c>
      <c r="I1555" s="444">
        <f t="shared" ca="1" si="133"/>
        <v>-284015271.01476687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-1183396.9625615287</v>
      </c>
      <c r="L1555" s="444">
        <f t="shared" ca="1" si="132"/>
        <v>-285198667.97732842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25">
      <c r="G1556" s="459"/>
      <c r="H1556" s="459">
        <v>1549</v>
      </c>
      <c r="I1556" s="444">
        <f t="shared" ca="1" si="133"/>
        <v>-285198667.97732842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-1188327.7832388685</v>
      </c>
      <c r="L1556" s="444">
        <f t="shared" ca="1" si="132"/>
        <v>-286386995.76056731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25">
      <c r="G1557" s="459"/>
      <c r="H1557" s="459">
        <v>1550</v>
      </c>
      <c r="I1557" s="444">
        <f t="shared" ca="1" si="133"/>
        <v>-286386995.76056731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-1193279.1490023637</v>
      </c>
      <c r="L1557" s="444">
        <f t="shared" ca="1" si="132"/>
        <v>-287580274.90956968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25">
      <c r="G1558" s="459"/>
      <c r="H1558" s="459">
        <v>1551</v>
      </c>
      <c r="I1558" s="444">
        <f t="shared" ca="1" si="133"/>
        <v>-287580274.90956968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-1198251.1454565404</v>
      </c>
      <c r="L1558" s="444">
        <f t="shared" ca="1" si="132"/>
        <v>-288778526.05502623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25">
      <c r="G1559" s="459"/>
      <c r="H1559" s="459">
        <v>1552</v>
      </c>
      <c r="I1559" s="444">
        <f t="shared" ca="1" si="133"/>
        <v>-288778526.05502623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-1203243.8585626092</v>
      </c>
      <c r="L1559" s="444">
        <f t="shared" ca="1" si="132"/>
        <v>-289981769.91358882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25">
      <c r="G1560" s="459"/>
      <c r="H1560" s="459">
        <v>1553</v>
      </c>
      <c r="I1560" s="444">
        <f t="shared" ca="1" si="133"/>
        <v>-289981769.91358882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-1208257.3746399535</v>
      </c>
      <c r="L1560" s="444">
        <f t="shared" ca="1" si="132"/>
        <v>-291190027.28822875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25">
      <c r="G1561" s="459"/>
      <c r="H1561" s="459">
        <v>1554</v>
      </c>
      <c r="I1561" s="444">
        <f t="shared" ca="1" si="133"/>
        <v>-291190027.28822875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-1213291.7803676198</v>
      </c>
      <c r="L1561" s="444">
        <f t="shared" ca="1" si="132"/>
        <v>-292403319.06859636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25">
      <c r="G1562" s="459"/>
      <c r="H1562" s="459">
        <v>1555</v>
      </c>
      <c r="I1562" s="444">
        <f t="shared" ca="1" si="133"/>
        <v>-292403319.06859636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-1218347.1627858181</v>
      </c>
      <c r="L1562" s="444">
        <f t="shared" ca="1" si="132"/>
        <v>-293621666.23138219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25">
      <c r="G1563" s="459"/>
      <c r="H1563" s="459">
        <v>1556</v>
      </c>
      <c r="I1563" s="444">
        <f t="shared" ca="1" si="133"/>
        <v>-293621666.23138219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-1223423.6092974257</v>
      </c>
      <c r="L1563" s="444">
        <f t="shared" ca="1" si="132"/>
        <v>-294845089.84067965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25">
      <c r="G1564" s="459"/>
      <c r="H1564" s="459">
        <v>1557</v>
      </c>
      <c r="I1564" s="444">
        <f t="shared" ca="1" si="133"/>
        <v>-294845089.84067965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-1228521.2076694984</v>
      </c>
      <c r="L1564" s="444">
        <f t="shared" ca="1" si="132"/>
        <v>-296073611.04834914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25">
      <c r="G1565" s="459"/>
      <c r="H1565" s="459">
        <v>1558</v>
      </c>
      <c r="I1565" s="444">
        <f t="shared" ca="1" si="133"/>
        <v>-296073611.04834914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-1233640.046034788</v>
      </c>
      <c r="L1565" s="444">
        <f t="shared" ca="1" si="132"/>
        <v>-297307251.09438396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25">
      <c r="G1566" s="459"/>
      <c r="H1566" s="459">
        <v>1559</v>
      </c>
      <c r="I1566" s="444">
        <f t="shared" ca="1" si="133"/>
        <v>-297307251.09438396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-1238780.2128932665</v>
      </c>
      <c r="L1566" s="444">
        <f t="shared" ca="1" si="132"/>
        <v>-298546031.3072772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25">
      <c r="G1567" s="459"/>
      <c r="H1567" s="459">
        <v>1560</v>
      </c>
      <c r="I1567" s="444">
        <f t="shared" ca="1" si="133"/>
        <v>-298546031.3072772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-1243941.7971136549</v>
      </c>
      <c r="L1567" s="444">
        <f t="shared" ca="1" si="132"/>
        <v>-299789973.10439086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25">
      <c r="G1568" s="459"/>
      <c r="H1568" s="459">
        <v>1561</v>
      </c>
      <c r="I1568" s="444">
        <f t="shared" ca="1" si="133"/>
        <v>-299789973.10439086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-1249124.8879349618</v>
      </c>
      <c r="L1568" s="444">
        <f t="shared" ca="1" si="132"/>
        <v>-301039097.99232584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25">
      <c r="G1569" s="459"/>
      <c r="H1569" s="459">
        <v>1562</v>
      </c>
      <c r="I1569" s="444">
        <f t="shared" ca="1" si="133"/>
        <v>-301039097.99232584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-1254329.5749680244</v>
      </c>
      <c r="L1569" s="444">
        <f t="shared" ca="1" si="132"/>
        <v>-302293427.56729388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25">
      <c r="G1570" s="459"/>
      <c r="H1570" s="459">
        <v>1563</v>
      </c>
      <c r="I1570" s="444">
        <f t="shared" ca="1" si="133"/>
        <v>-302293427.56729388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-1259555.9481970579</v>
      </c>
      <c r="L1570" s="444">
        <f t="shared" ca="1" si="132"/>
        <v>-303552983.51549095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25">
      <c r="G1571" s="459"/>
      <c r="H1571" s="459">
        <v>1564</v>
      </c>
      <c r="I1571" s="444">
        <f t="shared" ca="1" si="133"/>
        <v>-303552983.51549095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-1264804.0979812122</v>
      </c>
      <c r="L1571" s="444">
        <f t="shared" ca="1" si="132"/>
        <v>-304817787.61347216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25">
      <c r="G1572" s="459"/>
      <c r="H1572" s="459">
        <v>1565</v>
      </c>
      <c r="I1572" s="444">
        <f t="shared" ca="1" si="133"/>
        <v>-304817787.61347216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-1270074.1150561341</v>
      </c>
      <c r="L1572" s="444">
        <f t="shared" ca="1" si="132"/>
        <v>-306087861.72852832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25">
      <c r="G1573" s="459"/>
      <c r="H1573" s="459">
        <v>1566</v>
      </c>
      <c r="I1573" s="444">
        <f t="shared" ca="1" si="133"/>
        <v>-306087861.72852832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-1275366.0905355345</v>
      </c>
      <c r="L1573" s="444">
        <f t="shared" ca="1" si="132"/>
        <v>-307363227.81906384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25">
      <c r="G1574" s="459"/>
      <c r="H1574" s="459">
        <v>1567</v>
      </c>
      <c r="I1574" s="444">
        <f t="shared" ca="1" si="133"/>
        <v>-307363227.81906384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-1280680.115912766</v>
      </c>
      <c r="L1574" s="444">
        <f t="shared" ca="1" si="132"/>
        <v>-308643907.93497664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25">
      <c r="G1575" s="459"/>
      <c r="H1575" s="459">
        <v>1568</v>
      </c>
      <c r="I1575" s="444">
        <f t="shared" ca="1" si="133"/>
        <v>-308643907.93497664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-1286016.2830624026</v>
      </c>
      <c r="L1575" s="444">
        <f t="shared" ca="1" si="132"/>
        <v>-309929924.21803904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25">
      <c r="G1576" s="459"/>
      <c r="H1576" s="459">
        <v>1569</v>
      </c>
      <c r="I1576" s="444">
        <f t="shared" ca="1" si="133"/>
        <v>-309929924.21803904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-1291374.6842418292</v>
      </c>
      <c r="L1576" s="444">
        <f t="shared" ca="1" si="132"/>
        <v>-311221298.90228087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25">
      <c r="G1577" s="459"/>
      <c r="H1577" s="459">
        <v>1570</v>
      </c>
      <c r="I1577" s="444">
        <f t="shared" ca="1" si="133"/>
        <v>-311221298.90228087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-1296755.412092837</v>
      </c>
      <c r="L1577" s="444">
        <f t="shared" ca="1" si="132"/>
        <v>-312518054.31437373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25">
      <c r="G1578" s="459"/>
      <c r="H1578" s="459">
        <v>1571</v>
      </c>
      <c r="I1578" s="444">
        <f t="shared" ca="1" si="133"/>
        <v>-312518054.31437373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-1302158.5596432239</v>
      </c>
      <c r="L1578" s="444">
        <f t="shared" ca="1" si="132"/>
        <v>-313820212.87401694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25">
      <c r="G1579" s="459"/>
      <c r="H1579" s="459">
        <v>1572</v>
      </c>
      <c r="I1579" s="444">
        <f t="shared" ca="1" si="133"/>
        <v>-313820212.87401694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-1307584.220308404</v>
      </c>
      <c r="L1579" s="444">
        <f t="shared" ca="1" si="132"/>
        <v>-315127797.09432536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25">
      <c r="G1580" s="459"/>
      <c r="H1580" s="459">
        <v>1573</v>
      </c>
      <c r="I1580" s="444">
        <f t="shared" ca="1" si="133"/>
        <v>-315127797.09432536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-1313032.4878930224</v>
      </c>
      <c r="L1580" s="444">
        <f t="shared" ca="1" si="132"/>
        <v>-316440829.58221841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25">
      <c r="G1581" s="459"/>
      <c r="H1581" s="459">
        <v>1574</v>
      </c>
      <c r="I1581" s="444">
        <f t="shared" ca="1" si="133"/>
        <v>-316440829.58221841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-1318503.4565925766</v>
      </c>
      <c r="L1581" s="444">
        <f t="shared" ca="1" si="132"/>
        <v>-317759333.03881097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25">
      <c r="G1582" s="459"/>
      <c r="H1582" s="459">
        <v>1575</v>
      </c>
      <c r="I1582" s="444">
        <f t="shared" ca="1" si="133"/>
        <v>-317759333.03881097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-1323997.2209950457</v>
      </c>
      <c r="L1582" s="444">
        <f t="shared" ca="1" si="132"/>
        <v>-319083330.25980604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25">
      <c r="G1583" s="459"/>
      <c r="H1583" s="459">
        <v>1576</v>
      </c>
      <c r="I1583" s="444">
        <f t="shared" ca="1" si="133"/>
        <v>-319083330.25980604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-1329513.8760825251</v>
      </c>
      <c r="L1583" s="444">
        <f t="shared" ca="1" si="132"/>
        <v>-320412844.13588858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25">
      <c r="G1584" s="459"/>
      <c r="H1584" s="459">
        <v>1577</v>
      </c>
      <c r="I1584" s="444">
        <f t="shared" ca="1" si="133"/>
        <v>-320412844.13588858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-1335053.5172328691</v>
      </c>
      <c r="L1584" s="444">
        <f t="shared" ca="1" si="132"/>
        <v>-321747897.65312147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25">
      <c r="G1585" s="459"/>
      <c r="H1585" s="459">
        <v>1578</v>
      </c>
      <c r="I1585" s="444">
        <f t="shared" ca="1" si="133"/>
        <v>-321747897.65312147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-1340616.2402213395</v>
      </c>
      <c r="L1585" s="444">
        <f t="shared" ca="1" si="132"/>
        <v>-323088513.89334279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25">
      <c r="G1586" s="459"/>
      <c r="H1586" s="459">
        <v>1579</v>
      </c>
      <c r="I1586" s="444">
        <f t="shared" ca="1" si="133"/>
        <v>-323088513.89334279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-1346202.1412222616</v>
      </c>
      <c r="L1586" s="444">
        <f t="shared" ca="1" si="132"/>
        <v>-324434716.03456503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25">
      <c r="G1587" s="459"/>
      <c r="H1587" s="459">
        <v>1580</v>
      </c>
      <c r="I1587" s="444">
        <f t="shared" ca="1" si="133"/>
        <v>-324434716.03456503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-1351811.3168106875</v>
      </c>
      <c r="L1587" s="444">
        <f t="shared" ca="1" si="132"/>
        <v>-325786527.3513757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25">
      <c r="G1588" s="459"/>
      <c r="H1588" s="459">
        <v>1581</v>
      </c>
      <c r="I1588" s="444">
        <f t="shared" ca="1" si="133"/>
        <v>-325786527.3513757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-1357443.8639640654</v>
      </c>
      <c r="L1588" s="444">
        <f t="shared" ca="1" si="132"/>
        <v>-327143971.21533978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25">
      <c r="G1589" s="459"/>
      <c r="H1589" s="459">
        <v>1582</v>
      </c>
      <c r="I1589" s="444">
        <f t="shared" ca="1" si="133"/>
        <v>-327143971.21533978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-1363099.8800639156</v>
      </c>
      <c r="L1589" s="444">
        <f t="shared" ca="1" si="132"/>
        <v>-328507071.09540367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25">
      <c r="G1590" s="459"/>
      <c r="H1590" s="459">
        <v>1583</v>
      </c>
      <c r="I1590" s="444">
        <f t="shared" ca="1" si="133"/>
        <v>-328507071.09540367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-1368779.4628975154</v>
      </c>
      <c r="L1590" s="444">
        <f t="shared" ca="1" si="132"/>
        <v>-329875850.55830121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25">
      <c r="G1591" s="459"/>
      <c r="H1591" s="459">
        <v>1584</v>
      </c>
      <c r="I1591" s="444">
        <f t="shared" ca="1" si="133"/>
        <v>-329875850.55830121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-1374482.7106595885</v>
      </c>
      <c r="L1591" s="444">
        <f t="shared" ca="1" si="132"/>
        <v>-331250333.26896077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25">
      <c r="G1592" s="459"/>
      <c r="H1592" s="459">
        <v>1585</v>
      </c>
      <c r="I1592" s="444">
        <f t="shared" ca="1" si="133"/>
        <v>-331250333.26896077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-1380209.7219540032</v>
      </c>
      <c r="L1592" s="444">
        <f t="shared" ca="1" si="132"/>
        <v>-332630542.99091476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25">
      <c r="G1593" s="459"/>
      <c r="H1593" s="459">
        <v>1586</v>
      </c>
      <c r="I1593" s="444">
        <f t="shared" ca="1" si="133"/>
        <v>-332630542.99091476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-1385960.5957954782</v>
      </c>
      <c r="L1593" s="444">
        <f t="shared" ca="1" si="132"/>
        <v>-334016503.58671021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25">
      <c r="G1594" s="459"/>
      <c r="H1594" s="459">
        <v>1587</v>
      </c>
      <c r="I1594" s="444">
        <f t="shared" ca="1" si="133"/>
        <v>-334016503.58671021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-1391735.4316112925</v>
      </c>
      <c r="L1594" s="444">
        <f t="shared" ca="1" si="132"/>
        <v>-335408239.01832151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25">
      <c r="G1595" s="459"/>
      <c r="H1595" s="459">
        <v>1588</v>
      </c>
      <c r="I1595" s="444">
        <f t="shared" ca="1" si="133"/>
        <v>-335408239.01832151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-1397534.3292430062</v>
      </c>
      <c r="L1595" s="444">
        <f t="shared" ca="1" si="132"/>
        <v>-336805773.34756452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25">
      <c r="G1596" s="459"/>
      <c r="H1596" s="459">
        <v>1589</v>
      </c>
      <c r="I1596" s="444">
        <f t="shared" ca="1" si="133"/>
        <v>-336805773.34756452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-1403357.3889481854</v>
      </c>
      <c r="L1596" s="444">
        <f t="shared" ca="1" si="132"/>
        <v>-338209130.73651272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25">
      <c r="G1597" s="459"/>
      <c r="H1597" s="459">
        <v>1590</v>
      </c>
      <c r="I1597" s="444">
        <f t="shared" ca="1" si="133"/>
        <v>-338209130.73651272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-1409204.7114021364</v>
      </c>
      <c r="L1597" s="444">
        <f t="shared" ca="1" si="132"/>
        <v>-339618335.44791484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25">
      <c r="G1598" s="459"/>
      <c r="H1598" s="459">
        <v>1591</v>
      </c>
      <c r="I1598" s="444">
        <f t="shared" ca="1" si="133"/>
        <v>-339618335.44791484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-1415076.3976996453</v>
      </c>
      <c r="L1598" s="444">
        <f t="shared" ca="1" si="132"/>
        <v>-341033411.84561449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25">
      <c r="G1599" s="459"/>
      <c r="H1599" s="459">
        <v>1592</v>
      </c>
      <c r="I1599" s="444">
        <f t="shared" ca="1" si="133"/>
        <v>-341033411.84561449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-1420972.5493567269</v>
      </c>
      <c r="L1599" s="444">
        <f t="shared" ca="1" si="132"/>
        <v>-342454384.39497119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25">
      <c r="G1600" s="459"/>
      <c r="H1600" s="459">
        <v>1593</v>
      </c>
      <c r="I1600" s="444">
        <f t="shared" ca="1" si="133"/>
        <v>-342454384.39497119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-1426893.26831238</v>
      </c>
      <c r="L1600" s="444">
        <f t="shared" ca="1" si="132"/>
        <v>-343881277.66328359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25">
      <c r="G1601" s="459"/>
      <c r="H1601" s="459">
        <v>1594</v>
      </c>
      <c r="I1601" s="444">
        <f t="shared" ca="1" si="133"/>
        <v>-343881277.66328359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-1432838.6569303484</v>
      </c>
      <c r="L1601" s="444">
        <f t="shared" ca="1" si="132"/>
        <v>-345314116.32021391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25">
      <c r="G1602" s="459"/>
      <c r="H1602" s="459">
        <v>1595</v>
      </c>
      <c r="I1602" s="444">
        <f t="shared" ca="1" si="133"/>
        <v>-345314116.32021391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-1438808.8180008912</v>
      </c>
      <c r="L1602" s="444">
        <f t="shared" ca="1" si="132"/>
        <v>-346752925.13821483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25">
      <c r="G1603" s="459"/>
      <c r="H1603" s="459">
        <v>1596</v>
      </c>
      <c r="I1603" s="444">
        <f t="shared" ca="1" si="133"/>
        <v>-346752925.13821483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-1444803.8547425617</v>
      </c>
      <c r="L1603" s="444">
        <f t="shared" ca="1" si="132"/>
        <v>-348197728.99295741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25">
      <c r="G1604" s="459"/>
      <c r="H1604" s="459">
        <v>1597</v>
      </c>
      <c r="I1604" s="444">
        <f t="shared" ca="1" si="133"/>
        <v>-348197728.99295741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-1450823.8708039892</v>
      </c>
      <c r="L1604" s="444">
        <f t="shared" ca="1" si="132"/>
        <v>-349648552.86376143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25">
      <c r="G1605" s="459"/>
      <c r="H1605" s="459">
        <v>1598</v>
      </c>
      <c r="I1605" s="444">
        <f t="shared" ca="1" si="133"/>
        <v>-349648552.86376143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-1456868.9702656725</v>
      </c>
      <c r="L1605" s="444">
        <f t="shared" ca="1" si="132"/>
        <v>-351105421.83402711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25">
      <c r="G1606" s="459"/>
      <c r="H1606" s="459">
        <v>1599</v>
      </c>
      <c r="I1606" s="444">
        <f t="shared" ca="1" si="133"/>
        <v>-351105421.83402711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-1462939.2576417797</v>
      </c>
      <c r="L1606" s="444">
        <f t="shared" ca="1" si="132"/>
        <v>-352568361.0916689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25">
      <c r="G1607" s="459"/>
      <c r="H1607" s="459">
        <v>1600</v>
      </c>
      <c r="I1607" s="444">
        <f t="shared" ca="1" si="133"/>
        <v>-352568361.0916689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-1469034.8378819537</v>
      </c>
      <c r="L1607" s="444">
        <f t="shared" ca="1" si="132"/>
        <v>-354037395.92955089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25">
      <c r="G1608" s="459"/>
      <c r="H1608" s="459">
        <v>1601</v>
      </c>
      <c r="I1608" s="444">
        <f t="shared" ca="1" si="133"/>
        <v>-354037395.92955089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-1475155.8163731287</v>
      </c>
      <c r="L1608" s="444">
        <f t="shared" ca="1" si="132"/>
        <v>-355512551.745924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25">
      <c r="G1609" s="459"/>
      <c r="H1609" s="459">
        <v>1602</v>
      </c>
      <c r="I1609" s="444">
        <f t="shared" ca="1" si="133"/>
        <v>-355512551.745924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-1481302.2989413501</v>
      </c>
      <c r="L1609" s="444">
        <f t="shared" ca="1" si="132"/>
        <v>-356993854.04486537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25">
      <c r="G1610" s="459"/>
      <c r="H1610" s="459">
        <v>1603</v>
      </c>
      <c r="I1610" s="444">
        <f t="shared" ca="1" si="133"/>
        <v>-356993854.04486537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-1487474.3918536056</v>
      </c>
      <c r="L1610" s="444">
        <f t="shared" ca="1" si="132"/>
        <v>-358481328.436719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25">
      <c r="G1611" s="459"/>
      <c r="H1611" s="459">
        <v>1604</v>
      </c>
      <c r="I1611" s="444">
        <f t="shared" ca="1" si="133"/>
        <v>-358481328.436719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-1493672.2018196625</v>
      </c>
      <c r="L1611" s="444">
        <f t="shared" ca="1" si="132"/>
        <v>-359975000.63853866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25">
      <c r="G1612" s="459"/>
      <c r="H1612" s="459">
        <v>1605</v>
      </c>
      <c r="I1612" s="444">
        <f t="shared" ca="1" si="133"/>
        <v>-359975000.63853866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-1499895.8359939111</v>
      </c>
      <c r="L1612" s="444">
        <f t="shared" ca="1" si="132"/>
        <v>-361474896.47453254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25">
      <c r="G1613" s="459"/>
      <c r="H1613" s="459">
        <v>1606</v>
      </c>
      <c r="I1613" s="444">
        <f t="shared" ca="1" si="133"/>
        <v>-361474896.47453254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-1506145.4019772189</v>
      </c>
      <c r="L1613" s="444">
        <f t="shared" ca="1" si="132"/>
        <v>-362981041.87650979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25">
      <c r="G1614" s="459"/>
      <c r="H1614" s="459">
        <v>1607</v>
      </c>
      <c r="I1614" s="444">
        <f t="shared" ca="1" si="133"/>
        <v>-362981041.87650979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-1512421.0078187909</v>
      </c>
      <c r="L1614" s="444">
        <f t="shared" ca="1" si="132"/>
        <v>-364493462.8843286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25">
      <c r="G1615" s="459"/>
      <c r="H1615" s="459">
        <v>1608</v>
      </c>
      <c r="I1615" s="444">
        <f t="shared" ca="1" si="133"/>
        <v>-364493462.8843286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-1518722.7620180359</v>
      </c>
      <c r="L1615" s="444">
        <f t="shared" ca="1" si="132"/>
        <v>-366012185.64634663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25">
      <c r="G1616" s="459"/>
      <c r="H1616" s="459">
        <v>1609</v>
      </c>
      <c r="I1616" s="444">
        <f t="shared" ca="1" si="133"/>
        <v>-366012185.64634663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-1525050.7735264443</v>
      </c>
      <c r="L1616" s="444">
        <f t="shared" ca="1" si="132"/>
        <v>-367537236.41987306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25">
      <c r="G1617" s="459"/>
      <c r="H1617" s="459">
        <v>1610</v>
      </c>
      <c r="I1617" s="444">
        <f t="shared" ca="1" si="133"/>
        <v>-367537236.41987306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-1531405.151749471</v>
      </c>
      <c r="L1617" s="444">
        <f t="shared" ca="1" si="132"/>
        <v>-369068641.57162255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25">
      <c r="G1618" s="459"/>
      <c r="H1618" s="459">
        <v>1611</v>
      </c>
      <c r="I1618" s="444">
        <f t="shared" ca="1" si="133"/>
        <v>-369068641.57162255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-1537786.0065484273</v>
      </c>
      <c r="L1618" s="444">
        <f t="shared" ca="1" si="132"/>
        <v>-370606427.57817096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25">
      <c r="G1619" s="459"/>
      <c r="H1619" s="459">
        <v>1612</v>
      </c>
      <c r="I1619" s="444">
        <f t="shared" ca="1" si="133"/>
        <v>-370606427.57817096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-1544193.4482423789</v>
      </c>
      <c r="L1619" s="444">
        <f t="shared" ca="1" si="132"/>
        <v>-372150621.02641332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25">
      <c r="G1620" s="459"/>
      <c r="H1620" s="459">
        <v>1613</v>
      </c>
      <c r="I1620" s="444">
        <f t="shared" ca="1" si="133"/>
        <v>-372150621.02641332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-1550627.5876100555</v>
      </c>
      <c r="L1620" s="444">
        <f t="shared" ca="1" si="132"/>
        <v>-373701248.61402339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25">
      <c r="G1621" s="459"/>
      <c r="H1621" s="459">
        <v>1614</v>
      </c>
      <c r="I1621" s="444">
        <f t="shared" ca="1" si="133"/>
        <v>-373701248.61402339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-1557088.5358917641</v>
      </c>
      <c r="L1621" s="444">
        <f t="shared" ca="1" si="132"/>
        <v>-375258337.14991516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25">
      <c r="G1622" s="459"/>
      <c r="H1622" s="459">
        <v>1615</v>
      </c>
      <c r="I1622" s="444">
        <f t="shared" ca="1" si="133"/>
        <v>-375258337.14991516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-1563576.4047913132</v>
      </c>
      <c r="L1622" s="444">
        <f t="shared" ca="1" si="132"/>
        <v>-376821913.55470645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25">
      <c r="G1623" s="459"/>
      <c r="H1623" s="459">
        <v>1616</v>
      </c>
      <c r="I1623" s="444">
        <f t="shared" ca="1" si="133"/>
        <v>-376821913.55470645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-1570091.3064779434</v>
      </c>
      <c r="L1623" s="444">
        <f t="shared" ca="1" si="132"/>
        <v>-378392004.86118442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25">
      <c r="G1624" s="459"/>
      <c r="H1624" s="459">
        <v>1617</v>
      </c>
      <c r="I1624" s="444">
        <f t="shared" ca="1" si="133"/>
        <v>-378392004.86118442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-1576633.3535882684</v>
      </c>
      <c r="L1624" s="444">
        <f t="shared" ca="1" si="132"/>
        <v>-379968638.2147727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25">
      <c r="G1625" s="459"/>
      <c r="H1625" s="459">
        <v>1618</v>
      </c>
      <c r="I1625" s="444">
        <f t="shared" ca="1" si="133"/>
        <v>-379968638.2147727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-1583202.6592282197</v>
      </c>
      <c r="L1625" s="444">
        <f t="shared" ca="1" si="132"/>
        <v>-381551840.87400091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25">
      <c r="G1626" s="459"/>
      <c r="H1626" s="459">
        <v>1619</v>
      </c>
      <c r="I1626" s="444">
        <f t="shared" ca="1" si="133"/>
        <v>-381551840.87400091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-1589799.3369750038</v>
      </c>
      <c r="L1626" s="444">
        <f t="shared" ca="1" si="132"/>
        <v>-383141640.21097589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25">
      <c r="G1627" s="459"/>
      <c r="H1627" s="459">
        <v>1620</v>
      </c>
      <c r="I1627" s="444">
        <f t="shared" ca="1" si="133"/>
        <v>-383141640.21097589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-1596423.5008790661</v>
      </c>
      <c r="L1627" s="444">
        <f t="shared" ca="1" si="132"/>
        <v>-384738063.71185493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25">
      <c r="G1628" s="459"/>
      <c r="H1628" s="459">
        <v>1621</v>
      </c>
      <c r="I1628" s="444">
        <f t="shared" ca="1" si="133"/>
        <v>-384738063.71185493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-1603075.2654660621</v>
      </c>
      <c r="L1628" s="444">
        <f t="shared" ca="1" si="132"/>
        <v>-386341138.97732097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25">
      <c r="G1629" s="459"/>
      <c r="H1629" s="459">
        <v>1622</v>
      </c>
      <c r="I1629" s="444">
        <f t="shared" ca="1" si="133"/>
        <v>-386341138.97732097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-1609754.7457388374</v>
      </c>
      <c r="L1629" s="444">
        <f t="shared" ca="1" si="132"/>
        <v>-387950893.72305983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25">
      <c r="G1630" s="459"/>
      <c r="H1630" s="459">
        <v>1623</v>
      </c>
      <c r="I1630" s="444">
        <f t="shared" ca="1" si="133"/>
        <v>-387950893.72305983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-1616462.0571794161</v>
      </c>
      <c r="L1630" s="444">
        <f t="shared" ca="1" si="132"/>
        <v>-389567355.78023922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25">
      <c r="G1631" s="459"/>
      <c r="H1631" s="459">
        <v>1624</v>
      </c>
      <c r="I1631" s="444">
        <f t="shared" ca="1" si="133"/>
        <v>-389567355.78023922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-1623197.3157509968</v>
      </c>
      <c r="L1631" s="444">
        <f t="shared" ca="1" si="132"/>
        <v>-391190553.09599024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25">
      <c r="G1632" s="459"/>
      <c r="H1632" s="459">
        <v>1625</v>
      </c>
      <c r="I1632" s="444">
        <f t="shared" ca="1" si="133"/>
        <v>-391190553.09599024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-1629960.6378999592</v>
      </c>
      <c r="L1632" s="444">
        <f t="shared" ca="1" si="132"/>
        <v>-392820513.73389018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25">
      <c r="G1633" s="459"/>
      <c r="H1633" s="459">
        <v>1626</v>
      </c>
      <c r="I1633" s="444">
        <f t="shared" ca="1" si="133"/>
        <v>-392820513.73389018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-1636752.1405578756</v>
      </c>
      <c r="L1633" s="444">
        <f t="shared" ca="1" si="132"/>
        <v>-394457265.87444806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25">
      <c r="G1634" s="459"/>
      <c r="H1634" s="459">
        <v>1627</v>
      </c>
      <c r="I1634" s="444">
        <f t="shared" ca="1" si="133"/>
        <v>-394457265.87444806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-1643571.9411435337</v>
      </c>
      <c r="L1634" s="444">
        <f t="shared" ca="1" si="132"/>
        <v>-396100837.81559157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25">
      <c r="G1635" s="459"/>
      <c r="H1635" s="459">
        <v>1628</v>
      </c>
      <c r="I1635" s="444">
        <f t="shared" ca="1" si="133"/>
        <v>-396100837.81559157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-1650420.1575649648</v>
      </c>
      <c r="L1635" s="444">
        <f t="shared" ca="1" si="132"/>
        <v>-397751257.97315651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25">
      <c r="G1636" s="459"/>
      <c r="H1636" s="459">
        <v>1629</v>
      </c>
      <c r="I1636" s="444">
        <f t="shared" ca="1" si="133"/>
        <v>-397751257.97315651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-1657296.9082214856</v>
      </c>
      <c r="L1636" s="444">
        <f t="shared" ca="1" si="132"/>
        <v>-399408554.881378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25">
      <c r="G1637" s="459"/>
      <c r="H1637" s="459">
        <v>1630</v>
      </c>
      <c r="I1637" s="444">
        <f t="shared" ca="1" si="133"/>
        <v>-399408554.881378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-1664202.3120057415</v>
      </c>
      <c r="L1637" s="444">
        <f t="shared" ca="1" si="132"/>
        <v>-401072757.19338375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25">
      <c r="G1638" s="459"/>
      <c r="H1638" s="459">
        <v>1631</v>
      </c>
      <c r="I1638" s="444">
        <f t="shared" ca="1" si="133"/>
        <v>-401072757.19338375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-1671136.4883057657</v>
      </c>
      <c r="L1638" s="444">
        <f t="shared" ca="1" si="132"/>
        <v>-402743893.6816895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25">
      <c r="G1639" s="459"/>
      <c r="H1639" s="459">
        <v>1632</v>
      </c>
      <c r="I1639" s="444">
        <f t="shared" ca="1" si="133"/>
        <v>-402743893.6816895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-1678099.5570070397</v>
      </c>
      <c r="L1639" s="444">
        <f t="shared" ca="1" si="132"/>
        <v>-404421993.23869652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25">
      <c r="G1640" s="459"/>
      <c r="H1640" s="459">
        <v>1633</v>
      </c>
      <c r="I1640" s="444">
        <f t="shared" ca="1" si="133"/>
        <v>-404421993.23869652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-1685091.6384945689</v>
      </c>
      <c r="L1640" s="444">
        <f t="shared" ca="1" si="132"/>
        <v>-406107084.87719107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25">
      <c r="G1641" s="459"/>
      <c r="H1641" s="459">
        <v>1634</v>
      </c>
      <c r="I1641" s="444">
        <f t="shared" ca="1" si="133"/>
        <v>-406107084.87719107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-1692112.8536549627</v>
      </c>
      <c r="L1641" s="444">
        <f t="shared" ca="1" si="132"/>
        <v>-407799197.73084605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25">
      <c r="G1642" s="459"/>
      <c r="H1642" s="459">
        <v>1635</v>
      </c>
      <c r="I1642" s="444">
        <f t="shared" ca="1" si="133"/>
        <v>-407799197.73084605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-1699163.3238785251</v>
      </c>
      <c r="L1642" s="444">
        <f t="shared" ca="1" si="132"/>
        <v>-409498361.05472457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25">
      <c r="G1643" s="459"/>
      <c r="H1643" s="459">
        <v>1636</v>
      </c>
      <c r="I1643" s="444">
        <f t="shared" ca="1" si="133"/>
        <v>-409498361.05472457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-1706243.1710613524</v>
      </c>
      <c r="L1643" s="444">
        <f t="shared" ca="1" si="132"/>
        <v>-411204604.22578591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25">
      <c r="G1644" s="459"/>
      <c r="H1644" s="459">
        <v>1637</v>
      </c>
      <c r="I1644" s="444">
        <f t="shared" ca="1" si="133"/>
        <v>-411204604.22578591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-1713352.5176074412</v>
      </c>
      <c r="L1644" s="444">
        <f t="shared" ca="1" si="132"/>
        <v>-412917956.74339336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25">
      <c r="G1645" s="459"/>
      <c r="H1645" s="459">
        <v>1638</v>
      </c>
      <c r="I1645" s="444">
        <f t="shared" ca="1" si="133"/>
        <v>-412917956.74339336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-1720491.4864308056</v>
      </c>
      <c r="L1645" s="444">
        <f t="shared" ca="1" si="132"/>
        <v>-414638448.22982419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25">
      <c r="G1646" s="459"/>
      <c r="H1646" s="459">
        <v>1639</v>
      </c>
      <c r="I1646" s="444">
        <f t="shared" ca="1" si="133"/>
        <v>-414638448.22982419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-1727660.2009576007</v>
      </c>
      <c r="L1646" s="444">
        <f t="shared" ca="1" si="132"/>
        <v>-416366108.43078178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25">
      <c r="G1647" s="459"/>
      <c r="H1647" s="459">
        <v>1640</v>
      </c>
      <c r="I1647" s="444">
        <f t="shared" ca="1" si="133"/>
        <v>-416366108.43078178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-1734858.7851282575</v>
      </c>
      <c r="L1647" s="444">
        <f t="shared" ca="1" si="132"/>
        <v>-418100967.21591002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25">
      <c r="G1648" s="459"/>
      <c r="H1648" s="459">
        <v>1641</v>
      </c>
      <c r="I1648" s="444">
        <f t="shared" ca="1" si="133"/>
        <v>-418100967.21591002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-1742087.3633996251</v>
      </c>
      <c r="L1648" s="444">
        <f t="shared" ca="1" si="132"/>
        <v>-419843054.57930964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25">
      <c r="G1649" s="459"/>
      <c r="H1649" s="459">
        <v>1642</v>
      </c>
      <c r="I1649" s="444">
        <f t="shared" ca="1" si="133"/>
        <v>-419843054.57930964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-1749346.0607471236</v>
      </c>
      <c r="L1649" s="444">
        <f t="shared" ca="1" si="132"/>
        <v>-421592400.64005679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25">
      <c r="G1650" s="459"/>
      <c r="H1650" s="459">
        <v>1643</v>
      </c>
      <c r="I1650" s="444">
        <f t="shared" ca="1" si="133"/>
        <v>-421592400.64005679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-1756635.002666903</v>
      </c>
      <c r="L1650" s="444">
        <f t="shared" ca="1" si="132"/>
        <v>-423349035.64272368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25">
      <c r="G1651" s="459"/>
      <c r="H1651" s="459">
        <v>1644</v>
      </c>
      <c r="I1651" s="444">
        <f t="shared" ca="1" si="133"/>
        <v>-423349035.64272368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-1763954.3151780153</v>
      </c>
      <c r="L1651" s="444">
        <f t="shared" ca="1" si="132"/>
        <v>-425112989.95790172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25">
      <c r="G1652" s="459"/>
      <c r="H1652" s="459">
        <v>1645</v>
      </c>
      <c r="I1652" s="444">
        <f t="shared" ca="1" si="133"/>
        <v>-425112989.95790172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-1771304.1248245905</v>
      </c>
      <c r="L1652" s="444">
        <f t="shared" ca="1" si="132"/>
        <v>-426884294.0827263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25">
      <c r="G1653" s="459"/>
      <c r="H1653" s="459">
        <v>1646</v>
      </c>
      <c r="I1653" s="444">
        <f t="shared" ca="1" si="133"/>
        <v>-426884294.0827263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-1778684.5586780263</v>
      </c>
      <c r="L1653" s="444">
        <f t="shared" ca="1" si="132"/>
        <v>-428662978.64140433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25">
      <c r="G1654" s="459"/>
      <c r="H1654" s="459">
        <v>1647</v>
      </c>
      <c r="I1654" s="444">
        <f t="shared" ca="1" si="133"/>
        <v>-428662978.64140433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-1786095.7443391846</v>
      </c>
      <c r="L1654" s="444">
        <f t="shared" ca="1" si="132"/>
        <v>-430449074.3857435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25">
      <c r="G1655" s="459"/>
      <c r="H1655" s="459">
        <v>1648</v>
      </c>
      <c r="I1655" s="444">
        <f t="shared" ca="1" si="133"/>
        <v>-430449074.3857435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-1793537.809940598</v>
      </c>
      <c r="L1655" s="444">
        <f t="shared" ca="1" si="132"/>
        <v>-432242612.19568408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25">
      <c r="G1656" s="459"/>
      <c r="H1656" s="459">
        <v>1649</v>
      </c>
      <c r="I1656" s="444">
        <f t="shared" ca="1" si="133"/>
        <v>-432242612.19568408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-1801010.8841486834</v>
      </c>
      <c r="L1656" s="444">
        <f t="shared" ca="1" si="132"/>
        <v>-434043623.07983273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25">
      <c r="G1657" s="459"/>
      <c r="H1657" s="459">
        <v>1650</v>
      </c>
      <c r="I1657" s="444">
        <f t="shared" ca="1" si="133"/>
        <v>-434043623.07983273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-1808515.09616597</v>
      </c>
      <c r="L1657" s="444">
        <f t="shared" ca="1" si="132"/>
        <v>-435852138.17599869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25">
      <c r="G1658" s="459"/>
      <c r="H1658" s="459">
        <v>1651</v>
      </c>
      <c r="I1658" s="444">
        <f t="shared" ca="1" si="133"/>
        <v>-435852138.17599869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-1816050.5757333278</v>
      </c>
      <c r="L1658" s="444">
        <f t="shared" ca="1" si="132"/>
        <v>-437668188.75173199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25">
      <c r="G1659" s="459"/>
      <c r="H1659" s="459">
        <v>1652</v>
      </c>
      <c r="I1659" s="444">
        <f t="shared" ca="1" si="133"/>
        <v>-437668188.75173199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-1823617.4531322166</v>
      </c>
      <c r="L1659" s="444">
        <f t="shared" ca="1" si="132"/>
        <v>-439491806.2048642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25">
      <c r="G1660" s="459"/>
      <c r="H1660" s="459">
        <v>1653</v>
      </c>
      <c r="I1660" s="444">
        <f t="shared" ca="1" si="133"/>
        <v>-439491806.2048642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-1831215.8591869341</v>
      </c>
      <c r="L1660" s="444">
        <f t="shared" ca="1" si="132"/>
        <v>-441323022.06405115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25">
      <c r="G1661" s="459"/>
      <c r="H1661" s="459">
        <v>1654</v>
      </c>
      <c r="I1661" s="444">
        <f t="shared" ca="1" si="133"/>
        <v>-441323022.06405115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-1838845.9252668798</v>
      </c>
      <c r="L1661" s="444">
        <f t="shared" ca="1" si="132"/>
        <v>-443161867.98931801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25">
      <c r="G1662" s="459"/>
      <c r="H1662" s="459">
        <v>1655</v>
      </c>
      <c r="I1662" s="444">
        <f t="shared" ca="1" si="133"/>
        <v>-443161867.98931801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-1846507.7832888251</v>
      </c>
      <c r="L1662" s="444">
        <f t="shared" ca="1" si="132"/>
        <v>-445008375.77260685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25">
      <c r="G1663" s="459"/>
      <c r="H1663" s="459">
        <v>1656</v>
      </c>
      <c r="I1663" s="444">
        <f t="shared" ca="1" si="133"/>
        <v>-445008375.77260685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-1854201.5657191954</v>
      </c>
      <c r="L1663" s="444">
        <f t="shared" ca="1" si="132"/>
        <v>-446862577.33832604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25">
      <c r="G1664" s="459"/>
      <c r="H1664" s="459">
        <v>1657</v>
      </c>
      <c r="I1664" s="444">
        <f t="shared" ca="1" si="133"/>
        <v>-446862577.33832604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-1861927.4055763585</v>
      </c>
      <c r="L1664" s="444">
        <f t="shared" ca="1" si="132"/>
        <v>-448724504.74390239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25">
      <c r="G1665" s="459"/>
      <c r="H1665" s="459">
        <v>1658</v>
      </c>
      <c r="I1665" s="444">
        <f t="shared" ca="1" si="133"/>
        <v>-448724504.74390239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-1869685.4364329267</v>
      </c>
      <c r="L1665" s="444">
        <f t="shared" ca="1" si="132"/>
        <v>-450594190.18033528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25">
      <c r="G1666" s="459"/>
      <c r="H1666" s="459">
        <v>1659</v>
      </c>
      <c r="I1666" s="444">
        <f t="shared" ca="1" si="133"/>
        <v>-450594190.18033528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-1877475.7924180634</v>
      </c>
      <c r="L1666" s="444">
        <f t="shared" ca="1" si="132"/>
        <v>-452471665.97275335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25">
      <c r="G1667" s="459"/>
      <c r="H1667" s="459">
        <v>1660</v>
      </c>
      <c r="I1667" s="444">
        <f t="shared" ca="1" si="133"/>
        <v>-452471665.97275335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-1885298.6082198056</v>
      </c>
      <c r="L1667" s="444">
        <f t="shared" ca="1" si="132"/>
        <v>-454356964.58097315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25">
      <c r="G1668" s="459"/>
      <c r="H1668" s="459">
        <v>1661</v>
      </c>
      <c r="I1668" s="444">
        <f t="shared" ca="1" si="133"/>
        <v>-454356964.58097315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-1893154.0190873884</v>
      </c>
      <c r="L1668" s="444">
        <f t="shared" ca="1" si="132"/>
        <v>-456250118.60006052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25">
      <c r="G1669" s="459"/>
      <c r="H1669" s="459">
        <v>1662</v>
      </c>
      <c r="I1669" s="444">
        <f t="shared" ca="1" si="133"/>
        <v>-456250118.60006052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-1901042.1608335855</v>
      </c>
      <c r="L1669" s="444">
        <f t="shared" ca="1" si="132"/>
        <v>-458151160.76089412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25">
      <c r="G1670" s="459"/>
      <c r="H1670" s="459">
        <v>1663</v>
      </c>
      <c r="I1670" s="444">
        <f t="shared" ca="1" si="133"/>
        <v>-458151160.76089412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-1908963.169837059</v>
      </c>
      <c r="L1670" s="444">
        <f t="shared" ca="1" si="132"/>
        <v>-460060123.93073118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25">
      <c r="G1671" s="459"/>
      <c r="H1671" s="459">
        <v>1664</v>
      </c>
      <c r="I1671" s="444">
        <f t="shared" ca="1" si="133"/>
        <v>-460060123.93073118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-1916917.1830447132</v>
      </c>
      <c r="L1671" s="444">
        <f t="shared" ca="1" si="132"/>
        <v>-461977041.11377591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25">
      <c r="G1672" s="459"/>
      <c r="H1672" s="459">
        <v>1665</v>
      </c>
      <c r="I1672" s="444">
        <f t="shared" ca="1" si="133"/>
        <v>-461977041.11377591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-1924904.3379740661</v>
      </c>
      <c r="L1672" s="444">
        <f t="shared" ca="1" si="132"/>
        <v>-463901945.45174998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25">
      <c r="G1673" s="459"/>
      <c r="H1673" s="459">
        <v>1666</v>
      </c>
      <c r="I1673" s="444">
        <f t="shared" ca="1" si="133"/>
        <v>-463901945.45174998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-1932924.7727156247</v>
      </c>
      <c r="L1673" s="444">
        <f t="shared" ca="1" si="132"/>
        <v>-465834870.22446561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25">
      <c r="G1674" s="459"/>
      <c r="H1674" s="459">
        <v>1667</v>
      </c>
      <c r="I1674" s="444">
        <f t="shared" ca="1" si="133"/>
        <v>-465834870.22446561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-1940978.625935273</v>
      </c>
      <c r="L1674" s="444">
        <f t="shared" ca="1" si="132"/>
        <v>-467775848.85040087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25">
      <c r="G1675" s="459"/>
      <c r="H1675" s="459">
        <v>1668</v>
      </c>
      <c r="I1675" s="444">
        <f t="shared" ca="1" si="133"/>
        <v>-467775848.85040087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-1949066.0368766703</v>
      </c>
      <c r="L1675" s="444">
        <f t="shared" ca="1" si="132"/>
        <v>-469724914.88727754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25">
      <c r="G1676" s="459"/>
      <c r="H1676" s="459">
        <v>1669</v>
      </c>
      <c r="I1676" s="444">
        <f t="shared" ca="1" si="133"/>
        <v>-469724914.88727754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-1957187.1453636563</v>
      </c>
      <c r="L1676" s="444">
        <f t="shared" ca="1" si="132"/>
        <v>-471682102.03264117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25">
      <c r="G1677" s="459"/>
      <c r="H1677" s="459">
        <v>1670</v>
      </c>
      <c r="I1677" s="444">
        <f t="shared" ca="1" si="133"/>
        <v>-471682102.03264117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-1965342.0918026716</v>
      </c>
      <c r="L1677" s="444">
        <f t="shared" ca="1" si="132"/>
        <v>-473647444.12444383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25">
      <c r="G1678" s="459"/>
      <c r="H1678" s="459">
        <v>1671</v>
      </c>
      <c r="I1678" s="444">
        <f t="shared" ca="1" si="133"/>
        <v>-473647444.12444383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-1973531.0171851828</v>
      </c>
      <c r="L1678" s="444">
        <f t="shared" ca="1" si="132"/>
        <v>-475620975.14162904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25">
      <c r="G1679" s="459"/>
      <c r="H1679" s="459">
        <v>1672</v>
      </c>
      <c r="I1679" s="444">
        <f t="shared" ca="1" si="133"/>
        <v>-475620975.14162904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-1981754.0630901209</v>
      </c>
      <c r="L1679" s="444">
        <f t="shared" ca="1" si="132"/>
        <v>-477602729.20471919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25">
      <c r="G1680" s="459"/>
      <c r="H1680" s="459">
        <v>1673</v>
      </c>
      <c r="I1680" s="444">
        <f t="shared" ca="1" si="133"/>
        <v>-477602729.20471919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-1990011.3716863301</v>
      </c>
      <c r="L1680" s="444">
        <f t="shared" ca="1" si="132"/>
        <v>-479592740.57640553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25">
      <c r="G1681" s="459"/>
      <c r="H1681" s="459">
        <v>1674</v>
      </c>
      <c r="I1681" s="444">
        <f t="shared" ca="1" si="133"/>
        <v>-479592740.57640553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-1998303.085735023</v>
      </c>
      <c r="L1681" s="444">
        <f t="shared" ca="1" si="132"/>
        <v>-481591043.66214055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25">
      <c r="G1682" s="459"/>
      <c r="H1682" s="459">
        <v>1675</v>
      </c>
      <c r="I1682" s="444">
        <f t="shared" ca="1" si="133"/>
        <v>-481591043.66214055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-2006629.348592252</v>
      </c>
      <c r="L1682" s="444">
        <f t="shared" ca="1" si="132"/>
        <v>-483597673.01073283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25">
      <c r="G1683" s="459"/>
      <c r="H1683" s="459">
        <v>1676</v>
      </c>
      <c r="I1683" s="444">
        <f t="shared" ca="1" si="133"/>
        <v>-483597673.01073283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-2014990.3042113869</v>
      </c>
      <c r="L1683" s="444">
        <f t="shared" ca="1" si="132"/>
        <v>-485612663.31494421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25">
      <c r="G1684" s="459"/>
      <c r="H1684" s="459">
        <v>1677</v>
      </c>
      <c r="I1684" s="444">
        <f t="shared" ca="1" si="133"/>
        <v>-485612663.31494421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-2023386.0971456009</v>
      </c>
      <c r="L1684" s="444">
        <f t="shared" ca="1" si="132"/>
        <v>-487636049.41208982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25">
      <c r="G1685" s="459"/>
      <c r="H1685" s="459">
        <v>1678</v>
      </c>
      <c r="I1685" s="444">
        <f t="shared" ca="1" si="133"/>
        <v>-487636049.41208982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-2031816.8725503741</v>
      </c>
      <c r="L1685" s="444">
        <f t="shared" ca="1" si="132"/>
        <v>-489667866.28464019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25">
      <c r="G1686" s="459"/>
      <c r="H1686" s="459">
        <v>1679</v>
      </c>
      <c r="I1686" s="444">
        <f t="shared" ca="1" si="133"/>
        <v>-489667866.28464019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-2040282.7761860006</v>
      </c>
      <c r="L1686" s="444">
        <f t="shared" ca="1" si="132"/>
        <v>-491708149.06082618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25">
      <c r="G1687" s="459"/>
      <c r="H1687" s="459">
        <v>1680</v>
      </c>
      <c r="I1687" s="444">
        <f t="shared" ca="1" si="133"/>
        <v>-491708149.06082618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-2048783.954420109</v>
      </c>
      <c r="L1687" s="444">
        <f t="shared" ca="1" si="132"/>
        <v>-493756933.01524627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25">
      <c r="G1688" s="459"/>
      <c r="H1688" s="459">
        <v>1681</v>
      </c>
      <c r="I1688" s="444">
        <f t="shared" ca="1" si="133"/>
        <v>-493756933.01524627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-2057320.5542301929</v>
      </c>
      <c r="L1688" s="444">
        <f t="shared" ca="1" si="132"/>
        <v>-495814253.56947649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25">
      <c r="G1689" s="459"/>
      <c r="H1689" s="459">
        <v>1682</v>
      </c>
      <c r="I1689" s="444">
        <f t="shared" ca="1" si="133"/>
        <v>-495814253.56947649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-2065892.723206152</v>
      </c>
      <c r="L1689" s="444">
        <f t="shared" ca="1" si="132"/>
        <v>-497880146.29268265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25">
      <c r="G1690" s="459"/>
      <c r="H1690" s="459">
        <v>1683</v>
      </c>
      <c r="I1690" s="444">
        <f t="shared" ca="1" si="133"/>
        <v>-497880146.29268265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-2074500.6095528447</v>
      </c>
      <c r="L1690" s="444">
        <f t="shared" ca="1" si="132"/>
        <v>-499954646.90223551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25">
      <c r="G1691" s="459"/>
      <c r="H1691" s="459">
        <v>1684</v>
      </c>
      <c r="I1691" s="444">
        <f t="shared" ca="1" si="133"/>
        <v>-499954646.90223551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-2083144.3620926479</v>
      </c>
      <c r="L1691" s="444">
        <f t="shared" ca="1" si="132"/>
        <v>-502037791.26432818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25">
      <c r="G1692" s="459"/>
      <c r="H1692" s="459">
        <v>1685</v>
      </c>
      <c r="I1692" s="444">
        <f t="shared" ca="1" si="133"/>
        <v>-502037791.26432818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-2091824.1302680343</v>
      </c>
      <c r="L1692" s="444">
        <f t="shared" ca="1" si="132"/>
        <v>-504129615.39459622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25">
      <c r="G1693" s="459"/>
      <c r="H1693" s="459">
        <v>1686</v>
      </c>
      <c r="I1693" s="444">
        <f t="shared" ca="1" si="133"/>
        <v>-504129615.39459622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-2100540.0641441508</v>
      </c>
      <c r="L1693" s="444">
        <f t="shared" ca="1" si="132"/>
        <v>-506230155.45874035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25">
      <c r="G1694" s="459"/>
      <c r="H1694" s="459">
        <v>1687</v>
      </c>
      <c r="I1694" s="444">
        <f t="shared" ca="1" si="133"/>
        <v>-506230155.45874035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-2109292.314411418</v>
      </c>
      <c r="L1694" s="444">
        <f t="shared" ca="1" si="132"/>
        <v>-508339447.77315176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25">
      <c r="G1695" s="459"/>
      <c r="H1695" s="459">
        <v>1688</v>
      </c>
      <c r="I1695" s="444">
        <f t="shared" ca="1" si="133"/>
        <v>-508339447.77315176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-2118081.0323881321</v>
      </c>
      <c r="L1695" s="444">
        <f t="shared" ca="1" si="132"/>
        <v>-510457528.80553991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25">
      <c r="G1696" s="459"/>
      <c r="H1696" s="459">
        <v>1689</v>
      </c>
      <c r="I1696" s="444">
        <f t="shared" ca="1" si="133"/>
        <v>-510457528.80553991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-2126906.3700230825</v>
      </c>
      <c r="L1696" s="444">
        <f t="shared" ca="1" si="132"/>
        <v>-512584435.17556298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25">
      <c r="G1697" s="459"/>
      <c r="H1697" s="459">
        <v>1690</v>
      </c>
      <c r="I1697" s="444">
        <f t="shared" ca="1" si="133"/>
        <v>-512584435.17556298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-2135768.4798981794</v>
      </c>
      <c r="L1697" s="444">
        <f t="shared" ca="1" si="132"/>
        <v>-514720203.65546113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25">
      <c r="G1698" s="459"/>
      <c r="H1698" s="459">
        <v>1691</v>
      </c>
      <c r="I1698" s="444">
        <f t="shared" ca="1" si="133"/>
        <v>-514720203.65546113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-2144667.5152310878</v>
      </c>
      <c r="L1698" s="444">
        <f t="shared" ca="1" si="132"/>
        <v>-516864871.17069221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25">
      <c r="G1699" s="459"/>
      <c r="H1699" s="459">
        <v>1692</v>
      </c>
      <c r="I1699" s="444">
        <f t="shared" ca="1" si="133"/>
        <v>-516864871.17069221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-2153603.6298778839</v>
      </c>
      <c r="L1699" s="444">
        <f t="shared" ca="1" si="132"/>
        <v>-519018474.80057007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25">
      <c r="G1700" s="459"/>
      <c r="H1700" s="459">
        <v>1693</v>
      </c>
      <c r="I1700" s="444">
        <f t="shared" ca="1" si="133"/>
        <v>-519018474.80057007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-2162576.9783357084</v>
      </c>
      <c r="L1700" s="444">
        <f t="shared" ca="1" si="132"/>
        <v>-521181051.77890575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25">
      <c r="G1701" s="459"/>
      <c r="H1701" s="459">
        <v>1694</v>
      </c>
      <c r="I1701" s="444">
        <f t="shared" ca="1" si="133"/>
        <v>-521181051.77890575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-2171587.7157454407</v>
      </c>
      <c r="L1701" s="444">
        <f t="shared" ca="1" si="132"/>
        <v>-523352639.4946512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25">
      <c r="G1702" s="459"/>
      <c r="H1702" s="459">
        <v>1695</v>
      </c>
      <c r="I1702" s="444">
        <f t="shared" ca="1" si="133"/>
        <v>-523352639.4946512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-2180635.9978943802</v>
      </c>
      <c r="L1702" s="444">
        <f t="shared" ca="1" si="132"/>
        <v>-525533275.4925456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25">
      <c r="G1703" s="459"/>
      <c r="H1703" s="459">
        <v>1696</v>
      </c>
      <c r="I1703" s="444">
        <f t="shared" ca="1" si="133"/>
        <v>-525533275.4925456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-2189721.9812189401</v>
      </c>
      <c r="L1703" s="444">
        <f t="shared" ca="1" si="132"/>
        <v>-527722997.47376454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25">
      <c r="G1704" s="459"/>
      <c r="H1704" s="459">
        <v>1697</v>
      </c>
      <c r="I1704" s="444">
        <f t="shared" ca="1" si="133"/>
        <v>-527722997.47376454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-2198845.8228073521</v>
      </c>
      <c r="L1704" s="444">
        <f t="shared" ca="1" si="132"/>
        <v>-529921843.29657191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25">
      <c r="G1705" s="459"/>
      <c r="H1705" s="459">
        <v>1698</v>
      </c>
      <c r="I1705" s="444">
        <f t="shared" ca="1" si="133"/>
        <v>-529921843.29657191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-2208007.6804023832</v>
      </c>
      <c r="L1705" s="444">
        <f t="shared" ca="1" si="132"/>
        <v>-532129850.97697431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25">
      <c r="G1706" s="459"/>
      <c r="H1706" s="459">
        <v>1699</v>
      </c>
      <c r="I1706" s="444">
        <f t="shared" ca="1" si="133"/>
        <v>-532129850.97697431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-2217207.7124040597</v>
      </c>
      <c r="L1706" s="444">
        <f t="shared" ca="1" si="132"/>
        <v>-534347058.68937838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25">
      <c r="G1707" s="459"/>
      <c r="H1707" s="459">
        <v>1700</v>
      </c>
      <c r="I1707" s="444">
        <f t="shared" ca="1" si="133"/>
        <v>-534347058.68937838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-2226446.07787241</v>
      </c>
      <c r="L1707" s="444">
        <f t="shared" ca="1" si="132"/>
        <v>-536573504.76725078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25">
      <c r="G1708" s="459"/>
      <c r="H1708" s="459">
        <v>1701</v>
      </c>
      <c r="I1708" s="444">
        <f t="shared" ca="1" si="133"/>
        <v>-536573504.76725078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-2235722.9365302115</v>
      </c>
      <c r="L1708" s="444">
        <f t="shared" ca="1" si="132"/>
        <v>-538809227.70378101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25">
      <c r="G1709" s="459"/>
      <c r="H1709" s="459">
        <v>1702</v>
      </c>
      <c r="I1709" s="444">
        <f t="shared" ca="1" si="133"/>
        <v>-538809227.70378101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-2245038.4487657542</v>
      </c>
      <c r="L1709" s="444">
        <f t="shared" ca="1" si="132"/>
        <v>-541054266.15254676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25">
      <c r="G1710" s="459"/>
      <c r="H1710" s="459">
        <v>1703</v>
      </c>
      <c r="I1710" s="444">
        <f t="shared" ca="1" si="133"/>
        <v>-541054266.15254676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-2254392.7756356113</v>
      </c>
      <c r="L1710" s="444">
        <f t="shared" ca="1" si="132"/>
        <v>-543308658.92818236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25">
      <c r="G1711" s="459"/>
      <c r="H1711" s="459">
        <v>1704</v>
      </c>
      <c r="I1711" s="444">
        <f t="shared" ca="1" si="133"/>
        <v>-543308658.92818236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-2263786.0788674266</v>
      </c>
      <c r="L1711" s="444">
        <f t="shared" ca="1" si="132"/>
        <v>-545572445.0070498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25">
      <c r="G1712" s="459"/>
      <c r="H1712" s="459">
        <v>1705</v>
      </c>
      <c r="I1712" s="444">
        <f t="shared" ca="1" si="133"/>
        <v>-545572445.0070498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-2273218.5208627074</v>
      </c>
      <c r="L1712" s="444">
        <f t="shared" ca="1" si="132"/>
        <v>-547845663.5279125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25">
      <c r="G1713" s="459"/>
      <c r="H1713" s="459">
        <v>1706</v>
      </c>
      <c r="I1713" s="444">
        <f t="shared" ca="1" si="133"/>
        <v>-547845663.5279125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-2282690.2646996356</v>
      </c>
      <c r="L1713" s="444">
        <f t="shared" ca="1" si="132"/>
        <v>-550128353.79261208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25">
      <c r="G1714" s="459"/>
      <c r="H1714" s="459">
        <v>1707</v>
      </c>
      <c r="I1714" s="444">
        <f t="shared" ca="1" si="133"/>
        <v>-550128353.79261208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-2292201.4741358836</v>
      </c>
      <c r="L1714" s="444">
        <f t="shared" ca="1" si="132"/>
        <v>-552420555.26674795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25">
      <c r="G1715" s="459"/>
      <c r="H1715" s="459">
        <v>1708</v>
      </c>
      <c r="I1715" s="444">
        <f t="shared" ca="1" si="133"/>
        <v>-552420555.26674795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-2301752.3136114497</v>
      </c>
      <c r="L1715" s="444">
        <f t="shared" ca="1" si="132"/>
        <v>-554722307.58035946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25">
      <c r="G1716" s="459"/>
      <c r="H1716" s="459">
        <v>1709</v>
      </c>
      <c r="I1716" s="444">
        <f t="shared" ca="1" si="133"/>
        <v>-554722307.58035946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-2311342.9482514979</v>
      </c>
      <c r="L1716" s="444">
        <f t="shared" ca="1" si="132"/>
        <v>-557033650.52861094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25">
      <c r="G1717" s="459"/>
      <c r="H1717" s="459">
        <v>1710</v>
      </c>
      <c r="I1717" s="444">
        <f t="shared" ca="1" si="133"/>
        <v>-557033650.52861094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-2320973.5438692123</v>
      </c>
      <c r="L1717" s="444">
        <f t="shared" ca="1" si="132"/>
        <v>-559354624.0724802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25">
      <c r="G1718" s="459"/>
      <c r="H1718" s="459">
        <v>1711</v>
      </c>
      <c r="I1718" s="444">
        <f t="shared" ca="1" si="133"/>
        <v>-559354624.0724802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-2330644.2669686675</v>
      </c>
      <c r="L1718" s="444">
        <f t="shared" ca="1" si="132"/>
        <v>-561685268.33944893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25">
      <c r="G1719" s="459"/>
      <c r="H1719" s="459">
        <v>1712</v>
      </c>
      <c r="I1719" s="444">
        <f t="shared" ca="1" si="133"/>
        <v>-561685268.33944893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-2340355.2847477039</v>
      </c>
      <c r="L1719" s="444">
        <f t="shared" ca="1" si="132"/>
        <v>-564025623.62419665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25">
      <c r="G1720" s="459"/>
      <c r="H1720" s="459">
        <v>1713</v>
      </c>
      <c r="I1720" s="444">
        <f t="shared" ca="1" si="133"/>
        <v>-564025623.62419665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-2350106.7651008195</v>
      </c>
      <c r="L1720" s="444">
        <f t="shared" ca="1" si="132"/>
        <v>-566375730.38929749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25">
      <c r="G1721" s="459"/>
      <c r="H1721" s="459">
        <v>1714</v>
      </c>
      <c r="I1721" s="444">
        <f t="shared" ca="1" si="133"/>
        <v>-566375730.38929749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-2359898.8766220729</v>
      </c>
      <c r="L1721" s="444">
        <f t="shared" ca="1" si="132"/>
        <v>-568735629.26591957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25">
      <c r="G1722" s="459"/>
      <c r="H1722" s="459">
        <v>1715</v>
      </c>
      <c r="I1722" s="444">
        <f t="shared" ca="1" si="133"/>
        <v>-568735629.26591957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-2369731.7886079983</v>
      </c>
      <c r="L1722" s="444">
        <f t="shared" ca="1" si="132"/>
        <v>-571105361.05452752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25">
      <c r="G1723" s="459"/>
      <c r="H1723" s="459">
        <v>1716</v>
      </c>
      <c r="I1723" s="444">
        <f t="shared" ca="1" si="133"/>
        <v>-571105361.05452752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-2379605.6710605314</v>
      </c>
      <c r="L1723" s="444">
        <f t="shared" ca="1" si="132"/>
        <v>-573484966.72558808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25">
      <c r="G1724" s="459"/>
      <c r="H1724" s="459">
        <v>1717</v>
      </c>
      <c r="I1724" s="444">
        <f t="shared" ca="1" si="133"/>
        <v>-573484966.72558808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-2389520.6946899504</v>
      </c>
      <c r="L1724" s="444">
        <f t="shared" ca="1" si="132"/>
        <v>-575874487.42027807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25">
      <c r="G1725" s="459"/>
      <c r="H1725" s="459">
        <v>1718</v>
      </c>
      <c r="I1725" s="444">
        <f t="shared" ca="1" si="133"/>
        <v>-575874487.42027807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-2399477.0309178252</v>
      </c>
      <c r="L1725" s="444">
        <f t="shared" ca="1" si="132"/>
        <v>-578273964.45119596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25">
      <c r="G1726" s="459"/>
      <c r="H1726" s="459">
        <v>1719</v>
      </c>
      <c r="I1726" s="444">
        <f t="shared" ca="1" si="133"/>
        <v>-578273964.45119596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-2409474.8518799832</v>
      </c>
      <c r="L1726" s="444">
        <f t="shared" ca="1" si="132"/>
        <v>-580683439.30307591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25">
      <c r="G1727" s="459"/>
      <c r="H1727" s="459">
        <v>1720</v>
      </c>
      <c r="I1727" s="444">
        <f t="shared" ca="1" si="133"/>
        <v>-580683439.30307591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-2419514.3304294827</v>
      </c>
      <c r="L1727" s="444">
        <f t="shared" ca="1" si="132"/>
        <v>-583102953.63350534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25">
      <c r="G1728" s="459"/>
      <c r="H1728" s="459">
        <v>1721</v>
      </c>
      <c r="I1728" s="444">
        <f t="shared" ca="1" si="133"/>
        <v>-583102953.63350534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-2429595.6401396054</v>
      </c>
      <c r="L1728" s="444">
        <f t="shared" ca="1" si="132"/>
        <v>-585532549.27364492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25">
      <c r="G1729" s="459"/>
      <c r="H1729" s="459">
        <v>1722</v>
      </c>
      <c r="I1729" s="444">
        <f t="shared" ca="1" si="133"/>
        <v>-585532549.27364492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-2439718.9553068536</v>
      </c>
      <c r="L1729" s="444">
        <f t="shared" ca="1" si="132"/>
        <v>-587972268.22895181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25">
      <c r="G1730" s="459"/>
      <c r="H1730" s="459">
        <v>1723</v>
      </c>
      <c r="I1730" s="444">
        <f t="shared" ca="1" si="133"/>
        <v>-587972268.22895181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-2449884.450953966</v>
      </c>
      <c r="L1730" s="444">
        <f t="shared" ca="1" si="132"/>
        <v>-590422152.67990577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25">
      <c r="G1731" s="459"/>
      <c r="H1731" s="459">
        <v>1724</v>
      </c>
      <c r="I1731" s="444">
        <f t="shared" ca="1" si="133"/>
        <v>-590422152.67990577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-2460092.3028329406</v>
      </c>
      <c r="L1731" s="444">
        <f t="shared" ca="1" si="132"/>
        <v>-592882244.98273873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25">
      <c r="G1732" s="459"/>
      <c r="H1732" s="459">
        <v>1725</v>
      </c>
      <c r="I1732" s="444">
        <f t="shared" ca="1" si="133"/>
        <v>-592882244.98273873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-2470342.6874280781</v>
      </c>
      <c r="L1732" s="444">
        <f t="shared" ca="1" si="132"/>
        <v>-595352587.67016685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25">
      <c r="G1733" s="459"/>
      <c r="H1733" s="459">
        <v>1726</v>
      </c>
      <c r="I1733" s="444">
        <f t="shared" ca="1" si="133"/>
        <v>-595352587.67016685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-2480635.7819590284</v>
      </c>
      <c r="L1733" s="444">
        <f t="shared" ca="1" si="132"/>
        <v>-597833223.45212591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25">
      <c r="G1734" s="459"/>
      <c r="H1734" s="459">
        <v>1727</v>
      </c>
      <c r="I1734" s="444">
        <f t="shared" ca="1" si="133"/>
        <v>-597833223.45212591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-2490971.7643838581</v>
      </c>
      <c r="L1734" s="444">
        <f t="shared" ca="1" si="132"/>
        <v>-600324195.21650982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25">
      <c r="G1735" s="459"/>
      <c r="H1735" s="459">
        <v>1728</v>
      </c>
      <c r="I1735" s="444">
        <f t="shared" ca="1" si="133"/>
        <v>-600324195.21650982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-2501350.8134021242</v>
      </c>
      <c r="L1735" s="444">
        <f t="shared" ca="1" si="132"/>
        <v>-602825546.02991199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25">
      <c r="G1736" s="459"/>
      <c r="H1736" s="459">
        <v>1729</v>
      </c>
      <c r="I1736" s="444">
        <f t="shared" ca="1" si="133"/>
        <v>-602825546.02991199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-2511773.1084579667</v>
      </c>
      <c r="L1736" s="444">
        <f t="shared" ca="1" si="132"/>
        <v>-605337319.13836992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25">
      <c r="G1737" s="459"/>
      <c r="H1737" s="459">
        <v>1730</v>
      </c>
      <c r="I1737" s="444">
        <f t="shared" ca="1" si="133"/>
        <v>-605337319.13836992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-2522238.8297432079</v>
      </c>
      <c r="L1737" s="444">
        <f t="shared" ca="1" si="132"/>
        <v>-607859557.96811318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25">
      <c r="G1738" s="459"/>
      <c r="H1738" s="459">
        <v>1731</v>
      </c>
      <c r="I1738" s="444">
        <f t="shared" ca="1" si="133"/>
        <v>-607859557.96811318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-2532748.1582004717</v>
      </c>
      <c r="L1738" s="444">
        <f t="shared" ca="1" si="132"/>
        <v>-610392306.12631369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25">
      <c r="G1739" s="459"/>
      <c r="H1739" s="459">
        <v>1732</v>
      </c>
      <c r="I1739" s="444">
        <f t="shared" ca="1" si="133"/>
        <v>-610392306.12631369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-2543301.2755263071</v>
      </c>
      <c r="L1739" s="444">
        <f t="shared" ca="1" si="132"/>
        <v>-612935607.40183997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25">
      <c r="G1740" s="459"/>
      <c r="H1740" s="459">
        <v>1733</v>
      </c>
      <c r="I1740" s="444">
        <f t="shared" ca="1" si="133"/>
        <v>-612935607.40183997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-2553898.3641743334</v>
      </c>
      <c r="L1740" s="444">
        <f t="shared" ca="1" si="132"/>
        <v>-615489505.76601434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25">
      <c r="G1741" s="459"/>
      <c r="H1741" s="459">
        <v>1734</v>
      </c>
      <c r="I1741" s="444">
        <f t="shared" ca="1" si="133"/>
        <v>-615489505.76601434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-2564539.6073583933</v>
      </c>
      <c r="L1741" s="444">
        <f t="shared" ca="1" si="132"/>
        <v>-618054045.37337267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25">
      <c r="G1742" s="459"/>
      <c r="H1742" s="459">
        <v>1735</v>
      </c>
      <c r="I1742" s="444">
        <f t="shared" ca="1" si="133"/>
        <v>-618054045.37337267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-2575225.1890557194</v>
      </c>
      <c r="L1742" s="444">
        <f t="shared" ca="1" si="132"/>
        <v>-620629270.56242836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25">
      <c r="G1743" s="459"/>
      <c r="H1743" s="459">
        <v>1736</v>
      </c>
      <c r="I1743" s="444">
        <f t="shared" ca="1" si="133"/>
        <v>-620629270.56242836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-2585955.2940101181</v>
      </c>
      <c r="L1743" s="444">
        <f t="shared" ca="1" si="132"/>
        <v>-623215225.85643852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25">
      <c r="G1744" s="459"/>
      <c r="H1744" s="459">
        <v>1737</v>
      </c>
      <c r="I1744" s="444">
        <f t="shared" ca="1" si="133"/>
        <v>-623215225.85643852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-2596730.1077351603</v>
      </c>
      <c r="L1744" s="444">
        <f t="shared" ca="1" si="132"/>
        <v>-625811955.96417367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25">
      <c r="G1745" s="459"/>
      <c r="H1745" s="459">
        <v>1738</v>
      </c>
      <c r="I1745" s="444">
        <f t="shared" ca="1" si="133"/>
        <v>-625811955.96417367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-2607549.8165173903</v>
      </c>
      <c r="L1745" s="444">
        <f t="shared" ca="1" si="132"/>
        <v>-628419505.78069103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25">
      <c r="G1746" s="459"/>
      <c r="H1746" s="459">
        <v>1739</v>
      </c>
      <c r="I1746" s="444">
        <f t="shared" ca="1" si="133"/>
        <v>-628419505.78069103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-2618414.6074195458</v>
      </c>
      <c r="L1746" s="444">
        <f t="shared" ca="1" si="132"/>
        <v>-631037920.38811052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25">
      <c r="G1747" s="459"/>
      <c r="H1747" s="459">
        <v>1740</v>
      </c>
      <c r="I1747" s="444">
        <f t="shared" ca="1" si="133"/>
        <v>-631037920.38811052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-2629324.6682837936</v>
      </c>
      <c r="L1747" s="444">
        <f t="shared" ca="1" si="132"/>
        <v>-633667245.05639434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25">
      <c r="G1748" s="459"/>
      <c r="H1748" s="459">
        <v>1741</v>
      </c>
      <c r="I1748" s="444">
        <f t="shared" ca="1" si="133"/>
        <v>-633667245.05639434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-2640280.1877349764</v>
      </c>
      <c r="L1748" s="444">
        <f t="shared" ca="1" si="132"/>
        <v>-636307525.2441293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25">
      <c r="G1749" s="459"/>
      <c r="H1749" s="459">
        <v>1742</v>
      </c>
      <c r="I1749" s="444">
        <f t="shared" ca="1" si="133"/>
        <v>-636307525.2441293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-2651281.3551838719</v>
      </c>
      <c r="L1749" s="444">
        <f t="shared" ca="1" si="132"/>
        <v>-638958806.59931314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25">
      <c r="G1750" s="459"/>
      <c r="H1750" s="459">
        <v>1743</v>
      </c>
      <c r="I1750" s="444">
        <f t="shared" ca="1" si="133"/>
        <v>-638958806.59931314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-2662328.3608304714</v>
      </c>
      <c r="L1750" s="444">
        <f t="shared" ca="1" si="132"/>
        <v>-641621134.96014357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25">
      <c r="G1751" s="459"/>
      <c r="H1751" s="459">
        <v>1744</v>
      </c>
      <c r="I1751" s="444">
        <f t="shared" ca="1" si="133"/>
        <v>-641621134.96014357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-2673421.3956672647</v>
      </c>
      <c r="L1751" s="444">
        <f t="shared" ca="1" si="132"/>
        <v>-644294556.35581088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25">
      <c r="G1752" s="459"/>
      <c r="H1752" s="459">
        <v>1745</v>
      </c>
      <c r="I1752" s="444">
        <f t="shared" ca="1" si="133"/>
        <v>-644294556.35581088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-2684560.6514825453</v>
      </c>
      <c r="L1752" s="444">
        <f t="shared" ca="1" si="132"/>
        <v>-646979117.00729346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25">
      <c r="G1753" s="459"/>
      <c r="H1753" s="459">
        <v>1746</v>
      </c>
      <c r="I1753" s="444">
        <f t="shared" ca="1" si="133"/>
        <v>-646979117.00729346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-2695746.3208637228</v>
      </c>
      <c r="L1753" s="444">
        <f t="shared" ca="1" si="132"/>
        <v>-649674863.32815719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25">
      <c r="G1754" s="459"/>
      <c r="H1754" s="459">
        <v>1747</v>
      </c>
      <c r="I1754" s="444">
        <f t="shared" ca="1" si="133"/>
        <v>-649674863.32815719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-2706978.5972006549</v>
      </c>
      <c r="L1754" s="444">
        <f t="shared" ca="1" si="132"/>
        <v>-652381841.92535782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25">
      <c r="G1755" s="459"/>
      <c r="H1755" s="459">
        <v>1748</v>
      </c>
      <c r="I1755" s="444">
        <f t="shared" ca="1" si="133"/>
        <v>-652381841.92535782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-2718257.6746889907</v>
      </c>
      <c r="L1755" s="444">
        <f t="shared" ca="1" si="132"/>
        <v>-655100099.60004675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25">
      <c r="G1756" s="459"/>
      <c r="H1756" s="459">
        <v>1749</v>
      </c>
      <c r="I1756" s="444">
        <f t="shared" ca="1" si="133"/>
        <v>-655100099.60004675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-2729583.7483335282</v>
      </c>
      <c r="L1756" s="444">
        <f t="shared" ca="1" si="132"/>
        <v>-657829683.34838033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25">
      <c r="G1757" s="459"/>
      <c r="H1757" s="459">
        <v>1750</v>
      </c>
      <c r="I1757" s="444">
        <f t="shared" ca="1" si="133"/>
        <v>-657829683.34838033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-2740957.0139515847</v>
      </c>
      <c r="L1757" s="444">
        <f t="shared" ca="1" si="132"/>
        <v>-660570640.36233187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25">
      <c r="G1758" s="459"/>
      <c r="H1758" s="459">
        <v>1751</v>
      </c>
      <c r="I1758" s="444">
        <f t="shared" ca="1" si="133"/>
        <v>-660570640.36233187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-2752377.6681763828</v>
      </c>
      <c r="L1758" s="444">
        <f t="shared" ca="1" si="132"/>
        <v>-663323018.03050828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25">
      <c r="G1759" s="459"/>
      <c r="H1759" s="459">
        <v>1752</v>
      </c>
      <c r="I1759" s="444">
        <f t="shared" ca="1" si="133"/>
        <v>-663323018.03050828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-2763845.9084604513</v>
      </c>
      <c r="L1759" s="444">
        <f t="shared" ca="1" si="132"/>
        <v>-666086863.93896878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25">
      <c r="G1760" s="459"/>
      <c r="H1760" s="459">
        <v>1753</v>
      </c>
      <c r="I1760" s="444">
        <f t="shared" ca="1" si="133"/>
        <v>-666086863.93896878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-2775361.9330790364</v>
      </c>
      <c r="L1760" s="444">
        <f t="shared" ca="1" si="132"/>
        <v>-668862225.87204778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25">
      <c r="G1761" s="459"/>
      <c r="H1761" s="459">
        <v>1754</v>
      </c>
      <c r="I1761" s="444">
        <f t="shared" ca="1" si="133"/>
        <v>-668862225.87204778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-2786925.9411335322</v>
      </c>
      <c r="L1761" s="444">
        <f t="shared" ca="1" si="132"/>
        <v>-671649151.81318128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25">
      <c r="G1762" s="459"/>
      <c r="H1762" s="459">
        <v>1755</v>
      </c>
      <c r="I1762" s="444">
        <f t="shared" ca="1" si="133"/>
        <v>-671649151.81318128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-2798538.1325549218</v>
      </c>
      <c r="L1762" s="444">
        <f t="shared" ca="1" si="132"/>
        <v>-674447689.94573617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25">
      <c r="G1763" s="459"/>
      <c r="H1763" s="459">
        <v>1756</v>
      </c>
      <c r="I1763" s="444">
        <f t="shared" ca="1" si="133"/>
        <v>-674447689.94573617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-2810198.708107234</v>
      </c>
      <c r="L1763" s="444">
        <f t="shared" ca="1" si="132"/>
        <v>-677257888.6538434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25">
      <c r="G1764" s="459"/>
      <c r="H1764" s="459">
        <v>1757</v>
      </c>
      <c r="I1764" s="444">
        <f t="shared" ca="1" si="133"/>
        <v>-677257888.6538434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-2821907.8693910143</v>
      </c>
      <c r="L1764" s="444">
        <f t="shared" ca="1" si="132"/>
        <v>-680079796.52323437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25">
      <c r="G1765" s="459"/>
      <c r="H1765" s="459">
        <v>1758</v>
      </c>
      <c r="I1765" s="444">
        <f t="shared" ca="1" si="133"/>
        <v>-680079796.52323437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-2833665.8188468097</v>
      </c>
      <c r="L1765" s="444">
        <f t="shared" ca="1" si="132"/>
        <v>-682913462.34208119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25">
      <c r="G1766" s="459"/>
      <c r="H1766" s="459">
        <v>1759</v>
      </c>
      <c r="I1766" s="444">
        <f t="shared" ca="1" si="133"/>
        <v>-682913462.34208119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-2845472.7597586717</v>
      </c>
      <c r="L1766" s="444">
        <f t="shared" ca="1" si="132"/>
        <v>-685758935.1018399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25">
      <c r="G1767" s="459"/>
      <c r="H1767" s="459">
        <v>1760</v>
      </c>
      <c r="I1767" s="444">
        <f t="shared" ca="1" si="133"/>
        <v>-685758935.1018399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-2857328.8962576664</v>
      </c>
      <c r="L1767" s="444">
        <f t="shared" ca="1" si="132"/>
        <v>-688616263.99809754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25">
      <c r="G1768" s="459"/>
      <c r="H1768" s="459">
        <v>1761</v>
      </c>
      <c r="I1768" s="444">
        <f t="shared" ca="1" si="133"/>
        <v>-688616263.99809754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-2869234.4333254062</v>
      </c>
      <c r="L1768" s="444">
        <f t="shared" ca="1" si="132"/>
        <v>-691485498.43142295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25">
      <c r="G1769" s="459"/>
      <c r="H1769" s="459">
        <v>1762</v>
      </c>
      <c r="I1769" s="444">
        <f t="shared" ca="1" si="133"/>
        <v>-691485498.43142295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-2881189.5767975957</v>
      </c>
      <c r="L1769" s="444">
        <f t="shared" ca="1" si="132"/>
        <v>-694366688.00822055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25">
      <c r="G1770" s="459"/>
      <c r="H1770" s="459">
        <v>1763</v>
      </c>
      <c r="I1770" s="444">
        <f t="shared" ca="1" si="133"/>
        <v>-694366688.00822055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-2893194.5333675854</v>
      </c>
      <c r="L1770" s="444">
        <f t="shared" ca="1" si="132"/>
        <v>-697259882.54158819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25">
      <c r="G1771" s="459"/>
      <c r="H1771" s="459">
        <v>1764</v>
      </c>
      <c r="I1771" s="444">
        <f t="shared" ca="1" si="133"/>
        <v>-697259882.54158819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-2905249.5105899507</v>
      </c>
      <c r="L1771" s="444">
        <f t="shared" ca="1" si="132"/>
        <v>-700165132.05217814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25">
      <c r="G1772" s="459"/>
      <c r="H1772" s="459">
        <v>1765</v>
      </c>
      <c r="I1772" s="444">
        <f t="shared" ca="1" si="133"/>
        <v>-700165132.05217814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-2917354.7168840757</v>
      </c>
      <c r="L1772" s="444">
        <f t="shared" ca="1" si="132"/>
        <v>-703082486.76906216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25">
      <c r="G1773" s="459"/>
      <c r="H1773" s="459">
        <v>1766</v>
      </c>
      <c r="I1773" s="444">
        <f t="shared" ca="1" si="133"/>
        <v>-703082486.76906216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-2929510.3615377592</v>
      </c>
      <c r="L1773" s="444">
        <f t="shared" ca="1" si="132"/>
        <v>-706011997.13059998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25">
      <c r="G1774" s="459"/>
      <c r="H1774" s="459">
        <v>1767</v>
      </c>
      <c r="I1774" s="444">
        <f t="shared" ca="1" si="133"/>
        <v>-706011997.13059998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-2941716.654710833</v>
      </c>
      <c r="L1774" s="444">
        <f t="shared" ca="1" si="132"/>
        <v>-708953713.78531086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25">
      <c r="G1775" s="459"/>
      <c r="H1775" s="459">
        <v>1768</v>
      </c>
      <c r="I1775" s="444">
        <f t="shared" ca="1" si="133"/>
        <v>-708953713.78531086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-2953973.8074387955</v>
      </c>
      <c r="L1775" s="444">
        <f t="shared" ca="1" si="132"/>
        <v>-711907687.59274971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25">
      <c r="G1776" s="459"/>
      <c r="H1776" s="459">
        <v>1769</v>
      </c>
      <c r="I1776" s="444">
        <f t="shared" ca="1" si="133"/>
        <v>-711907687.59274971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-2966282.031636457</v>
      </c>
      <c r="L1776" s="444">
        <f t="shared" ca="1" si="132"/>
        <v>-714873969.62438619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25">
      <c r="G1777" s="459"/>
      <c r="H1777" s="459">
        <v>1770</v>
      </c>
      <c r="I1777" s="444">
        <f t="shared" ca="1" si="133"/>
        <v>-714873969.62438619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-2978641.5401016092</v>
      </c>
      <c r="L1777" s="444">
        <f t="shared" ca="1" si="132"/>
        <v>-717852611.16448784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25">
      <c r="G1778" s="459"/>
      <c r="H1778" s="459">
        <v>1771</v>
      </c>
      <c r="I1778" s="444">
        <f t="shared" ca="1" si="133"/>
        <v>-717852611.16448784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-2991052.5465186993</v>
      </c>
      <c r="L1778" s="444">
        <f t="shared" ca="1" si="132"/>
        <v>-720843663.71100652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25">
      <c r="G1779" s="459"/>
      <c r="H1779" s="459">
        <v>1772</v>
      </c>
      <c r="I1779" s="444">
        <f t="shared" ca="1" si="133"/>
        <v>-720843663.71100652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-3003515.2654625271</v>
      </c>
      <c r="L1779" s="444">
        <f t="shared" ca="1" si="132"/>
        <v>-723847178.97646904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25">
      <c r="G1780" s="459"/>
      <c r="H1780" s="459">
        <v>1773</v>
      </c>
      <c r="I1780" s="444">
        <f t="shared" ca="1" si="133"/>
        <v>-723847178.97646904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-3016029.9124019542</v>
      </c>
      <c r="L1780" s="444">
        <f t="shared" ca="1" si="132"/>
        <v>-726863208.88887095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25">
      <c r="G1781" s="459"/>
      <c r="H1781" s="459">
        <v>1774</v>
      </c>
      <c r="I1781" s="444">
        <f t="shared" ca="1" si="133"/>
        <v>-726863208.88887095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-3028596.7037036289</v>
      </c>
      <c r="L1781" s="444">
        <f t="shared" ca="1" si="132"/>
        <v>-729891805.5925746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25">
      <c r="G1782" s="459"/>
      <c r="H1782" s="459">
        <v>1775</v>
      </c>
      <c r="I1782" s="444">
        <f t="shared" ca="1" si="133"/>
        <v>-729891805.5925746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-3041215.8566357275</v>
      </c>
      <c r="L1782" s="444">
        <f t="shared" ca="1" si="132"/>
        <v>-732933021.44921029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25">
      <c r="G1783" s="459"/>
      <c r="H1783" s="459">
        <v>1776</v>
      </c>
      <c r="I1783" s="444">
        <f t="shared" ca="1" si="133"/>
        <v>-732933021.44921029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-3053887.5893717096</v>
      </c>
      <c r="L1783" s="444">
        <f t="shared" ca="1" si="132"/>
        <v>-735986909.03858197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25">
      <c r="G1784" s="459"/>
      <c r="H1784" s="459">
        <v>1777</v>
      </c>
      <c r="I1784" s="444">
        <f t="shared" ca="1" si="133"/>
        <v>-735986909.03858197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-3066612.1209940915</v>
      </c>
      <c r="L1784" s="444">
        <f t="shared" ca="1" si="132"/>
        <v>-739053521.15957606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25">
      <c r="G1785" s="459"/>
      <c r="H1785" s="459">
        <v>1778</v>
      </c>
      <c r="I1785" s="444">
        <f t="shared" ca="1" si="133"/>
        <v>-739053521.15957606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-3079389.6714982335</v>
      </c>
      <c r="L1785" s="444">
        <f t="shared" ca="1" si="132"/>
        <v>-742132910.83107424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25">
      <c r="G1786" s="459"/>
      <c r="H1786" s="459">
        <v>1779</v>
      </c>
      <c r="I1786" s="444">
        <f t="shared" ca="1" si="133"/>
        <v>-742132910.83107424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-3092220.4617961426</v>
      </c>
      <c r="L1786" s="444">
        <f t="shared" ca="1" si="132"/>
        <v>-745225131.2928704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25">
      <c r="G1787" s="459"/>
      <c r="H1787" s="459">
        <v>1780</v>
      </c>
      <c r="I1787" s="444">
        <f t="shared" ca="1" si="133"/>
        <v>-745225131.2928704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-3105104.7137202932</v>
      </c>
      <c r="L1787" s="444">
        <f t="shared" ca="1" si="132"/>
        <v>-748330236.00659072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25">
      <c r="G1788" s="459"/>
      <c r="H1788" s="459">
        <v>1781</v>
      </c>
      <c r="I1788" s="444">
        <f t="shared" ca="1" si="133"/>
        <v>-748330236.00659072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-3118042.6500274613</v>
      </c>
      <c r="L1788" s="444">
        <f t="shared" ca="1" si="132"/>
        <v>-751448278.65661824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25">
      <c r="G1789" s="459"/>
      <c r="H1789" s="459">
        <v>1782</v>
      </c>
      <c r="I1789" s="444">
        <f t="shared" ca="1" si="133"/>
        <v>-751448278.65661824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-3131034.4944025758</v>
      </c>
      <c r="L1789" s="444">
        <f t="shared" ca="1" si="132"/>
        <v>-754579313.15102077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25">
      <c r="G1790" s="459"/>
      <c r="H1790" s="459">
        <v>1783</v>
      </c>
      <c r="I1790" s="444">
        <f t="shared" ca="1" si="133"/>
        <v>-754579313.15102077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-3144080.4714625864</v>
      </c>
      <c r="L1790" s="444">
        <f t="shared" ca="1" si="132"/>
        <v>-757723393.62248337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25">
      <c r="G1791" s="459"/>
      <c r="H1791" s="459">
        <v>1784</v>
      </c>
      <c r="I1791" s="444">
        <f t="shared" ca="1" si="133"/>
        <v>-757723393.62248337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-3157180.8067603474</v>
      </c>
      <c r="L1791" s="444">
        <f t="shared" ca="1" si="132"/>
        <v>-760880574.42924368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25">
      <c r="G1792" s="459"/>
      <c r="H1792" s="459">
        <v>1785</v>
      </c>
      <c r="I1792" s="444">
        <f t="shared" ca="1" si="133"/>
        <v>-760880574.42924368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-3170335.7267885152</v>
      </c>
      <c r="L1792" s="444">
        <f t="shared" ca="1" si="132"/>
        <v>-764050910.1560322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25">
      <c r="G1793" s="459"/>
      <c r="H1793" s="459">
        <v>1786</v>
      </c>
      <c r="I1793" s="444">
        <f t="shared" ca="1" si="133"/>
        <v>-764050910.1560322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-3183545.4589834674</v>
      </c>
      <c r="L1793" s="444">
        <f t="shared" ref="L1793:L2047" ca="1" si="137">I1793-J1793+K1793</f>
        <v>-767234455.61501563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25">
      <c r="G1794" s="459"/>
      <c r="H1794" s="459">
        <v>1787</v>
      </c>
      <c r="I1794" s="444">
        <f t="shared" ref="I1794:I2048" ca="1" si="138">L1793</f>
        <v>-767234455.61501563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-3196810.2317292318</v>
      </c>
      <c r="L1794" s="444">
        <f t="shared" ca="1" si="137"/>
        <v>-770431265.84674489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25">
      <c r="G1795" s="459"/>
      <c r="H1795" s="459">
        <v>1788</v>
      </c>
      <c r="I1795" s="444">
        <f t="shared" ca="1" si="138"/>
        <v>-770431265.84674489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-3210130.2743614372</v>
      </c>
      <c r="L1795" s="444">
        <f t="shared" ca="1" si="137"/>
        <v>-773641396.12110639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25">
      <c r="G1796" s="459"/>
      <c r="H1796" s="459">
        <v>1789</v>
      </c>
      <c r="I1796" s="444">
        <f t="shared" ca="1" si="138"/>
        <v>-773641396.12110639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-3223505.8171712765</v>
      </c>
      <c r="L1796" s="444">
        <f t="shared" ca="1" si="137"/>
        <v>-776864901.93827772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25">
      <c r="G1797" s="459"/>
      <c r="H1797" s="459">
        <v>1790</v>
      </c>
      <c r="I1797" s="444">
        <f t="shared" ca="1" si="138"/>
        <v>-776864901.93827772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-3236937.0914094904</v>
      </c>
      <c r="L1797" s="444">
        <f t="shared" ca="1" si="137"/>
        <v>-780101839.02968717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25">
      <c r="G1798" s="459"/>
      <c r="H1798" s="459">
        <v>1791</v>
      </c>
      <c r="I1798" s="444">
        <f t="shared" ca="1" si="138"/>
        <v>-780101839.02968717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-3250424.329290363</v>
      </c>
      <c r="L1798" s="444">
        <f t="shared" ca="1" si="137"/>
        <v>-783352263.35897756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25">
      <c r="G1799" s="459"/>
      <c r="H1799" s="459">
        <v>1792</v>
      </c>
      <c r="I1799" s="444">
        <f t="shared" ca="1" si="138"/>
        <v>-783352263.35897756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-3263967.7639957396</v>
      </c>
      <c r="L1799" s="444">
        <f t="shared" ca="1" si="137"/>
        <v>-786616231.12297332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25">
      <c r="G1800" s="459"/>
      <c r="H1800" s="459">
        <v>1793</v>
      </c>
      <c r="I1800" s="444">
        <f t="shared" ca="1" si="138"/>
        <v>-786616231.12297332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-3277567.6296790554</v>
      </c>
      <c r="L1800" s="444">
        <f t="shared" ca="1" si="137"/>
        <v>-789893798.75265241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25">
      <c r="G1801" s="459"/>
      <c r="H1801" s="459">
        <v>1794</v>
      </c>
      <c r="I1801" s="444">
        <f t="shared" ca="1" si="138"/>
        <v>-789893798.75265241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-3291224.161469385</v>
      </c>
      <c r="L1801" s="444">
        <f t="shared" ca="1" si="137"/>
        <v>-793185022.91412175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25">
      <c r="G1802" s="459"/>
      <c r="H1802" s="459">
        <v>1795</v>
      </c>
      <c r="I1802" s="444">
        <f t="shared" ca="1" si="138"/>
        <v>-793185022.91412175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-3304937.5954755074</v>
      </c>
      <c r="L1802" s="444">
        <f t="shared" ca="1" si="137"/>
        <v>-796489960.5095973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25">
      <c r="G1803" s="459"/>
      <c r="H1803" s="459">
        <v>1796</v>
      </c>
      <c r="I1803" s="444">
        <f t="shared" ca="1" si="138"/>
        <v>-796489960.5095973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-3318708.1687899888</v>
      </c>
      <c r="L1803" s="444">
        <f t="shared" ca="1" si="137"/>
        <v>-799808668.67838728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25">
      <c r="G1804" s="459"/>
      <c r="H1804" s="459">
        <v>1797</v>
      </c>
      <c r="I1804" s="444">
        <f t="shared" ca="1" si="138"/>
        <v>-799808668.67838728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-3332536.1194932805</v>
      </c>
      <c r="L1804" s="444">
        <f t="shared" ca="1" si="137"/>
        <v>-803141204.79788053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25">
      <c r="G1805" s="459"/>
      <c r="H1805" s="459">
        <v>1798</v>
      </c>
      <c r="I1805" s="444">
        <f t="shared" ca="1" si="138"/>
        <v>-803141204.79788053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-3346421.6866578357</v>
      </c>
      <c r="L1805" s="444">
        <f t="shared" ca="1" si="137"/>
        <v>-806487626.48453832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25">
      <c r="G1806" s="459"/>
      <c r="H1806" s="459">
        <v>1799</v>
      </c>
      <c r="I1806" s="444">
        <f t="shared" ca="1" si="138"/>
        <v>-806487626.48453832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-3360365.1103522428</v>
      </c>
      <c r="L1806" s="444">
        <f t="shared" ca="1" si="137"/>
        <v>-809847991.59489059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25">
      <c r="G1807" s="459"/>
      <c r="H1807" s="459">
        <v>1800</v>
      </c>
      <c r="I1807" s="444">
        <f t="shared" ca="1" si="138"/>
        <v>-809847991.59489059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-3374366.6316453773</v>
      </c>
      <c r="L1807" s="444">
        <f t="shared" ca="1" si="137"/>
        <v>-813222358.22653592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25">
      <c r="G1808" s="459"/>
      <c r="H1808" s="459">
        <v>1801</v>
      </c>
      <c r="I1808" s="444">
        <f t="shared" ca="1" si="138"/>
        <v>-813222358.22653592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-3388426.4926105663</v>
      </c>
      <c r="L1808" s="444">
        <f t="shared" ca="1" si="137"/>
        <v>-816610784.71914649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25">
      <c r="G1809" s="459"/>
      <c r="H1809" s="459">
        <v>1802</v>
      </c>
      <c r="I1809" s="444">
        <f t="shared" ca="1" si="138"/>
        <v>-816610784.71914649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-3402544.9363297769</v>
      </c>
      <c r="L1809" s="444">
        <f t="shared" ca="1" si="137"/>
        <v>-820013329.65547621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25">
      <c r="G1810" s="459"/>
      <c r="H1810" s="459">
        <v>1803</v>
      </c>
      <c r="I1810" s="444">
        <f t="shared" ca="1" si="138"/>
        <v>-820013329.65547621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-3416722.2068978176</v>
      </c>
      <c r="L1810" s="444">
        <f t="shared" ca="1" si="137"/>
        <v>-823430051.86237407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25">
      <c r="G1811" s="459"/>
      <c r="H1811" s="459">
        <v>1804</v>
      </c>
      <c r="I1811" s="444">
        <f t="shared" ca="1" si="138"/>
        <v>-823430051.86237407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-3430958.5494265584</v>
      </c>
      <c r="L1811" s="444">
        <f t="shared" ca="1" si="137"/>
        <v>-826861010.41180062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25">
      <c r="G1812" s="459"/>
      <c r="H1812" s="459">
        <v>1805</v>
      </c>
      <c r="I1812" s="444">
        <f t="shared" ca="1" si="138"/>
        <v>-826861010.41180062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-3445254.2100491691</v>
      </c>
      <c r="L1812" s="444">
        <f t="shared" ca="1" si="137"/>
        <v>-830306264.62184978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25">
      <c r="G1813" s="459"/>
      <c r="H1813" s="459">
        <v>1806</v>
      </c>
      <c r="I1813" s="444">
        <f t="shared" ca="1" si="138"/>
        <v>-830306264.62184978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-3459609.435924374</v>
      </c>
      <c r="L1813" s="444">
        <f t="shared" ca="1" si="137"/>
        <v>-833765874.05777419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25">
      <c r="G1814" s="459"/>
      <c r="H1814" s="459">
        <v>1807</v>
      </c>
      <c r="I1814" s="444">
        <f t="shared" ca="1" si="138"/>
        <v>-833765874.05777419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-3474024.4752407256</v>
      </c>
      <c r="L1814" s="444">
        <f t="shared" ca="1" si="137"/>
        <v>-837239898.53301489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25">
      <c r="G1815" s="459"/>
      <c r="H1815" s="459">
        <v>1808</v>
      </c>
      <c r="I1815" s="444">
        <f t="shared" ca="1" si="138"/>
        <v>-837239898.53301489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-3488499.5772208953</v>
      </c>
      <c r="L1815" s="444">
        <f t="shared" ca="1" si="137"/>
        <v>-840728398.11023581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25">
      <c r="G1816" s="459"/>
      <c r="H1816" s="459">
        <v>1809</v>
      </c>
      <c r="I1816" s="444">
        <f t="shared" ca="1" si="138"/>
        <v>-840728398.11023581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-3503034.9921259829</v>
      </c>
      <c r="L1816" s="444">
        <f t="shared" ca="1" si="137"/>
        <v>-844231433.1023618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25">
      <c r="G1817" s="459"/>
      <c r="H1817" s="459">
        <v>1810</v>
      </c>
      <c r="I1817" s="444">
        <f t="shared" ca="1" si="138"/>
        <v>-844231433.1023618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-3517630.9712598403</v>
      </c>
      <c r="L1817" s="444">
        <f t="shared" ca="1" si="137"/>
        <v>-847749064.07362163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25">
      <c r="G1818" s="459"/>
      <c r="H1818" s="459">
        <v>1811</v>
      </c>
      <c r="I1818" s="444">
        <f t="shared" ca="1" si="138"/>
        <v>-847749064.07362163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-3532287.7669734238</v>
      </c>
      <c r="L1818" s="444">
        <f t="shared" ca="1" si="137"/>
        <v>-851281351.84059501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25">
      <c r="G1819" s="459"/>
      <c r="H1819" s="459">
        <v>1812</v>
      </c>
      <c r="I1819" s="444">
        <f t="shared" ca="1" si="138"/>
        <v>-851281351.84059501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-3547005.6326691457</v>
      </c>
      <c r="L1819" s="444">
        <f t="shared" ca="1" si="137"/>
        <v>-854828357.4732641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25">
      <c r="G1820" s="459"/>
      <c r="H1820" s="459">
        <v>1813</v>
      </c>
      <c r="I1820" s="444">
        <f t="shared" ca="1" si="138"/>
        <v>-854828357.4732641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-3561784.8228052668</v>
      </c>
      <c r="L1820" s="444">
        <f t="shared" ca="1" si="137"/>
        <v>-858390142.29606938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25">
      <c r="G1821" s="459"/>
      <c r="H1821" s="459">
        <v>1814</v>
      </c>
      <c r="I1821" s="444">
        <f t="shared" ca="1" si="138"/>
        <v>-858390142.29606938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-3576625.5929002892</v>
      </c>
      <c r="L1821" s="444">
        <f t="shared" ca="1" si="137"/>
        <v>-861966767.88896966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25">
      <c r="G1822" s="459"/>
      <c r="H1822" s="459">
        <v>1815</v>
      </c>
      <c r="I1822" s="444">
        <f t="shared" ca="1" si="138"/>
        <v>-861966767.88896966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-3591528.1995373736</v>
      </c>
      <c r="L1822" s="444">
        <f t="shared" ca="1" si="137"/>
        <v>-865558296.08850706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25">
      <c r="G1823" s="459"/>
      <c r="H1823" s="459">
        <v>1816</v>
      </c>
      <c r="I1823" s="444">
        <f t="shared" ca="1" si="138"/>
        <v>-865558296.08850706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-3606492.9003687794</v>
      </c>
      <c r="L1823" s="444">
        <f t="shared" ca="1" si="137"/>
        <v>-869164788.98887587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25">
      <c r="G1824" s="459"/>
      <c r="H1824" s="459">
        <v>1817</v>
      </c>
      <c r="I1824" s="444">
        <f t="shared" ca="1" si="138"/>
        <v>-869164788.98887587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-3621519.9541203156</v>
      </c>
      <c r="L1824" s="444">
        <f t="shared" ca="1" si="137"/>
        <v>-872786308.94299614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25">
      <c r="G1825" s="459"/>
      <c r="H1825" s="459">
        <v>1818</v>
      </c>
      <c r="I1825" s="444">
        <f t="shared" ca="1" si="138"/>
        <v>-872786308.94299614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-3636609.620595817</v>
      </c>
      <c r="L1825" s="444">
        <f t="shared" ca="1" si="137"/>
        <v>-876422918.56359196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25">
      <c r="G1826" s="459"/>
      <c r="H1826" s="459">
        <v>1819</v>
      </c>
      <c r="I1826" s="444">
        <f t="shared" ca="1" si="138"/>
        <v>-876422918.56359196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-3651762.1606816333</v>
      </c>
      <c r="L1826" s="444">
        <f t="shared" ca="1" si="137"/>
        <v>-880074680.72427356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25">
      <c r="G1827" s="459"/>
      <c r="H1827" s="459">
        <v>1820</v>
      </c>
      <c r="I1827" s="444">
        <f t="shared" ca="1" si="138"/>
        <v>-880074680.72427356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-3666977.8363511404</v>
      </c>
      <c r="L1827" s="444">
        <f t="shared" ca="1" si="137"/>
        <v>-883741658.56062472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25">
      <c r="G1828" s="459"/>
      <c r="H1828" s="459">
        <v>1821</v>
      </c>
      <c r="I1828" s="444">
        <f t="shared" ca="1" si="138"/>
        <v>-883741658.56062472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-3682256.910669269</v>
      </c>
      <c r="L1828" s="444">
        <f t="shared" ca="1" si="137"/>
        <v>-887423915.47129405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25">
      <c r="G1829" s="459"/>
      <c r="H1829" s="459">
        <v>1822</v>
      </c>
      <c r="I1829" s="444">
        <f t="shared" ca="1" si="138"/>
        <v>-887423915.47129405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-3697599.6477970583</v>
      </c>
      <c r="L1829" s="444">
        <f t="shared" ca="1" si="137"/>
        <v>-891121515.11909115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25">
      <c r="G1830" s="459"/>
      <c r="H1830" s="459">
        <v>1823</v>
      </c>
      <c r="I1830" s="444">
        <f t="shared" ca="1" si="138"/>
        <v>-891121515.11909115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-3713006.3129962129</v>
      </c>
      <c r="L1830" s="444">
        <f t="shared" ca="1" si="137"/>
        <v>-894834521.43208742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25">
      <c r="G1831" s="459"/>
      <c r="H1831" s="459">
        <v>1824</v>
      </c>
      <c r="I1831" s="444">
        <f t="shared" ca="1" si="138"/>
        <v>-894834521.43208742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-3728477.1726336977</v>
      </c>
      <c r="L1831" s="444">
        <f t="shared" ca="1" si="137"/>
        <v>-898562998.60472107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25">
      <c r="G1832" s="459"/>
      <c r="H1832" s="459">
        <v>1825</v>
      </c>
      <c r="I1832" s="444">
        <f t="shared" ca="1" si="138"/>
        <v>-898562998.60472107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-3744012.4941863376</v>
      </c>
      <c r="L1832" s="444">
        <f t="shared" ca="1" si="137"/>
        <v>-902307011.09890735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25">
      <c r="G1833" s="459"/>
      <c r="H1833" s="459">
        <v>1826</v>
      </c>
      <c r="I1833" s="444">
        <f t="shared" ca="1" si="138"/>
        <v>-902307011.09890735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-3759612.5462454474</v>
      </c>
      <c r="L1833" s="444">
        <f t="shared" ca="1" si="137"/>
        <v>-906066623.64515281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25">
      <c r="G1834" s="459"/>
      <c r="H1834" s="459">
        <v>1827</v>
      </c>
      <c r="I1834" s="444">
        <f t="shared" ca="1" si="138"/>
        <v>-906066623.64515281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-3775277.5985214701</v>
      </c>
      <c r="L1834" s="444">
        <f t="shared" ca="1" si="137"/>
        <v>-909841901.24367428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25">
      <c r="G1835" s="459"/>
      <c r="H1835" s="459">
        <v>1828</v>
      </c>
      <c r="I1835" s="444">
        <f t="shared" ca="1" si="138"/>
        <v>-909841901.24367428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-3791007.9218486426</v>
      </c>
      <c r="L1835" s="444">
        <f t="shared" ca="1" si="137"/>
        <v>-913632909.16552293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25">
      <c r="G1836" s="459"/>
      <c r="H1836" s="459">
        <v>1829</v>
      </c>
      <c r="I1836" s="444">
        <f t="shared" ca="1" si="138"/>
        <v>-913632909.16552293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-3806803.7881896785</v>
      </c>
      <c r="L1836" s="444">
        <f t="shared" ca="1" si="137"/>
        <v>-917439712.95371258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25">
      <c r="G1837" s="459"/>
      <c r="H1837" s="459">
        <v>1830</v>
      </c>
      <c r="I1837" s="444">
        <f t="shared" ca="1" si="138"/>
        <v>-917439712.95371258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-3822665.4706404689</v>
      </c>
      <c r="L1837" s="444">
        <f t="shared" ca="1" si="137"/>
        <v>-921262378.424353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25">
      <c r="G1838" s="459"/>
      <c r="H1838" s="459">
        <v>1831</v>
      </c>
      <c r="I1838" s="444">
        <f t="shared" ca="1" si="138"/>
        <v>-921262378.424353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-3838593.2434348036</v>
      </c>
      <c r="L1838" s="444">
        <f t="shared" ca="1" si="137"/>
        <v>-925100971.66778779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25">
      <c r="G1839" s="459"/>
      <c r="H1839" s="459">
        <v>1832</v>
      </c>
      <c r="I1839" s="444">
        <f t="shared" ca="1" si="138"/>
        <v>-925100971.66778779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-3854587.3819491155</v>
      </c>
      <c r="L1839" s="444">
        <f t="shared" ca="1" si="137"/>
        <v>-928955559.04973686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25">
      <c r="G1840" s="459"/>
      <c r="H1840" s="459">
        <v>1833</v>
      </c>
      <c r="I1840" s="444">
        <f t="shared" ca="1" si="138"/>
        <v>-928955559.04973686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-3870648.1627072361</v>
      </c>
      <c r="L1840" s="444">
        <f t="shared" ca="1" si="137"/>
        <v>-932826207.21244407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25">
      <c r="G1841" s="459"/>
      <c r="H1841" s="459">
        <v>1834</v>
      </c>
      <c r="I1841" s="444">
        <f t="shared" ca="1" si="138"/>
        <v>-932826207.21244407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-3886775.8633851833</v>
      </c>
      <c r="L1841" s="444">
        <f t="shared" ca="1" si="137"/>
        <v>-936712983.07582927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25">
      <c r="G1842" s="459"/>
      <c r="H1842" s="459">
        <v>1835</v>
      </c>
      <c r="I1842" s="444">
        <f t="shared" ca="1" si="138"/>
        <v>-936712983.07582927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-3902970.7628159551</v>
      </c>
      <c r="L1842" s="444">
        <f t="shared" ca="1" si="137"/>
        <v>-940615953.83864522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25">
      <c r="G1843" s="459"/>
      <c r="H1843" s="459">
        <v>1836</v>
      </c>
      <c r="I1843" s="444">
        <f t="shared" ca="1" si="138"/>
        <v>-940615953.83864522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-3919233.1409943555</v>
      </c>
      <c r="L1843" s="444">
        <f t="shared" ca="1" si="137"/>
        <v>-944535186.97963953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25">
      <c r="G1844" s="459"/>
      <c r="H1844" s="459">
        <v>1837</v>
      </c>
      <c r="I1844" s="444">
        <f t="shared" ca="1" si="138"/>
        <v>-944535186.97963953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-3935563.2790818312</v>
      </c>
      <c r="L1844" s="444">
        <f t="shared" ca="1" si="137"/>
        <v>-948470750.25872135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25">
      <c r="G1845" s="459"/>
      <c r="H1845" s="459">
        <v>1838</v>
      </c>
      <c r="I1845" s="444">
        <f t="shared" ca="1" si="138"/>
        <v>-948470750.25872135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-3951961.4594113394</v>
      </c>
      <c r="L1845" s="444">
        <f t="shared" ca="1" si="137"/>
        <v>-952422711.71813273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25">
      <c r="G1846" s="459"/>
      <c r="H1846" s="459">
        <v>1839</v>
      </c>
      <c r="I1846" s="444">
        <f t="shared" ca="1" si="138"/>
        <v>-952422711.71813273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-3968427.9654922201</v>
      </c>
      <c r="L1846" s="444">
        <f t="shared" ca="1" si="137"/>
        <v>-956391139.68362498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25">
      <c r="G1847" s="459"/>
      <c r="H1847" s="459">
        <v>1840</v>
      </c>
      <c r="I1847" s="444">
        <f t="shared" ca="1" si="138"/>
        <v>-956391139.68362498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-3984963.0820151046</v>
      </c>
      <c r="L1847" s="444">
        <f t="shared" ca="1" si="137"/>
        <v>-960376102.76564014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25">
      <c r="G1848" s="459"/>
      <c r="H1848" s="459">
        <v>1841</v>
      </c>
      <c r="I1848" s="444">
        <f t="shared" ca="1" si="138"/>
        <v>-960376102.76564014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-4001567.094856834</v>
      </c>
      <c r="L1848" s="444">
        <f t="shared" ca="1" si="137"/>
        <v>-964377669.860497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25">
      <c r="G1849" s="459"/>
      <c r="H1849" s="459">
        <v>1842</v>
      </c>
      <c r="I1849" s="444">
        <f t="shared" ca="1" si="138"/>
        <v>-964377669.860497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-4018240.2910854039</v>
      </c>
      <c r="L1849" s="444">
        <f t="shared" ca="1" si="137"/>
        <v>-968395910.15158236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25">
      <c r="G1850" s="459"/>
      <c r="H1850" s="459">
        <v>1843</v>
      </c>
      <c r="I1850" s="444">
        <f t="shared" ca="1" si="138"/>
        <v>-968395910.15158236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-4034982.9589649267</v>
      </c>
      <c r="L1850" s="444">
        <f t="shared" ca="1" si="137"/>
        <v>-972430893.1105473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25">
      <c r="G1851" s="459"/>
      <c r="H1851" s="459">
        <v>1844</v>
      </c>
      <c r="I1851" s="444">
        <f t="shared" ca="1" si="138"/>
        <v>-972430893.1105473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-4051795.3879606142</v>
      </c>
      <c r="L1851" s="444">
        <f t="shared" ca="1" si="137"/>
        <v>-976482688.49850798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25">
      <c r="G1852" s="459"/>
      <c r="H1852" s="459">
        <v>1845</v>
      </c>
      <c r="I1852" s="444">
        <f t="shared" ca="1" si="138"/>
        <v>-976482688.49850798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-4068677.8687437833</v>
      </c>
      <c r="L1852" s="444">
        <f t="shared" ca="1" si="137"/>
        <v>-980551366.36725175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25">
      <c r="G1853" s="459"/>
      <c r="H1853" s="459">
        <v>1846</v>
      </c>
      <c r="I1853" s="444">
        <f t="shared" ca="1" si="138"/>
        <v>-980551366.36725175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-4085630.693196882</v>
      </c>
      <c r="L1853" s="444">
        <f t="shared" ca="1" si="137"/>
        <v>-984636997.06044865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25">
      <c r="G1854" s="459"/>
      <c r="H1854" s="459">
        <v>1847</v>
      </c>
      <c r="I1854" s="444">
        <f t="shared" ca="1" si="138"/>
        <v>-984636997.06044865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-4102654.154418536</v>
      </c>
      <c r="L1854" s="444">
        <f t="shared" ca="1" si="137"/>
        <v>-988739651.21486723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25">
      <c r="G1855" s="459"/>
      <c r="H1855" s="459">
        <v>1848</v>
      </c>
      <c r="I1855" s="444">
        <f t="shared" ca="1" si="138"/>
        <v>-988739651.21486723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-4119748.5467286138</v>
      </c>
      <c r="L1855" s="444">
        <f t="shared" ca="1" si="137"/>
        <v>-992859399.76159585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25">
      <c r="G1856" s="459"/>
      <c r="H1856" s="459">
        <v>1849</v>
      </c>
      <c r="I1856" s="444">
        <f t="shared" ca="1" si="138"/>
        <v>-992859399.76159585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-4136914.165673316</v>
      </c>
      <c r="L1856" s="444">
        <f t="shared" ca="1" si="137"/>
        <v>-996996313.92726922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25">
      <c r="G1857" s="459"/>
      <c r="H1857" s="459">
        <v>1850</v>
      </c>
      <c r="I1857" s="444">
        <f t="shared" ca="1" si="138"/>
        <v>-996996313.92726922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-4154151.3080302882</v>
      </c>
      <c r="L1857" s="444">
        <f t="shared" ca="1" si="137"/>
        <v>-1001150465.2352995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25">
      <c r="G1858" s="459"/>
      <c r="H1858" s="459">
        <v>1851</v>
      </c>
      <c r="I1858" s="444">
        <f t="shared" ca="1" si="138"/>
        <v>-1001150465.2352995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-4171460.2718137479</v>
      </c>
      <c r="L1858" s="444">
        <f t="shared" ca="1" si="137"/>
        <v>-1005321925.5071132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25">
      <c r="G1859" s="459"/>
      <c r="H1859" s="459">
        <v>1852</v>
      </c>
      <c r="I1859" s="444">
        <f t="shared" ca="1" si="138"/>
        <v>-1005321925.5071132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-4188841.3562796381</v>
      </c>
      <c r="L1859" s="444">
        <f t="shared" ca="1" si="137"/>
        <v>-1009510766.8633928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25">
      <c r="G1860" s="459"/>
      <c r="H1860" s="459">
        <v>1853</v>
      </c>
      <c r="I1860" s="444">
        <f t="shared" ca="1" si="138"/>
        <v>-1009510766.8633928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-4206294.8619308034</v>
      </c>
      <c r="L1860" s="444">
        <f t="shared" ca="1" si="137"/>
        <v>-1013717061.7253237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25">
      <c r="G1861" s="459"/>
      <c r="H1861" s="459">
        <v>1854</v>
      </c>
      <c r="I1861" s="444">
        <f t="shared" ca="1" si="138"/>
        <v>-1013717061.7253237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-4223821.0905221822</v>
      </c>
      <c r="L1861" s="444">
        <f t="shared" ca="1" si="137"/>
        <v>-1017940882.8158458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25">
      <c r="G1862" s="459"/>
      <c r="H1862" s="459">
        <v>1855</v>
      </c>
      <c r="I1862" s="444">
        <f t="shared" ca="1" si="138"/>
        <v>-1017940882.8158458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-4241420.3450660249</v>
      </c>
      <c r="L1862" s="444">
        <f t="shared" ca="1" si="137"/>
        <v>-1022182303.1609119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25">
      <c r="G1863" s="459"/>
      <c r="H1863" s="459">
        <v>1856</v>
      </c>
      <c r="I1863" s="444">
        <f t="shared" ca="1" si="138"/>
        <v>-1022182303.1609119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-4259092.9298371337</v>
      </c>
      <c r="L1863" s="444">
        <f t="shared" ca="1" si="137"/>
        <v>-1026441396.090749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25">
      <c r="G1864" s="459"/>
      <c r="H1864" s="459">
        <v>1857</v>
      </c>
      <c r="I1864" s="444">
        <f t="shared" ca="1" si="138"/>
        <v>-1026441396.090749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-4276839.1503781211</v>
      </c>
      <c r="L1864" s="444">
        <f t="shared" ca="1" si="137"/>
        <v>-1030718235.2411271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25">
      <c r="G1865" s="459"/>
      <c r="H1865" s="459">
        <v>1858</v>
      </c>
      <c r="I1865" s="444">
        <f t="shared" ca="1" si="138"/>
        <v>-1030718235.2411271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-4294659.3135046968</v>
      </c>
      <c r="L1865" s="444">
        <f t="shared" ca="1" si="137"/>
        <v>-1035012894.5546318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25">
      <c r="G1866" s="459"/>
      <c r="H1866" s="459">
        <v>1859</v>
      </c>
      <c r="I1866" s="444">
        <f t="shared" ca="1" si="138"/>
        <v>-1035012894.5546318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-4312553.7273109658</v>
      </c>
      <c r="L1866" s="444">
        <f t="shared" ca="1" si="137"/>
        <v>-1039325448.2819428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25">
      <c r="G1867" s="459"/>
      <c r="H1867" s="459">
        <v>1860</v>
      </c>
      <c r="I1867" s="444">
        <f t="shared" ca="1" si="138"/>
        <v>-1039325448.2819428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-4330522.7011747621</v>
      </c>
      <c r="L1867" s="444">
        <f t="shared" ca="1" si="137"/>
        <v>-1043655970.9831176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25">
      <c r="G1868" s="459"/>
      <c r="H1868" s="459">
        <v>1861</v>
      </c>
      <c r="I1868" s="444">
        <f t="shared" ca="1" si="138"/>
        <v>-1043655970.9831176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-4348566.5457629897</v>
      </c>
      <c r="L1868" s="444">
        <f t="shared" ca="1" si="137"/>
        <v>-1048004537.5288806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25">
      <c r="G1869" s="459"/>
      <c r="H1869" s="459">
        <v>1862</v>
      </c>
      <c r="I1869" s="444">
        <f t="shared" ca="1" si="138"/>
        <v>-1048004537.5288806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-4366685.5730370022</v>
      </c>
      <c r="L1869" s="444">
        <f t="shared" ca="1" si="137"/>
        <v>-1052371223.1019176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25">
      <c r="G1870" s="459"/>
      <c r="H1870" s="459">
        <v>1863</v>
      </c>
      <c r="I1870" s="444">
        <f t="shared" ca="1" si="138"/>
        <v>-1052371223.1019176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-4384880.0962579902</v>
      </c>
      <c r="L1870" s="444">
        <f t="shared" ca="1" si="137"/>
        <v>-1056756103.1981757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25">
      <c r="G1871" s="459"/>
      <c r="H1871" s="459">
        <v>1864</v>
      </c>
      <c r="I1871" s="444">
        <f t="shared" ca="1" si="138"/>
        <v>-1056756103.1981757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-4403150.4299923992</v>
      </c>
      <c r="L1871" s="444">
        <f t="shared" ca="1" si="137"/>
        <v>-1061159253.6281681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25">
      <c r="G1872" s="459"/>
      <c r="H1872" s="459">
        <v>1865</v>
      </c>
      <c r="I1872" s="444">
        <f t="shared" ca="1" si="138"/>
        <v>-1061159253.6281681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-4421496.8901173677</v>
      </c>
      <c r="L1872" s="444">
        <f t="shared" ca="1" si="137"/>
        <v>-1065580750.5182855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25">
      <c r="G1873" s="459"/>
      <c r="H1873" s="459">
        <v>1866</v>
      </c>
      <c r="I1873" s="444">
        <f t="shared" ca="1" si="138"/>
        <v>-1065580750.5182855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-4439919.7938261898</v>
      </c>
      <c r="L1873" s="444">
        <f t="shared" ca="1" si="137"/>
        <v>-1070020670.3121117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25">
      <c r="G1874" s="459"/>
      <c r="H1874" s="459">
        <v>1867</v>
      </c>
      <c r="I1874" s="444">
        <f t="shared" ca="1" si="138"/>
        <v>-1070020670.3121117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-4458419.4596337993</v>
      </c>
      <c r="L1874" s="444">
        <f t="shared" ca="1" si="137"/>
        <v>-1074479089.7717454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25">
      <c r="G1875" s="459"/>
      <c r="H1875" s="459">
        <v>1868</v>
      </c>
      <c r="I1875" s="444">
        <f t="shared" ca="1" si="138"/>
        <v>-1074479089.7717454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-4476996.2073822729</v>
      </c>
      <c r="L1875" s="444">
        <f t="shared" ca="1" si="137"/>
        <v>-1078956085.9791276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25">
      <c r="G1876" s="459"/>
      <c r="H1876" s="459">
        <v>1869</v>
      </c>
      <c r="I1876" s="444">
        <f t="shared" ca="1" si="138"/>
        <v>-1078956085.9791276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-4495650.3582463656</v>
      </c>
      <c r="L1876" s="444">
        <f t="shared" ca="1" si="137"/>
        <v>-1083451736.337374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25">
      <c r="G1877" s="459"/>
      <c r="H1877" s="459">
        <v>1870</v>
      </c>
      <c r="I1877" s="444">
        <f t="shared" ca="1" si="138"/>
        <v>-1083451736.337374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-4514382.2347390577</v>
      </c>
      <c r="L1877" s="444">
        <f t="shared" ca="1" si="137"/>
        <v>-1087966118.572113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25">
      <c r="G1878" s="459"/>
      <c r="H1878" s="459">
        <v>1871</v>
      </c>
      <c r="I1878" s="444">
        <f t="shared" ca="1" si="138"/>
        <v>-1087966118.572113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-4533192.1607171372</v>
      </c>
      <c r="L1878" s="444">
        <f t="shared" ca="1" si="137"/>
        <v>-1092499310.7328303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25">
      <c r="G1879" s="459"/>
      <c r="H1879" s="459">
        <v>1872</v>
      </c>
      <c r="I1879" s="444">
        <f t="shared" ca="1" si="138"/>
        <v>-1092499310.7328303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-4552080.4613867924</v>
      </c>
      <c r="L1879" s="444">
        <f t="shared" ca="1" si="137"/>
        <v>-1097051391.194217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25">
      <c r="G1880" s="459"/>
      <c r="H1880" s="459">
        <v>1873</v>
      </c>
      <c r="I1880" s="444">
        <f t="shared" ca="1" si="138"/>
        <v>-1097051391.194217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-4571047.4633092377</v>
      </c>
      <c r="L1880" s="444">
        <f t="shared" ca="1" si="137"/>
        <v>-1101622438.6575263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25">
      <c r="G1881" s="459"/>
      <c r="H1881" s="459">
        <v>1874</v>
      </c>
      <c r="I1881" s="444">
        <f t="shared" ca="1" si="138"/>
        <v>-1101622438.6575263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-4590093.4944063593</v>
      </c>
      <c r="L1881" s="444">
        <f t="shared" ca="1" si="137"/>
        <v>-1106212532.1519327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25">
      <c r="G1882" s="459"/>
      <c r="H1882" s="459">
        <v>1875</v>
      </c>
      <c r="I1882" s="444">
        <f t="shared" ca="1" si="138"/>
        <v>-1106212532.1519327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-4609218.8839663863</v>
      </c>
      <c r="L1882" s="444">
        <f t="shared" ca="1" si="137"/>
        <v>-1110821751.0358992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25">
      <c r="G1883" s="459"/>
      <c r="H1883" s="459">
        <v>1876</v>
      </c>
      <c r="I1883" s="444">
        <f t="shared" ca="1" si="138"/>
        <v>-1110821751.0358992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-4628423.9626495801</v>
      </c>
      <c r="L1883" s="444">
        <f t="shared" ca="1" si="137"/>
        <v>-1115450174.9985487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25">
      <c r="G1884" s="459"/>
      <c r="H1884" s="459">
        <v>1877</v>
      </c>
      <c r="I1884" s="444">
        <f t="shared" ca="1" si="138"/>
        <v>-1115450174.9985487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-4647709.0624939529</v>
      </c>
      <c r="L1884" s="444">
        <f t="shared" ca="1" si="137"/>
        <v>-1120097884.0610428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25">
      <c r="G1885" s="459"/>
      <c r="H1885" s="459">
        <v>1878</v>
      </c>
      <c r="I1885" s="444">
        <f t="shared" ca="1" si="138"/>
        <v>-1120097884.0610428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-4667074.5169210117</v>
      </c>
      <c r="L1885" s="444">
        <f t="shared" ca="1" si="137"/>
        <v>-1124764958.5779638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25">
      <c r="G1886" s="459"/>
      <c r="H1886" s="459">
        <v>1879</v>
      </c>
      <c r="I1886" s="444">
        <f t="shared" ca="1" si="138"/>
        <v>-1124764958.5779638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-4686520.6607415155</v>
      </c>
      <c r="L1886" s="444">
        <f t="shared" ca="1" si="137"/>
        <v>-1129451479.2387054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25">
      <c r="G1887" s="459"/>
      <c r="H1887" s="459">
        <v>1880</v>
      </c>
      <c r="I1887" s="444">
        <f t="shared" ca="1" si="138"/>
        <v>-1129451479.2387054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-4706047.8301612725</v>
      </c>
      <c r="L1887" s="444">
        <f t="shared" ca="1" si="137"/>
        <v>-1134157527.0688667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25">
      <c r="G1888" s="459"/>
      <c r="H1888" s="459">
        <v>1881</v>
      </c>
      <c r="I1888" s="444">
        <f t="shared" ca="1" si="138"/>
        <v>-1134157527.0688667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-4725656.362786945</v>
      </c>
      <c r="L1888" s="444">
        <f t="shared" ca="1" si="137"/>
        <v>-1138883183.4316537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25">
      <c r="G1889" s="459"/>
      <c r="H1889" s="459">
        <v>1882</v>
      </c>
      <c r="I1889" s="444">
        <f t="shared" ca="1" si="138"/>
        <v>-1138883183.4316537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-4745346.5976318903</v>
      </c>
      <c r="L1889" s="444">
        <f t="shared" ca="1" si="137"/>
        <v>-1143628530.0292857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25">
      <c r="G1890" s="459"/>
      <c r="H1890" s="459">
        <v>1883</v>
      </c>
      <c r="I1890" s="444">
        <f t="shared" ca="1" si="138"/>
        <v>-1143628530.0292857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-4765118.8751220237</v>
      </c>
      <c r="L1890" s="444">
        <f t="shared" ca="1" si="137"/>
        <v>-1148393648.9044077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25">
      <c r="G1891" s="459"/>
      <c r="H1891" s="459">
        <v>1884</v>
      </c>
      <c r="I1891" s="444">
        <f t="shared" ca="1" si="138"/>
        <v>-1148393648.9044077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-4784973.537101699</v>
      </c>
      <c r="L1891" s="444">
        <f t="shared" ca="1" si="137"/>
        <v>-1153178622.4415095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25">
      <c r="G1892" s="459"/>
      <c r="H1892" s="459">
        <v>1885</v>
      </c>
      <c r="I1892" s="444">
        <f t="shared" ca="1" si="138"/>
        <v>-1153178622.4415095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-4804910.9268396227</v>
      </c>
      <c r="L1892" s="444">
        <f t="shared" ca="1" si="137"/>
        <v>-1157983533.3683491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25">
      <c r="G1893" s="459"/>
      <c r="H1893" s="459">
        <v>1886</v>
      </c>
      <c r="I1893" s="444">
        <f t="shared" ca="1" si="138"/>
        <v>-1157983533.3683491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-4824931.3890347881</v>
      </c>
      <c r="L1893" s="444">
        <f t="shared" ca="1" si="137"/>
        <v>-1162808464.7573838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25">
      <c r="G1894" s="459"/>
      <c r="H1894" s="459">
        <v>1887</v>
      </c>
      <c r="I1894" s="444">
        <f t="shared" ca="1" si="138"/>
        <v>-1162808464.7573838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-4845035.2698224327</v>
      </c>
      <c r="L1894" s="444">
        <f t="shared" ca="1" si="137"/>
        <v>-1167653500.0272062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25">
      <c r="G1895" s="459"/>
      <c r="H1895" s="459">
        <v>1888</v>
      </c>
      <c r="I1895" s="444">
        <f t="shared" ca="1" si="138"/>
        <v>-1167653500.0272062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-4865222.9167800257</v>
      </c>
      <c r="L1895" s="444">
        <f t="shared" ca="1" si="137"/>
        <v>-1172518722.9439862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25">
      <c r="G1896" s="459"/>
      <c r="H1896" s="459">
        <v>1889</v>
      </c>
      <c r="I1896" s="444">
        <f t="shared" ca="1" si="138"/>
        <v>-1172518722.9439862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-4885494.6789332759</v>
      </c>
      <c r="L1896" s="444">
        <f t="shared" ca="1" si="137"/>
        <v>-1177404217.6229196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25">
      <c r="G1897" s="459"/>
      <c r="H1897" s="459">
        <v>1890</v>
      </c>
      <c r="I1897" s="444">
        <f t="shared" ca="1" si="138"/>
        <v>-1177404217.6229196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-4905850.906762165</v>
      </c>
      <c r="L1897" s="444">
        <f t="shared" ca="1" si="137"/>
        <v>-1182310068.5296817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25">
      <c r="G1898" s="459"/>
      <c r="H1898" s="459">
        <v>1891</v>
      </c>
      <c r="I1898" s="444">
        <f t="shared" ca="1" si="138"/>
        <v>-1182310068.5296817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-4926291.9522070065</v>
      </c>
      <c r="L1898" s="444">
        <f t="shared" ca="1" si="137"/>
        <v>-1187236360.4818888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25">
      <c r="G1899" s="459"/>
      <c r="H1899" s="459">
        <v>1892</v>
      </c>
      <c r="I1899" s="444">
        <f t="shared" ca="1" si="138"/>
        <v>-1187236360.4818888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-4946818.168674536</v>
      </c>
      <c r="L1899" s="444">
        <f t="shared" ca="1" si="137"/>
        <v>-1192183178.6505632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25">
      <c r="G1900" s="459"/>
      <c r="H1900" s="459">
        <v>1893</v>
      </c>
      <c r="I1900" s="444">
        <f t="shared" ca="1" si="138"/>
        <v>-1192183178.6505632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-4967429.9110440137</v>
      </c>
      <c r="L1900" s="444">
        <f t="shared" ca="1" si="137"/>
        <v>-1197150608.5616074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25">
      <c r="G1901" s="459"/>
      <c r="H1901" s="459">
        <v>1894</v>
      </c>
      <c r="I1901" s="444">
        <f t="shared" ca="1" si="138"/>
        <v>-1197150608.5616074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-4988127.5356733641</v>
      </c>
      <c r="L1901" s="444">
        <f t="shared" ca="1" si="137"/>
        <v>-1202138736.0972807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25">
      <c r="G1902" s="459"/>
      <c r="H1902" s="459">
        <v>1895</v>
      </c>
      <c r="I1902" s="444">
        <f t="shared" ca="1" si="138"/>
        <v>-1202138736.0972807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-5008911.4004053362</v>
      </c>
      <c r="L1902" s="444">
        <f t="shared" ca="1" si="137"/>
        <v>-1207147647.4976861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25">
      <c r="G1903" s="459"/>
      <c r="H1903" s="459">
        <v>1896</v>
      </c>
      <c r="I1903" s="444">
        <f t="shared" ca="1" si="138"/>
        <v>-1207147647.4976861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-5029781.864573692</v>
      </c>
      <c r="L1903" s="444">
        <f t="shared" ca="1" si="137"/>
        <v>-1212177429.3622599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25">
      <c r="G1904" s="459"/>
      <c r="H1904" s="459">
        <v>1897</v>
      </c>
      <c r="I1904" s="444">
        <f t="shared" ca="1" si="138"/>
        <v>-1212177429.3622599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-5050739.2890094165</v>
      </c>
      <c r="L1904" s="444">
        <f t="shared" ca="1" si="137"/>
        <v>-1217228168.6512692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25">
      <c r="G1905" s="459"/>
      <c r="H1905" s="459">
        <v>1898</v>
      </c>
      <c r="I1905" s="444">
        <f t="shared" ca="1" si="138"/>
        <v>-1217228168.6512692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-5071784.0360469548</v>
      </c>
      <c r="L1905" s="444">
        <f t="shared" ca="1" si="137"/>
        <v>-1222299952.6873162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25">
      <c r="G1906" s="459"/>
      <c r="H1906" s="459">
        <v>1899</v>
      </c>
      <c r="I1906" s="444">
        <f t="shared" ca="1" si="138"/>
        <v>-1222299952.6873162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-5092916.4695304837</v>
      </c>
      <c r="L1906" s="444">
        <f t="shared" ca="1" si="137"/>
        <v>-1227392869.1568468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25">
      <c r="G1907" s="459"/>
      <c r="H1907" s="459">
        <v>1900</v>
      </c>
      <c r="I1907" s="444">
        <f t="shared" ca="1" si="138"/>
        <v>-1227392869.1568468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-5114136.9548201952</v>
      </c>
      <c r="L1907" s="444">
        <f t="shared" ca="1" si="137"/>
        <v>-1232507006.1116669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25">
      <c r="G1908" s="459"/>
      <c r="H1908" s="459">
        <v>1901</v>
      </c>
      <c r="I1908" s="444">
        <f t="shared" ca="1" si="138"/>
        <v>-1232507006.1116669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-5135445.8587986119</v>
      </c>
      <c r="L1908" s="444">
        <f t="shared" ca="1" si="137"/>
        <v>-1237642451.9704654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25">
      <c r="G1909" s="459"/>
      <c r="H1909" s="459">
        <v>1902</v>
      </c>
      <c r="I1909" s="444">
        <f t="shared" ca="1" si="138"/>
        <v>-1237642451.9704654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-5156843.5498769395</v>
      </c>
      <c r="L1909" s="444">
        <f t="shared" ca="1" si="137"/>
        <v>-1242799295.5203424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25">
      <c r="G1910" s="459"/>
      <c r="H1910" s="459">
        <v>1903</v>
      </c>
      <c r="I1910" s="444">
        <f t="shared" ca="1" si="138"/>
        <v>-1242799295.5203424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-5178330.3980014268</v>
      </c>
      <c r="L1910" s="444">
        <f t="shared" ca="1" si="137"/>
        <v>-1247977625.9183438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25">
      <c r="G1911" s="459"/>
      <c r="H1911" s="459">
        <v>1904</v>
      </c>
      <c r="I1911" s="444">
        <f t="shared" ca="1" si="138"/>
        <v>-1247977625.9183438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-5199906.7746597659</v>
      </c>
      <c r="L1911" s="444">
        <f t="shared" ca="1" si="137"/>
        <v>-1253177532.6930037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25">
      <c r="G1912" s="459"/>
      <c r="H1912" s="459">
        <v>1905</v>
      </c>
      <c r="I1912" s="444">
        <f t="shared" ca="1" si="138"/>
        <v>-1253177532.6930037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-5221573.0528875152</v>
      </c>
      <c r="L1912" s="444">
        <f t="shared" ca="1" si="137"/>
        <v>-1258399105.7458911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25">
      <c r="G1913" s="459"/>
      <c r="H1913" s="459">
        <v>1906</v>
      </c>
      <c r="I1913" s="444">
        <f t="shared" ca="1" si="138"/>
        <v>-1258399105.7458911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-5243329.6072745463</v>
      </c>
      <c r="L1913" s="444">
        <f t="shared" ca="1" si="137"/>
        <v>-1263642435.3531656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25">
      <c r="G1914" s="459"/>
      <c r="H1914" s="459">
        <v>1907</v>
      </c>
      <c r="I1914" s="444">
        <f t="shared" ca="1" si="138"/>
        <v>-1263642435.3531656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-5265176.8139715232</v>
      </c>
      <c r="L1914" s="444">
        <f t="shared" ca="1" si="137"/>
        <v>-1268907612.1671371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25">
      <c r="G1915" s="459"/>
      <c r="H1915" s="459">
        <v>1908</v>
      </c>
      <c r="I1915" s="444">
        <f t="shared" ca="1" si="138"/>
        <v>-1268907612.1671371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-5287115.0506964047</v>
      </c>
      <c r="L1915" s="444">
        <f t="shared" ca="1" si="137"/>
        <v>-1274194727.2178335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25">
      <c r="G1916" s="459"/>
      <c r="H1916" s="459">
        <v>1909</v>
      </c>
      <c r="I1916" s="444">
        <f t="shared" ca="1" si="138"/>
        <v>-1274194727.2178335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-5309144.6967409728</v>
      </c>
      <c r="L1916" s="444">
        <f t="shared" ca="1" si="137"/>
        <v>-1279503871.9145744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25">
      <c r="G1917" s="459"/>
      <c r="H1917" s="459">
        <v>1910</v>
      </c>
      <c r="I1917" s="444">
        <f t="shared" ca="1" si="138"/>
        <v>-1279503871.9145744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-5331266.1329773935</v>
      </c>
      <c r="L1917" s="444">
        <f t="shared" ca="1" si="137"/>
        <v>-1284835138.0475519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25">
      <c r="G1918" s="459"/>
      <c r="H1918" s="459">
        <v>1911</v>
      </c>
      <c r="I1918" s="444">
        <f t="shared" ca="1" si="138"/>
        <v>-1284835138.0475519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-5353479.7418647995</v>
      </c>
      <c r="L1918" s="444">
        <f t="shared" ca="1" si="137"/>
        <v>-1290188617.7894166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25">
      <c r="G1919" s="459"/>
      <c r="H1919" s="459">
        <v>1912</v>
      </c>
      <c r="I1919" s="444">
        <f t="shared" ca="1" si="138"/>
        <v>-1290188617.7894166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-5375785.9074559025</v>
      </c>
      <c r="L1919" s="444">
        <f t="shared" ca="1" si="137"/>
        <v>-1295564403.6968725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25">
      <c r="G1920" s="459"/>
      <c r="H1920" s="459">
        <v>1913</v>
      </c>
      <c r="I1920" s="444">
        <f t="shared" ca="1" si="138"/>
        <v>-1295564403.6968725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-5398185.0154036349</v>
      </c>
      <c r="L1920" s="444">
        <f t="shared" ca="1" si="137"/>
        <v>-1300962588.7122762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25">
      <c r="G1921" s="459"/>
      <c r="H1921" s="459">
        <v>1914</v>
      </c>
      <c r="I1921" s="444">
        <f t="shared" ca="1" si="138"/>
        <v>-1300962588.7122762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-5420677.4529678179</v>
      </c>
      <c r="L1921" s="444">
        <f t="shared" ca="1" si="137"/>
        <v>-1306383266.1652441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25">
      <c r="G1922" s="459"/>
      <c r="H1922" s="459">
        <v>1915</v>
      </c>
      <c r="I1922" s="444">
        <f t="shared" ca="1" si="138"/>
        <v>-1306383266.1652441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-5443263.6090218499</v>
      </c>
      <c r="L1922" s="444">
        <f t="shared" ca="1" si="137"/>
        <v>-1311826529.774266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25">
      <c r="G1923" s="459"/>
      <c r="H1923" s="459">
        <v>1916</v>
      </c>
      <c r="I1923" s="444">
        <f t="shared" ca="1" si="138"/>
        <v>-1311826529.774266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-5465943.8740594415</v>
      </c>
      <c r="L1923" s="444">
        <f t="shared" ca="1" si="137"/>
        <v>-1317292473.6483254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25">
      <c r="G1924" s="459"/>
      <c r="H1924" s="459">
        <v>1917</v>
      </c>
      <c r="I1924" s="444">
        <f t="shared" ca="1" si="138"/>
        <v>-1317292473.6483254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-5488718.6402013563</v>
      </c>
      <c r="L1924" s="444">
        <f t="shared" ca="1" si="137"/>
        <v>-1322781192.2885268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25">
      <c r="G1925" s="459"/>
      <c r="H1925" s="459">
        <v>1918</v>
      </c>
      <c r="I1925" s="444">
        <f t="shared" ca="1" si="138"/>
        <v>-1322781192.2885268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-5511588.3012021948</v>
      </c>
      <c r="L1925" s="444">
        <f t="shared" ca="1" si="137"/>
        <v>-1328292780.5897291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25">
      <c r="G1926" s="459"/>
      <c r="H1926" s="459">
        <v>1919</v>
      </c>
      <c r="I1926" s="444">
        <f t="shared" ca="1" si="138"/>
        <v>-1328292780.5897291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-5534553.2524572043</v>
      </c>
      <c r="L1926" s="444">
        <f t="shared" ca="1" si="137"/>
        <v>-1333827333.8421862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25">
      <c r="G1927" s="459"/>
      <c r="H1927" s="459">
        <v>1920</v>
      </c>
      <c r="I1927" s="444">
        <f t="shared" ca="1" si="138"/>
        <v>-1333827333.8421862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-5557613.8910091091</v>
      </c>
      <c r="L1927" s="444">
        <f t="shared" ca="1" si="137"/>
        <v>-1339384947.7331953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25">
      <c r="G1928" s="459"/>
      <c r="H1928" s="459">
        <v>1921</v>
      </c>
      <c r="I1928" s="444">
        <f t="shared" ca="1" si="138"/>
        <v>-1339384947.7331953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-5580770.61555498</v>
      </c>
      <c r="L1928" s="444">
        <f t="shared" ca="1" si="137"/>
        <v>-1344965718.3487504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25">
      <c r="G1929" s="459"/>
      <c r="H1929" s="459">
        <v>1922</v>
      </c>
      <c r="I1929" s="444">
        <f t="shared" ca="1" si="138"/>
        <v>-1344965718.3487504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-5604023.826453126</v>
      </c>
      <c r="L1929" s="444">
        <f t="shared" ca="1" si="137"/>
        <v>-1350569742.1752036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25">
      <c r="G1930" s="459"/>
      <c r="H1930" s="459">
        <v>1923</v>
      </c>
      <c r="I1930" s="444">
        <f t="shared" ca="1" si="138"/>
        <v>-1350569742.1752036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-5627373.9257300152</v>
      </c>
      <c r="L1930" s="444">
        <f t="shared" ca="1" si="137"/>
        <v>-1356197116.1009336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25">
      <c r="G1931" s="459"/>
      <c r="H1931" s="459">
        <v>1924</v>
      </c>
      <c r="I1931" s="444">
        <f t="shared" ca="1" si="138"/>
        <v>-1356197116.1009336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-5650821.3170872228</v>
      </c>
      <c r="L1931" s="444">
        <f t="shared" ca="1" si="137"/>
        <v>-1361847937.4180207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25">
      <c r="G1932" s="459"/>
      <c r="H1932" s="459">
        <v>1925</v>
      </c>
      <c r="I1932" s="444">
        <f t="shared" ca="1" si="138"/>
        <v>-1361847937.4180207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-5674366.4059084198</v>
      </c>
      <c r="L1932" s="444">
        <f t="shared" ca="1" si="137"/>
        <v>-1367522303.8239291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25">
      <c r="G1933" s="459"/>
      <c r="H1933" s="459">
        <v>1926</v>
      </c>
      <c r="I1933" s="444">
        <f t="shared" ca="1" si="138"/>
        <v>-1367522303.8239291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-5698009.5992663708</v>
      </c>
      <c r="L1933" s="444">
        <f t="shared" ca="1" si="137"/>
        <v>-1373220313.4231954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25">
      <c r="G1934" s="459"/>
      <c r="H1934" s="459">
        <v>1927</v>
      </c>
      <c r="I1934" s="444">
        <f t="shared" ca="1" si="138"/>
        <v>-1373220313.4231954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-5721751.3059299802</v>
      </c>
      <c r="L1934" s="444">
        <f t="shared" ca="1" si="137"/>
        <v>-1378942064.7291253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25">
      <c r="G1935" s="459"/>
      <c r="H1935" s="459">
        <v>1928</v>
      </c>
      <c r="I1935" s="444">
        <f t="shared" ca="1" si="138"/>
        <v>-1378942064.7291253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-5745591.9363713553</v>
      </c>
      <c r="L1935" s="444">
        <f t="shared" ca="1" si="137"/>
        <v>-1384687656.6654966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25">
      <c r="G1936" s="459"/>
      <c r="H1936" s="459">
        <v>1929</v>
      </c>
      <c r="I1936" s="444">
        <f t="shared" ca="1" si="138"/>
        <v>-1384687656.6654966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-5769531.9027729025</v>
      </c>
      <c r="L1936" s="444">
        <f t="shared" ca="1" si="137"/>
        <v>-1390457188.5682695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25">
      <c r="G1937" s="459"/>
      <c r="H1937" s="459">
        <v>1930</v>
      </c>
      <c r="I1937" s="444">
        <f t="shared" ca="1" si="138"/>
        <v>-1390457188.5682695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-5793571.6190344561</v>
      </c>
      <c r="L1937" s="444">
        <f t="shared" ca="1" si="137"/>
        <v>-1396250760.187304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25">
      <c r="G1938" s="459"/>
      <c r="H1938" s="459">
        <v>1931</v>
      </c>
      <c r="I1938" s="444">
        <f t="shared" ca="1" si="138"/>
        <v>-1396250760.187304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-5817711.5007804334</v>
      </c>
      <c r="L1938" s="444">
        <f t="shared" ca="1" si="137"/>
        <v>-1402068471.6880844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25">
      <c r="G1939" s="459"/>
      <c r="H1939" s="459">
        <v>1932</v>
      </c>
      <c r="I1939" s="444">
        <f t="shared" ca="1" si="138"/>
        <v>-1402068471.6880844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-5841951.9653670182</v>
      </c>
      <c r="L1939" s="444">
        <f t="shared" ca="1" si="137"/>
        <v>-1407910423.6534514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25">
      <c r="G1940" s="459"/>
      <c r="H1940" s="459">
        <v>1933</v>
      </c>
      <c r="I1940" s="444">
        <f t="shared" ca="1" si="138"/>
        <v>-1407910423.6534514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-5866293.4318893813</v>
      </c>
      <c r="L1940" s="444">
        <f t="shared" ca="1" si="137"/>
        <v>-1413776717.0853407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25">
      <c r="G1941" s="459"/>
      <c r="H1941" s="459">
        <v>1934</v>
      </c>
      <c r="I1941" s="444">
        <f t="shared" ca="1" si="138"/>
        <v>-1413776717.0853407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-5890736.3211889192</v>
      </c>
      <c r="L1941" s="444">
        <f t="shared" ca="1" si="137"/>
        <v>-1419667453.4065297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25">
      <c r="G1942" s="459"/>
      <c r="H1942" s="459">
        <v>1935</v>
      </c>
      <c r="I1942" s="444">
        <f t="shared" ca="1" si="138"/>
        <v>-1419667453.4065297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-5915281.0558605399</v>
      </c>
      <c r="L1942" s="444">
        <f t="shared" ca="1" si="137"/>
        <v>-1425582734.4623902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25">
      <c r="G1943" s="459"/>
      <c r="H1943" s="459">
        <v>1936</v>
      </c>
      <c r="I1943" s="444">
        <f t="shared" ca="1" si="138"/>
        <v>-1425582734.4623902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-5939928.0602599587</v>
      </c>
      <c r="L1943" s="444">
        <f t="shared" ca="1" si="137"/>
        <v>-1431522662.5226502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25">
      <c r="G1944" s="459"/>
      <c r="H1944" s="459">
        <v>1937</v>
      </c>
      <c r="I1944" s="444">
        <f t="shared" ca="1" si="138"/>
        <v>-1431522662.5226502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-5964677.7605110426</v>
      </c>
      <c r="L1944" s="444">
        <f t="shared" ca="1" si="137"/>
        <v>-1437487340.2831614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25">
      <c r="G1945" s="459"/>
      <c r="H1945" s="459">
        <v>1938</v>
      </c>
      <c r="I1945" s="444">
        <f t="shared" ca="1" si="138"/>
        <v>-1437487340.2831614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-5989530.5845131725</v>
      </c>
      <c r="L1945" s="444">
        <f t="shared" ca="1" si="137"/>
        <v>-1443476870.8676746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25">
      <c r="G1946" s="459"/>
      <c r="H1946" s="459">
        <v>1939</v>
      </c>
      <c r="I1946" s="444">
        <f t="shared" ca="1" si="138"/>
        <v>-1443476870.8676746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-6014486.9619486444</v>
      </c>
      <c r="L1946" s="444">
        <f t="shared" ca="1" si="137"/>
        <v>-1449491357.8296232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25">
      <c r="G1947" s="459"/>
      <c r="H1947" s="459">
        <v>1940</v>
      </c>
      <c r="I1947" s="444">
        <f t="shared" ca="1" si="138"/>
        <v>-1449491357.8296232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-6039547.3242900968</v>
      </c>
      <c r="L1947" s="444">
        <f t="shared" ca="1" si="137"/>
        <v>-1455530905.1539133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25">
      <c r="G1948" s="459"/>
      <c r="H1948" s="459">
        <v>1941</v>
      </c>
      <c r="I1948" s="444">
        <f t="shared" ca="1" si="138"/>
        <v>-1455530905.1539133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-6064712.104807972</v>
      </c>
      <c r="L1948" s="444">
        <f t="shared" ca="1" si="137"/>
        <v>-1461595617.2587211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25">
      <c r="G1949" s="459"/>
      <c r="H1949" s="459">
        <v>1942</v>
      </c>
      <c r="I1949" s="444">
        <f t="shared" ca="1" si="138"/>
        <v>-1461595617.2587211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-6089981.7385780048</v>
      </c>
      <c r="L1949" s="444">
        <f t="shared" ca="1" si="137"/>
        <v>-1467685598.9972992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25">
      <c r="G1950" s="459"/>
      <c r="H1950" s="459">
        <v>1943</v>
      </c>
      <c r="I1950" s="444">
        <f t="shared" ca="1" si="138"/>
        <v>-1467685598.9972992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-6115356.6624887465</v>
      </c>
      <c r="L1950" s="444">
        <f t="shared" ca="1" si="137"/>
        <v>-1473800955.6597879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25">
      <c r="G1951" s="459"/>
      <c r="H1951" s="459">
        <v>1944</v>
      </c>
      <c r="I1951" s="444">
        <f t="shared" ca="1" si="138"/>
        <v>-1473800955.6597879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-6140837.3152491162</v>
      </c>
      <c r="L1951" s="444">
        <f t="shared" ca="1" si="137"/>
        <v>-1479941792.9750371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25">
      <c r="G1952" s="459"/>
      <c r="H1952" s="459">
        <v>1945</v>
      </c>
      <c r="I1952" s="444">
        <f t="shared" ca="1" si="138"/>
        <v>-1479941792.9750371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-6166424.1373959882</v>
      </c>
      <c r="L1952" s="444">
        <f t="shared" ca="1" si="137"/>
        <v>-1486108217.1124332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25">
      <c r="G1953" s="459"/>
      <c r="H1953" s="459">
        <v>1946</v>
      </c>
      <c r="I1953" s="444">
        <f t="shared" ca="1" si="138"/>
        <v>-1486108217.1124332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-6192117.5713018049</v>
      </c>
      <c r="L1953" s="444">
        <f t="shared" ca="1" si="137"/>
        <v>-1492300334.6837349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25">
      <c r="G1954" s="459"/>
      <c r="H1954" s="459">
        <v>1947</v>
      </c>
      <c r="I1954" s="444">
        <f t="shared" ca="1" si="138"/>
        <v>-1492300334.6837349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-6217918.0611822288</v>
      </c>
      <c r="L1954" s="444">
        <f t="shared" ca="1" si="137"/>
        <v>-1498518252.7449172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25">
      <c r="G1955" s="459"/>
      <c r="H1955" s="459">
        <v>1948</v>
      </c>
      <c r="I1955" s="444">
        <f t="shared" ca="1" si="138"/>
        <v>-1498518252.7449172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-6243826.0531038214</v>
      </c>
      <c r="L1955" s="444">
        <f t="shared" ca="1" si="137"/>
        <v>-1504762078.7980211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25">
      <c r="G1956" s="459"/>
      <c r="H1956" s="459">
        <v>1949</v>
      </c>
      <c r="I1956" s="444">
        <f t="shared" ca="1" si="138"/>
        <v>-1504762078.7980211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-6269841.9949917542</v>
      </c>
      <c r="L1956" s="444">
        <f t="shared" ca="1" si="137"/>
        <v>-1511031920.7930129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25">
      <c r="G1957" s="459"/>
      <c r="H1957" s="459">
        <v>1950</v>
      </c>
      <c r="I1957" s="444">
        <f t="shared" ca="1" si="138"/>
        <v>-1511031920.7930129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-6295966.3366375538</v>
      </c>
      <c r="L1957" s="444">
        <f t="shared" ca="1" si="137"/>
        <v>-1517327887.1296504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25">
      <c r="G1958" s="459"/>
      <c r="H1958" s="459">
        <v>1951</v>
      </c>
      <c r="I1958" s="444">
        <f t="shared" ca="1" si="138"/>
        <v>-1517327887.1296504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-6322199.5297068767</v>
      </c>
      <c r="L1958" s="444">
        <f t="shared" ca="1" si="137"/>
        <v>-1523650086.6593573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25">
      <c r="G1959" s="459"/>
      <c r="H1959" s="459">
        <v>1952</v>
      </c>
      <c r="I1959" s="444">
        <f t="shared" ca="1" si="138"/>
        <v>-1523650086.6593573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-6348542.0277473219</v>
      </c>
      <c r="L1959" s="444">
        <f t="shared" ca="1" si="137"/>
        <v>-1529998628.6871047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25">
      <c r="G1960" s="459"/>
      <c r="H1960" s="459">
        <v>1953</v>
      </c>
      <c r="I1960" s="444">
        <f t="shared" ca="1" si="138"/>
        <v>-1529998628.6871047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-6374994.2861962691</v>
      </c>
      <c r="L1960" s="444">
        <f t="shared" ca="1" si="137"/>
        <v>-1536373622.9733009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25">
      <c r="G1961" s="459"/>
      <c r="H1961" s="459">
        <v>1954</v>
      </c>
      <c r="I1961" s="444">
        <f t="shared" ca="1" si="138"/>
        <v>-1536373622.9733009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-6401556.7623887537</v>
      </c>
      <c r="L1961" s="444">
        <f t="shared" ca="1" si="137"/>
        <v>-1542775179.7356896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25">
      <c r="G1962" s="459"/>
      <c r="H1962" s="459">
        <v>1955</v>
      </c>
      <c r="I1962" s="444">
        <f t="shared" ca="1" si="138"/>
        <v>-1542775179.7356896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-6428229.9155653734</v>
      </c>
      <c r="L1962" s="444">
        <f t="shared" ca="1" si="137"/>
        <v>-1549203409.6512551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25">
      <c r="G1963" s="459"/>
      <c r="H1963" s="459">
        <v>1956</v>
      </c>
      <c r="I1963" s="444">
        <f t="shared" ca="1" si="138"/>
        <v>-1549203409.6512551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-6455014.2068802295</v>
      </c>
      <c r="L1963" s="444">
        <f t="shared" ca="1" si="137"/>
        <v>-1555658423.8581355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25">
      <c r="G1964" s="459"/>
      <c r="H1964" s="459">
        <v>1957</v>
      </c>
      <c r="I1964" s="444">
        <f t="shared" ca="1" si="138"/>
        <v>-1555658423.8581355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-6481910.0994088976</v>
      </c>
      <c r="L1964" s="444">
        <f t="shared" ca="1" si="137"/>
        <v>-1562140333.9575443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25">
      <c r="G1965" s="459"/>
      <c r="H1965" s="459">
        <v>1958</v>
      </c>
      <c r="I1965" s="444">
        <f t="shared" ca="1" si="138"/>
        <v>-1562140333.9575443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-6508918.0581564344</v>
      </c>
      <c r="L1965" s="444">
        <f t="shared" ca="1" si="137"/>
        <v>-1568649252.0157008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25">
      <c r="G1966" s="459"/>
      <c r="H1966" s="459">
        <v>1959</v>
      </c>
      <c r="I1966" s="444">
        <f t="shared" ca="1" si="138"/>
        <v>-1568649252.0157008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-6536038.5500654196</v>
      </c>
      <c r="L1966" s="444">
        <f t="shared" ca="1" si="137"/>
        <v>-1575185290.5657663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25">
      <c r="G1967" s="459"/>
      <c r="H1967" s="459">
        <v>1960</v>
      </c>
      <c r="I1967" s="444">
        <f t="shared" ca="1" si="138"/>
        <v>-1575185290.5657663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-6563272.044024026</v>
      </c>
      <c r="L1967" s="444">
        <f t="shared" ca="1" si="137"/>
        <v>-1581748562.6097903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25">
      <c r="G1968" s="459"/>
      <c r="H1968" s="459">
        <v>1961</v>
      </c>
      <c r="I1968" s="444">
        <f t="shared" ca="1" si="138"/>
        <v>-1581748562.6097903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-6590619.0108741261</v>
      </c>
      <c r="L1968" s="444">
        <f t="shared" ca="1" si="137"/>
        <v>-1588339181.6206644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25">
      <c r="G1969" s="459"/>
      <c r="H1969" s="459">
        <v>1962</v>
      </c>
      <c r="I1969" s="444">
        <f t="shared" ca="1" si="138"/>
        <v>-1588339181.6206644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-6618079.9234194346</v>
      </c>
      <c r="L1969" s="444">
        <f t="shared" ca="1" si="137"/>
        <v>-1594957261.5440838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25">
      <c r="G1970" s="459"/>
      <c r="H1970" s="459">
        <v>1963</v>
      </c>
      <c r="I1970" s="444">
        <f t="shared" ca="1" si="138"/>
        <v>-1594957261.5440838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-6645655.2564336825</v>
      </c>
      <c r="L1970" s="444">
        <f t="shared" ca="1" si="137"/>
        <v>-1601602916.8005176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25">
      <c r="G1971" s="459"/>
      <c r="H1971" s="459">
        <v>1964</v>
      </c>
      <c r="I1971" s="444">
        <f t="shared" ca="1" si="138"/>
        <v>-1601602916.8005176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-6673345.4866688233</v>
      </c>
      <c r="L1971" s="444">
        <f t="shared" ca="1" si="137"/>
        <v>-1608276262.2871864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25">
      <c r="G1972" s="459"/>
      <c r="H1972" s="459">
        <v>1965</v>
      </c>
      <c r="I1972" s="444">
        <f t="shared" ca="1" si="138"/>
        <v>-1608276262.2871864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-6701151.0928632766</v>
      </c>
      <c r="L1972" s="444">
        <f t="shared" ca="1" si="137"/>
        <v>-1614977413.3800497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25">
      <c r="G1973" s="459"/>
      <c r="H1973" s="459">
        <v>1966</v>
      </c>
      <c r="I1973" s="444">
        <f t="shared" ca="1" si="138"/>
        <v>-1614977413.3800497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-6729072.555750207</v>
      </c>
      <c r="L1973" s="444">
        <f t="shared" ca="1" si="137"/>
        <v>-1621706485.9357998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25">
      <c r="G1974" s="459"/>
      <c r="H1974" s="459">
        <v>1967</v>
      </c>
      <c r="I1974" s="444">
        <f t="shared" ca="1" si="138"/>
        <v>-1621706485.9357998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-6757110.3580658324</v>
      </c>
      <c r="L1974" s="444">
        <f t="shared" ca="1" si="137"/>
        <v>-1628463596.2938657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25">
      <c r="G1975" s="459"/>
      <c r="H1975" s="459">
        <v>1968</v>
      </c>
      <c r="I1975" s="444">
        <f t="shared" ca="1" si="138"/>
        <v>-1628463596.2938657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-6785264.9845577739</v>
      </c>
      <c r="L1975" s="444">
        <f t="shared" ca="1" si="137"/>
        <v>-1635248861.2784235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25">
      <c r="G1976" s="459"/>
      <c r="H1976" s="459">
        <v>1969</v>
      </c>
      <c r="I1976" s="444">
        <f t="shared" ca="1" si="138"/>
        <v>-1635248861.2784235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-6813536.9219934316</v>
      </c>
      <c r="L1976" s="444">
        <f t="shared" ca="1" si="137"/>
        <v>-1642062398.200417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25">
      <c r="G1977" s="459"/>
      <c r="H1977" s="459">
        <v>1970</v>
      </c>
      <c r="I1977" s="444">
        <f t="shared" ca="1" si="138"/>
        <v>-1642062398.200417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-6841926.6591684045</v>
      </c>
      <c r="L1977" s="444">
        <f t="shared" ca="1" si="137"/>
        <v>-1648904324.8595855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25">
      <c r="G1978" s="459"/>
      <c r="H1978" s="459">
        <v>1971</v>
      </c>
      <c r="I1978" s="444">
        <f t="shared" ca="1" si="138"/>
        <v>-1648904324.8595855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-6870434.6869149394</v>
      </c>
      <c r="L1978" s="444">
        <f t="shared" ca="1" si="137"/>
        <v>-1655774759.5465004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25">
      <c r="G1979" s="459"/>
      <c r="H1979" s="459">
        <v>1972</v>
      </c>
      <c r="I1979" s="444">
        <f t="shared" ca="1" si="138"/>
        <v>-1655774759.5465004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-6899061.4981104182</v>
      </c>
      <c r="L1979" s="444">
        <f t="shared" ca="1" si="137"/>
        <v>-1662673821.044611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25">
      <c r="G1980" s="459"/>
      <c r="H1980" s="459">
        <v>1973</v>
      </c>
      <c r="I1980" s="444">
        <f t="shared" ca="1" si="138"/>
        <v>-1662673821.044611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-6927807.5876858793</v>
      </c>
      <c r="L1980" s="444">
        <f t="shared" ca="1" si="137"/>
        <v>-1669601628.6322968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25">
      <c r="G1981" s="459"/>
      <c r="H1981" s="459">
        <v>1974</v>
      </c>
      <c r="I1981" s="444">
        <f t="shared" ca="1" si="138"/>
        <v>-1669601628.6322968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-6956673.4526345702</v>
      </c>
      <c r="L1981" s="444">
        <f t="shared" ca="1" si="137"/>
        <v>-1676558302.0849314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25">
      <c r="G1982" s="459"/>
      <c r="H1982" s="459">
        <v>1975</v>
      </c>
      <c r="I1982" s="444">
        <f t="shared" ca="1" si="138"/>
        <v>-1676558302.0849314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-6985659.592020547</v>
      </c>
      <c r="L1982" s="444">
        <f t="shared" ca="1" si="137"/>
        <v>-1683543961.6769519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25">
      <c r="G1983" s="459"/>
      <c r="H1983" s="459">
        <v>1976</v>
      </c>
      <c r="I1983" s="444">
        <f t="shared" ca="1" si="138"/>
        <v>-1683543961.6769519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-7014766.5069872998</v>
      </c>
      <c r="L1983" s="444">
        <f t="shared" ca="1" si="137"/>
        <v>-1690558728.1839392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25">
      <c r="G1984" s="459"/>
      <c r="H1984" s="459">
        <v>1977</v>
      </c>
      <c r="I1984" s="444">
        <f t="shared" ca="1" si="138"/>
        <v>-1690558728.1839392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-7043994.7007664135</v>
      </c>
      <c r="L1984" s="444">
        <f t="shared" ca="1" si="137"/>
        <v>-1697602722.8847055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25">
      <c r="G1985" s="459"/>
      <c r="H1985" s="459">
        <v>1978</v>
      </c>
      <c r="I1985" s="444">
        <f t="shared" ca="1" si="138"/>
        <v>-1697602722.8847055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-7073344.6786862733</v>
      </c>
      <c r="L1985" s="444">
        <f t="shared" ca="1" si="137"/>
        <v>-1704676067.5633919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25">
      <c r="G1986" s="459"/>
      <c r="H1986" s="459">
        <v>1979</v>
      </c>
      <c r="I1986" s="444">
        <f t="shared" ca="1" si="138"/>
        <v>-1704676067.5633919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-7102816.9481808003</v>
      </c>
      <c r="L1986" s="444">
        <f t="shared" ca="1" si="137"/>
        <v>-1711778884.5115728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25">
      <c r="G1987" s="459"/>
      <c r="H1987" s="459">
        <v>1980</v>
      </c>
      <c r="I1987" s="444">
        <f t="shared" ca="1" si="138"/>
        <v>-1711778884.5115728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-7132412.0187982209</v>
      </c>
      <c r="L1987" s="444">
        <f t="shared" ca="1" si="137"/>
        <v>-1718911296.530371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25">
      <c r="G1988" s="459"/>
      <c r="H1988" s="459">
        <v>1981</v>
      </c>
      <c r="I1988" s="444">
        <f t="shared" ca="1" si="138"/>
        <v>-1718911296.530371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-7162130.4022098789</v>
      </c>
      <c r="L1988" s="444">
        <f t="shared" ca="1" si="137"/>
        <v>-1726073426.9325809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25">
      <c r="G1989" s="459"/>
      <c r="H1989" s="459">
        <v>1982</v>
      </c>
      <c r="I1989" s="444">
        <f t="shared" ca="1" si="138"/>
        <v>-1726073426.9325809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-7191972.6122190868</v>
      </c>
      <c r="L1989" s="444">
        <f t="shared" ca="1" si="137"/>
        <v>-1733265399.5448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25">
      <c r="G1990" s="459"/>
      <c r="H1990" s="459">
        <v>1983</v>
      </c>
      <c r="I1990" s="444">
        <f t="shared" ca="1" si="138"/>
        <v>-1733265399.5448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-7221939.1647699997</v>
      </c>
      <c r="L1990" s="444">
        <f t="shared" ca="1" si="137"/>
        <v>-1740487338.7095699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25">
      <c r="G1991" s="459"/>
      <c r="H1991" s="459">
        <v>1984</v>
      </c>
      <c r="I1991" s="444">
        <f t="shared" ca="1" si="138"/>
        <v>-1740487338.7095699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-7252030.5779565424</v>
      </c>
      <c r="L1991" s="444">
        <f t="shared" ca="1" si="137"/>
        <v>-1747739369.2875264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25">
      <c r="G1992" s="459"/>
      <c r="H1992" s="459">
        <v>1985</v>
      </c>
      <c r="I1992" s="444">
        <f t="shared" ca="1" si="138"/>
        <v>-1747739369.2875264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-7282247.3720313599</v>
      </c>
      <c r="L1992" s="444">
        <f t="shared" ca="1" si="137"/>
        <v>-1755021616.6595578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25">
      <c r="G1993" s="459"/>
      <c r="H1993" s="459">
        <v>1986</v>
      </c>
      <c r="I1993" s="444">
        <f t="shared" ca="1" si="138"/>
        <v>-1755021616.6595578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-7312590.0694148252</v>
      </c>
      <c r="L1993" s="444">
        <f t="shared" ca="1" si="137"/>
        <v>-1762334206.7289727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25">
      <c r="G1994" s="459"/>
      <c r="H1994" s="459">
        <v>1987</v>
      </c>
      <c r="I1994" s="444">
        <f t="shared" ca="1" si="138"/>
        <v>-1762334206.7289727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-7343059.194704053</v>
      </c>
      <c r="L1994" s="444">
        <f t="shared" ca="1" si="137"/>
        <v>-1769677265.9236767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25">
      <c r="G1995" s="459"/>
      <c r="H1995" s="459">
        <v>1988</v>
      </c>
      <c r="I1995" s="444">
        <f t="shared" ca="1" si="138"/>
        <v>-1769677265.9236767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-7373655.2746819863</v>
      </c>
      <c r="L1995" s="444">
        <f t="shared" ca="1" si="137"/>
        <v>-1777050921.1983588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25">
      <c r="G1996" s="459"/>
      <c r="H1996" s="459">
        <v>1989</v>
      </c>
      <c r="I1996" s="444">
        <f t="shared" ca="1" si="138"/>
        <v>-1777050921.1983588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-7404378.8383264951</v>
      </c>
      <c r="L1996" s="444">
        <f t="shared" ca="1" si="137"/>
        <v>-1784455300.0366852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25">
      <c r="G1997" s="459"/>
      <c r="H1997" s="459">
        <v>1990</v>
      </c>
      <c r="I1997" s="444">
        <f t="shared" ca="1" si="138"/>
        <v>-1784455300.0366852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-7435230.4168195212</v>
      </c>
      <c r="L1997" s="444">
        <f t="shared" ca="1" si="137"/>
        <v>-1791890530.4535048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25">
      <c r="G1998" s="459"/>
      <c r="H1998" s="459">
        <v>1991</v>
      </c>
      <c r="I1998" s="444">
        <f t="shared" ca="1" si="138"/>
        <v>-1791890530.4535048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-7466210.5435562702</v>
      </c>
      <c r="L1998" s="444">
        <f t="shared" ca="1" si="137"/>
        <v>-1799356740.997061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25">
      <c r="G1999" s="459"/>
      <c r="H1999" s="459">
        <v>1992</v>
      </c>
      <c r="I1999" s="444">
        <f t="shared" ca="1" si="138"/>
        <v>-1799356740.997061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-7497319.7541544205</v>
      </c>
      <c r="L1999" s="444">
        <f t="shared" ca="1" si="137"/>
        <v>-1806854060.7512155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25">
      <c r="G2000" s="459"/>
      <c r="H2000" s="459">
        <v>1993</v>
      </c>
      <c r="I2000" s="444">
        <f t="shared" ca="1" si="138"/>
        <v>-1806854060.7512155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-7528558.5864633964</v>
      </c>
      <c r="L2000" s="444">
        <f t="shared" ca="1" si="137"/>
        <v>-1814382619.3376789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25">
      <c r="G2001" s="459"/>
      <c r="H2001" s="459">
        <v>1994</v>
      </c>
      <c r="I2001" s="444">
        <f t="shared" ca="1" si="138"/>
        <v>-1814382619.3376789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-7559927.5805736622</v>
      </c>
      <c r="L2001" s="444">
        <f t="shared" ca="1" si="137"/>
        <v>-1821942546.9182525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25">
      <c r="G2002" s="459"/>
      <c r="H2002" s="459">
        <v>1995</v>
      </c>
      <c r="I2002" s="444">
        <f t="shared" ca="1" si="138"/>
        <v>-1821942546.9182525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-7591427.2788260514</v>
      </c>
      <c r="L2002" s="444">
        <f t="shared" ca="1" si="137"/>
        <v>-1829533974.1970785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25">
      <c r="G2003" s="459"/>
      <c r="H2003" s="459">
        <v>1996</v>
      </c>
      <c r="I2003" s="444">
        <f t="shared" ca="1" si="138"/>
        <v>-1829533974.1970785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-7623058.2258211598</v>
      </c>
      <c r="L2003" s="444">
        <f t="shared" ca="1" si="137"/>
        <v>-1837157032.4228997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25">
      <c r="G2004" s="459"/>
      <c r="H2004" s="459">
        <v>1997</v>
      </c>
      <c r="I2004" s="444">
        <f t="shared" ca="1" si="138"/>
        <v>-1837157032.4228997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-7654820.9684287477</v>
      </c>
      <c r="L2004" s="444">
        <f t="shared" ca="1" si="137"/>
        <v>-1844811853.3913286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25">
      <c r="G2005" s="459"/>
      <c r="H2005" s="459">
        <v>1998</v>
      </c>
      <c r="I2005" s="444">
        <f t="shared" ca="1" si="138"/>
        <v>-1844811853.3913286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-7686716.0557972025</v>
      </c>
      <c r="L2005" s="444">
        <f t="shared" ca="1" si="137"/>
        <v>-1852498569.4471257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25">
      <c r="G2006" s="459"/>
      <c r="H2006" s="459">
        <v>1999</v>
      </c>
      <c r="I2006" s="444">
        <f t="shared" ca="1" si="138"/>
        <v>-1852498569.4471257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-7718744.0393630248</v>
      </c>
      <c r="L2006" s="444">
        <f t="shared" ca="1" si="137"/>
        <v>-1860217313.4864886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25">
      <c r="G2007" s="459"/>
      <c r="H2007" s="459">
        <v>2000</v>
      </c>
      <c r="I2007" s="444">
        <f t="shared" ca="1" si="138"/>
        <v>-1860217313.4864886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-7750905.4728603698</v>
      </c>
      <c r="L2007" s="444">
        <f t="shared" ca="1" si="137"/>
        <v>-1867968218.9593489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25">
      <c r="G2008" s="459"/>
      <c r="H2008" s="459">
        <v>2001</v>
      </c>
      <c r="I2008" s="444">
        <f t="shared" ca="1" si="138"/>
        <v>-1867968218.9593489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-7783200.91233062</v>
      </c>
      <c r="L2008" s="444">
        <f t="shared" ca="1" si="137"/>
        <v>-1875751419.8716795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25">
      <c r="G2009" s="459"/>
      <c r="H2009" s="459">
        <v>2002</v>
      </c>
      <c r="I2009" s="444">
        <f t="shared" ca="1" si="138"/>
        <v>-1875751419.8716795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-7815630.9161319993</v>
      </c>
      <c r="L2009" s="444">
        <f t="shared" ca="1" si="137"/>
        <v>-1883567050.7878115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25">
      <c r="G2010" s="459"/>
      <c r="H2010" s="459">
        <v>2003</v>
      </c>
      <c r="I2010" s="444">
        <f t="shared" ca="1" si="138"/>
        <v>-1883567050.7878115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-7848196.0449492149</v>
      </c>
      <c r="L2010" s="444">
        <f t="shared" ca="1" si="137"/>
        <v>-1891415246.8327608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25">
      <c r="G2011" s="459"/>
      <c r="H2011" s="459">
        <v>2004</v>
      </c>
      <c r="I2011" s="444">
        <f t="shared" ca="1" si="138"/>
        <v>-1891415246.8327608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-7880896.8618031712</v>
      </c>
      <c r="L2011" s="444">
        <f t="shared" ca="1" si="137"/>
        <v>-1899296143.6945639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25">
      <c r="G2012" s="459"/>
      <c r="H2012" s="459">
        <v>2005</v>
      </c>
      <c r="I2012" s="444">
        <f t="shared" ca="1" si="138"/>
        <v>-1899296143.6945639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-7913733.9320606822</v>
      </c>
      <c r="L2012" s="444">
        <f t="shared" ca="1" si="137"/>
        <v>-1907209877.6266246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25">
      <c r="G2013" s="459"/>
      <c r="H2013" s="459">
        <v>2006</v>
      </c>
      <c r="I2013" s="444">
        <f t="shared" ca="1" si="138"/>
        <v>-1907209877.6266246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-7946707.8234442677</v>
      </c>
      <c r="L2013" s="444">
        <f t="shared" ca="1" si="137"/>
        <v>-1915156585.450069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25">
      <c r="G2014" s="459"/>
      <c r="H2014" s="459">
        <v>2007</v>
      </c>
      <c r="I2014" s="444">
        <f t="shared" ca="1" si="138"/>
        <v>-1915156585.450069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-7979819.1060419548</v>
      </c>
      <c r="L2014" s="444">
        <f t="shared" ca="1" si="137"/>
        <v>-1923136404.5561109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25">
      <c r="G2015" s="459"/>
      <c r="H2015" s="459">
        <v>2008</v>
      </c>
      <c r="I2015" s="444">
        <f t="shared" ca="1" si="138"/>
        <v>-1923136404.5561109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-8013068.3523171293</v>
      </c>
      <c r="L2015" s="444">
        <f t="shared" ca="1" si="137"/>
        <v>-1931149472.908428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25">
      <c r="G2016" s="459"/>
      <c r="H2016" s="459">
        <v>2009</v>
      </c>
      <c r="I2016" s="444">
        <f t="shared" ca="1" si="138"/>
        <v>-1931149472.908428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-8046456.1371184504</v>
      </c>
      <c r="L2016" s="444">
        <f t="shared" ca="1" si="137"/>
        <v>-1939195929.0455463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25">
      <c r="G2017" s="459"/>
      <c r="H2017" s="459">
        <v>2010</v>
      </c>
      <c r="I2017" s="444">
        <f t="shared" ca="1" si="138"/>
        <v>-1939195929.0455463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-8079983.0376897762</v>
      </c>
      <c r="L2017" s="444">
        <f t="shared" ca="1" si="137"/>
        <v>-1947275912.083236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25">
      <c r="G2018" s="459"/>
      <c r="H2018" s="459">
        <v>2011</v>
      </c>
      <c r="I2018" s="444">
        <f t="shared" ca="1" si="138"/>
        <v>-1947275912.083236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-8113649.6336801508</v>
      </c>
      <c r="L2018" s="444">
        <f t="shared" ca="1" si="137"/>
        <v>-1955389561.7169161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25">
      <c r="G2019" s="459"/>
      <c r="H2019" s="459">
        <v>2012</v>
      </c>
      <c r="I2019" s="444">
        <f t="shared" ca="1" si="138"/>
        <v>-1955389561.7169161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-8147456.5071538175</v>
      </c>
      <c r="L2019" s="444">
        <f t="shared" ca="1" si="137"/>
        <v>-1963537018.2240698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25">
      <c r="G2020" s="459"/>
      <c r="H2020" s="459">
        <v>2013</v>
      </c>
      <c r="I2020" s="444">
        <f t="shared" ca="1" si="138"/>
        <v>-1963537018.2240698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-8181404.242600291</v>
      </c>
      <c r="L2020" s="444">
        <f t="shared" ca="1" si="137"/>
        <v>-1971718422.46667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25">
      <c r="G2021" s="459"/>
      <c r="H2021" s="459">
        <v>2014</v>
      </c>
      <c r="I2021" s="444">
        <f t="shared" ca="1" si="138"/>
        <v>-1971718422.46667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-8215493.4269444579</v>
      </c>
      <c r="L2021" s="444">
        <f t="shared" ca="1" si="137"/>
        <v>-1979933915.8936145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25">
      <c r="G2022" s="459"/>
      <c r="H2022" s="459">
        <v>2015</v>
      </c>
      <c r="I2022" s="444">
        <f t="shared" ca="1" si="138"/>
        <v>-1979933915.8936145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-8249724.6495567271</v>
      </c>
      <c r="L2022" s="444">
        <f t="shared" ca="1" si="137"/>
        <v>-1988183640.5431712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25">
      <c r="G2023" s="459"/>
      <c r="H2023" s="459">
        <v>2016</v>
      </c>
      <c r="I2023" s="444">
        <f t="shared" ca="1" si="138"/>
        <v>-1988183640.5431712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-8284098.5022632135</v>
      </c>
      <c r="L2023" s="444">
        <f t="shared" ca="1" si="137"/>
        <v>-1996467739.0454345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25">
      <c r="G2024" s="459"/>
      <c r="H2024" s="459">
        <v>2017</v>
      </c>
      <c r="I2024" s="444">
        <f t="shared" ca="1" si="138"/>
        <v>-1996467739.0454345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-8318615.5793559765</v>
      </c>
      <c r="L2024" s="444">
        <f t="shared" ca="1" si="137"/>
        <v>-2004786354.6247904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25">
      <c r="G2025" s="459"/>
      <c r="H2025" s="459">
        <v>2018</v>
      </c>
      <c r="I2025" s="444">
        <f t="shared" ca="1" si="138"/>
        <v>-2004786354.6247904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-8353276.477603293</v>
      </c>
      <c r="L2025" s="444">
        <f t="shared" ca="1" si="137"/>
        <v>-2013139631.1023936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25">
      <c r="G2026" s="459"/>
      <c r="H2026" s="459">
        <v>2019</v>
      </c>
      <c r="I2026" s="444">
        <f t="shared" ca="1" si="138"/>
        <v>-2013139631.1023936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-8388081.7962599732</v>
      </c>
      <c r="L2026" s="444">
        <f t="shared" ca="1" si="137"/>
        <v>-2021527712.8986535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25">
      <c r="G2027" s="459"/>
      <c r="H2027" s="459">
        <v>2020</v>
      </c>
      <c r="I2027" s="444">
        <f t="shared" ca="1" si="138"/>
        <v>-2021527712.8986535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-8423032.1370777227</v>
      </c>
      <c r="L2027" s="444">
        <f t="shared" ca="1" si="137"/>
        <v>-2029950745.0357313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25">
      <c r="G2028" s="459"/>
      <c r="H2028" s="459">
        <v>2021</v>
      </c>
      <c r="I2028" s="444">
        <f t="shared" ca="1" si="138"/>
        <v>-2029950745.0357313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-8458128.1043155473</v>
      </c>
      <c r="L2028" s="444">
        <f t="shared" ca="1" si="137"/>
        <v>-2038408873.1400468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25">
      <c r="G2029" s="459"/>
      <c r="H2029" s="459">
        <v>2022</v>
      </c>
      <c r="I2029" s="444">
        <f t="shared" ca="1" si="138"/>
        <v>-2038408873.1400468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-8493370.3047501948</v>
      </c>
      <c r="L2029" s="444">
        <f t="shared" ca="1" si="137"/>
        <v>-2046902243.444797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25">
      <c r="G2030" s="459"/>
      <c r="H2030" s="459">
        <v>2023</v>
      </c>
      <c r="I2030" s="444">
        <f t="shared" ca="1" si="138"/>
        <v>-2046902243.444797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-8528759.347686654</v>
      </c>
      <c r="L2030" s="444">
        <f t="shared" ca="1" si="137"/>
        <v>-2055431002.7924838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25">
      <c r="G2031" s="459"/>
      <c r="H2031" s="459">
        <v>2024</v>
      </c>
      <c r="I2031" s="444">
        <f t="shared" ca="1" si="138"/>
        <v>-2055431002.7924838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-8564295.844968684</v>
      </c>
      <c r="L2031" s="444">
        <f t="shared" ca="1" si="137"/>
        <v>-2063995298.6374526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25">
      <c r="G2032" s="459"/>
      <c r="H2032" s="459">
        <v>2025</v>
      </c>
      <c r="I2032" s="444">
        <f t="shared" ca="1" si="138"/>
        <v>-2063995298.6374526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-8599980.4109893851</v>
      </c>
      <c r="L2032" s="444">
        <f t="shared" ca="1" si="137"/>
        <v>-2072595279.0484419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25">
      <c r="G2033" s="459"/>
      <c r="H2033" s="459">
        <v>2026</v>
      </c>
      <c r="I2033" s="444">
        <f t="shared" ca="1" si="138"/>
        <v>-2072595279.0484419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-8635813.6627018396</v>
      </c>
      <c r="L2033" s="444">
        <f t="shared" ca="1" si="137"/>
        <v>-2081231092.7111437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25">
      <c r="G2034" s="459"/>
      <c r="H2034" s="459">
        <v>2027</v>
      </c>
      <c r="I2034" s="444">
        <f t="shared" ca="1" si="138"/>
        <v>-2081231092.7111437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-8671796.2196297646</v>
      </c>
      <c r="L2034" s="444">
        <f t="shared" ca="1" si="137"/>
        <v>-2089902888.9307735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25">
      <c r="G2035" s="459"/>
      <c r="H2035" s="459">
        <v>2028</v>
      </c>
      <c r="I2035" s="444">
        <f t="shared" ca="1" si="138"/>
        <v>-2089902888.9307735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-8707928.703878222</v>
      </c>
      <c r="L2035" s="444">
        <f t="shared" ca="1" si="137"/>
        <v>-2098610817.6346517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25">
      <c r="G2036" s="459"/>
      <c r="H2036" s="459">
        <v>2029</v>
      </c>
      <c r="I2036" s="444">
        <f t="shared" ca="1" si="138"/>
        <v>-2098610817.6346517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-8744211.7401443813</v>
      </c>
      <c r="L2036" s="444">
        <f t="shared" ca="1" si="137"/>
        <v>-2107355029.3747962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25">
      <c r="G2037" s="459"/>
      <c r="H2037" s="459">
        <v>2030</v>
      </c>
      <c r="I2037" s="444">
        <f t="shared" ca="1" si="138"/>
        <v>-2107355029.3747962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-8780645.9557283185</v>
      </c>
      <c r="L2037" s="444">
        <f t="shared" ca="1" si="137"/>
        <v>-2116135675.3305244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25">
      <c r="G2038" s="459"/>
      <c r="H2038" s="459">
        <v>2031</v>
      </c>
      <c r="I2038" s="444">
        <f t="shared" ca="1" si="138"/>
        <v>-2116135675.3305244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-8817231.9805438519</v>
      </c>
      <c r="L2038" s="444">
        <f t="shared" ca="1" si="137"/>
        <v>-2124952907.3110683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25">
      <c r="G2039" s="459"/>
      <c r="H2039" s="459">
        <v>2032</v>
      </c>
      <c r="I2039" s="444">
        <f t="shared" ca="1" si="138"/>
        <v>-2124952907.3110683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-8853970.4471294507</v>
      </c>
      <c r="L2039" s="444">
        <f t="shared" ca="1" si="137"/>
        <v>-2133806877.7581978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25">
      <c r="G2040" s="459"/>
      <c r="H2040" s="459">
        <v>2033</v>
      </c>
      <c r="I2040" s="444">
        <f t="shared" ca="1" si="138"/>
        <v>-2133806877.7581978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-8890861.9906591568</v>
      </c>
      <c r="L2040" s="444">
        <f t="shared" ca="1" si="137"/>
        <v>-2142697739.748857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25">
      <c r="G2041" s="459"/>
      <c r="H2041" s="459">
        <v>2034</v>
      </c>
      <c r="I2041" s="444">
        <f t="shared" ca="1" si="138"/>
        <v>-2142697739.748857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-8927907.2489535715</v>
      </c>
      <c r="L2041" s="444">
        <f t="shared" ca="1" si="137"/>
        <v>-2151625646.9978104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25">
      <c r="G2042" s="459"/>
      <c r="H2042" s="459">
        <v>2035</v>
      </c>
      <c r="I2042" s="444">
        <f t="shared" ca="1" si="138"/>
        <v>-2151625646.9978104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-8965106.8624908756</v>
      </c>
      <c r="L2042" s="444">
        <f t="shared" ca="1" si="137"/>
        <v>-2160590753.860301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25">
      <c r="G2043" s="459"/>
      <c r="H2043" s="459">
        <v>2036</v>
      </c>
      <c r="I2043" s="444">
        <f t="shared" ca="1" si="138"/>
        <v>-2160590753.860301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-9002461.4744179212</v>
      </c>
      <c r="L2043" s="444">
        <f t="shared" ca="1" si="137"/>
        <v>-2169593215.3347187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25">
      <c r="G2044" s="459"/>
      <c r="H2044" s="459">
        <v>2037</v>
      </c>
      <c r="I2044" s="444">
        <f t="shared" ca="1" si="138"/>
        <v>-2169593215.3347187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-9039971.7305613272</v>
      </c>
      <c r="L2044" s="444">
        <f t="shared" ca="1" si="137"/>
        <v>-2178633187.06528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25">
      <c r="G2045" s="459"/>
      <c r="H2045" s="459">
        <v>2038</v>
      </c>
      <c r="I2045" s="444">
        <f t="shared" ca="1" si="138"/>
        <v>-2178633187.06528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-9077638.279438667</v>
      </c>
      <c r="L2045" s="444">
        <f t="shared" ca="1" si="137"/>
        <v>-2187710825.3447185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25">
      <c r="G2046" s="459"/>
      <c r="H2046" s="459">
        <v>2039</v>
      </c>
      <c r="I2046" s="444">
        <f t="shared" ca="1" si="138"/>
        <v>-2187710825.3447185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-9115461.7722696606</v>
      </c>
      <c r="L2046" s="444">
        <f t="shared" ca="1" si="137"/>
        <v>-2196826287.1169882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25">
      <c r="G2047" s="459"/>
      <c r="H2047" s="459">
        <v>2040</v>
      </c>
      <c r="I2047" s="444">
        <f t="shared" ca="1" si="138"/>
        <v>-2196826287.1169882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-9153442.8629874513</v>
      </c>
      <c r="L2047" s="444">
        <f t="shared" ca="1" si="137"/>
        <v>-2205979729.9799757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25">
      <c r="G2048" s="459"/>
      <c r="H2048" s="459">
        <v>2041</v>
      </c>
      <c r="I2048" s="444">
        <f t="shared" ca="1" si="138"/>
        <v>-2205979729.9799757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-9191582.2082498986</v>
      </c>
      <c r="L2048" s="444">
        <f t="shared" ref="L2048:L2302" ca="1" si="142">I2048-J2048+K2048</f>
        <v>-2215171312.1882257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25">
      <c r="G2049" s="459"/>
      <c r="H2049" s="459">
        <v>2042</v>
      </c>
      <c r="I2049" s="444">
        <f t="shared" ref="I2049:I2303" ca="1" si="143">L2048</f>
        <v>-2215171312.1882257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-9229880.467450941</v>
      </c>
      <c r="L2049" s="444">
        <f t="shared" ca="1" si="142"/>
        <v>-2224401192.6556768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25">
      <c r="G2050" s="459"/>
      <c r="H2050" s="459">
        <v>2043</v>
      </c>
      <c r="I2050" s="444">
        <f t="shared" ca="1" si="143"/>
        <v>-2224401192.6556768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-9268338.3027319871</v>
      </c>
      <c r="L2050" s="444">
        <f t="shared" ca="1" si="142"/>
        <v>-2233669530.9584088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25">
      <c r="G2051" s="459"/>
      <c r="H2051" s="459">
        <v>2044</v>
      </c>
      <c r="I2051" s="444">
        <f t="shared" ca="1" si="143"/>
        <v>-2233669530.9584088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-9306956.3789933696</v>
      </c>
      <c r="L2051" s="444">
        <f t="shared" ca="1" si="142"/>
        <v>-2242976487.3374023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25">
      <c r="G2052" s="459"/>
      <c r="H2052" s="459">
        <v>2045</v>
      </c>
      <c r="I2052" s="444">
        <f t="shared" ca="1" si="143"/>
        <v>-2242976487.3374023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-9345735.3639058433</v>
      </c>
      <c r="L2052" s="444">
        <f t="shared" ca="1" si="142"/>
        <v>-2252322222.7013083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25">
      <c r="G2053" s="459"/>
      <c r="H2053" s="459">
        <v>2046</v>
      </c>
      <c r="I2053" s="444">
        <f t="shared" ca="1" si="143"/>
        <v>-2252322222.7013083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-9384675.9279221185</v>
      </c>
      <c r="L2053" s="444">
        <f t="shared" ca="1" si="142"/>
        <v>-2261706898.6292305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25">
      <c r="G2054" s="459"/>
      <c r="H2054" s="459">
        <v>2047</v>
      </c>
      <c r="I2054" s="444">
        <f t="shared" ca="1" si="143"/>
        <v>-2261706898.6292305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-9423778.7442884594</v>
      </c>
      <c r="L2054" s="444">
        <f t="shared" ca="1" si="142"/>
        <v>-2271130677.3735189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25">
      <c r="G2055" s="459"/>
      <c r="H2055" s="459">
        <v>2048</v>
      </c>
      <c r="I2055" s="444">
        <f t="shared" ca="1" si="143"/>
        <v>-2271130677.3735189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-9463044.4890563283</v>
      </c>
      <c r="L2055" s="444">
        <f t="shared" ca="1" si="142"/>
        <v>-2280593721.8625751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25">
      <c r="G2056" s="459"/>
      <c r="H2056" s="459">
        <v>2049</v>
      </c>
      <c r="I2056" s="444">
        <f t="shared" ca="1" si="143"/>
        <v>-2280593721.8625751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-9502473.8410940617</v>
      </c>
      <c r="L2056" s="444">
        <f t="shared" ca="1" si="142"/>
        <v>-2290096195.7036691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25">
      <c r="G2057" s="459"/>
      <c r="H2057" s="459">
        <v>2050</v>
      </c>
      <c r="I2057" s="444">
        <f t="shared" ca="1" si="143"/>
        <v>-2290096195.7036691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-9542067.4820986204</v>
      </c>
      <c r="L2057" s="444">
        <f t="shared" ca="1" si="142"/>
        <v>-2299638263.1857677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25">
      <c r="G2058" s="459"/>
      <c r="H2058" s="459">
        <v>2051</v>
      </c>
      <c r="I2058" s="444">
        <f t="shared" ca="1" si="143"/>
        <v>-2299638263.1857677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-9581826.0966073647</v>
      </c>
      <c r="L2058" s="444">
        <f t="shared" ca="1" si="142"/>
        <v>-2309220089.2823749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25">
      <c r="G2059" s="459"/>
      <c r="H2059" s="459">
        <v>2052</v>
      </c>
      <c r="I2059" s="444">
        <f t="shared" ca="1" si="143"/>
        <v>-2309220089.2823749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-9621750.3720098957</v>
      </c>
      <c r="L2059" s="444">
        <f t="shared" ca="1" si="142"/>
        <v>-2318841839.6543846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25">
      <c r="G2060" s="459"/>
      <c r="H2060" s="459">
        <v>2053</v>
      </c>
      <c r="I2060" s="444">
        <f t="shared" ca="1" si="143"/>
        <v>-2318841839.6543846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-9661840.998559935</v>
      </c>
      <c r="L2060" s="444">
        <f t="shared" ca="1" si="142"/>
        <v>-2328503680.6529446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25">
      <c r="G2061" s="459"/>
      <c r="H2061" s="459">
        <v>2054</v>
      </c>
      <c r="I2061" s="444">
        <f t="shared" ca="1" si="143"/>
        <v>-2328503680.6529446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-9702098.6693872698</v>
      </c>
      <c r="L2061" s="444">
        <f t="shared" ca="1" si="142"/>
        <v>-2338205779.3223319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25">
      <c r="G2062" s="459"/>
      <c r="H2062" s="459">
        <v>2055</v>
      </c>
      <c r="I2062" s="444">
        <f t="shared" ca="1" si="143"/>
        <v>-2338205779.3223319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-9742524.0805097166</v>
      </c>
      <c r="L2062" s="444">
        <f t="shared" ca="1" si="142"/>
        <v>-2347948303.4028416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25">
      <c r="G2063" s="459"/>
      <c r="H2063" s="459">
        <v>2056</v>
      </c>
      <c r="I2063" s="444">
        <f t="shared" ca="1" si="143"/>
        <v>-2347948303.4028416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-9783117.9308451731</v>
      </c>
      <c r="L2063" s="444">
        <f t="shared" ca="1" si="142"/>
        <v>-2357731421.3336868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25">
      <c r="G2064" s="459"/>
      <c r="H2064" s="459">
        <v>2057</v>
      </c>
      <c r="I2064" s="444">
        <f t="shared" ca="1" si="143"/>
        <v>-2357731421.3336868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-9823880.9222236946</v>
      </c>
      <c r="L2064" s="444">
        <f t="shared" ca="1" si="142"/>
        <v>-2367555302.2559104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25">
      <c r="G2065" s="459"/>
      <c r="H2065" s="459">
        <v>2058</v>
      </c>
      <c r="I2065" s="444">
        <f t="shared" ca="1" si="143"/>
        <v>-2367555302.2559104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-9864813.7593996264</v>
      </c>
      <c r="L2065" s="444">
        <f t="shared" ca="1" si="142"/>
        <v>-2377420116.0153098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25">
      <c r="G2066" s="459"/>
      <c r="H2066" s="459">
        <v>2059</v>
      </c>
      <c r="I2066" s="444">
        <f t="shared" ca="1" si="143"/>
        <v>-2377420116.0153098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-9905917.1500637904</v>
      </c>
      <c r="L2066" s="444">
        <f t="shared" ca="1" si="142"/>
        <v>-2387326033.1653738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25">
      <c r="G2067" s="459"/>
      <c r="H2067" s="459">
        <v>2060</v>
      </c>
      <c r="I2067" s="444">
        <f t="shared" ca="1" si="143"/>
        <v>-2387326033.1653738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-9947191.8048557248</v>
      </c>
      <c r="L2067" s="444">
        <f t="shared" ca="1" si="142"/>
        <v>-2397273224.9702296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25">
      <c r="G2068" s="459"/>
      <c r="H2068" s="459">
        <v>2061</v>
      </c>
      <c r="I2068" s="444">
        <f t="shared" ca="1" si="143"/>
        <v>-2397273224.9702296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-9988638.4373759571</v>
      </c>
      <c r="L2068" s="444">
        <f t="shared" ca="1" si="142"/>
        <v>-2407261863.4076056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25">
      <c r="G2069" s="459"/>
      <c r="H2069" s="459">
        <v>2062</v>
      </c>
      <c r="I2069" s="444">
        <f t="shared" ca="1" si="143"/>
        <v>-2407261863.4076056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-10030257.764198357</v>
      </c>
      <c r="L2069" s="444">
        <f t="shared" ca="1" si="142"/>
        <v>-2417292121.171804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25">
      <c r="G2070" s="459"/>
      <c r="H2070" s="459">
        <v>2063</v>
      </c>
      <c r="I2070" s="444">
        <f t="shared" ca="1" si="143"/>
        <v>-2417292121.171804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-10072050.504882516</v>
      </c>
      <c r="L2070" s="444">
        <f t="shared" ca="1" si="142"/>
        <v>-2427364171.6766863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25">
      <c r="G2071" s="459"/>
      <c r="H2071" s="459">
        <v>2064</v>
      </c>
      <c r="I2071" s="444">
        <f t="shared" ca="1" si="143"/>
        <v>-2427364171.6766863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-10114017.381986193</v>
      </c>
      <c r="L2071" s="444">
        <f t="shared" ca="1" si="142"/>
        <v>-2437478189.0586724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25">
      <c r="G2072" s="459"/>
      <c r="H2072" s="459">
        <v>2065</v>
      </c>
      <c r="I2072" s="444">
        <f t="shared" ca="1" si="143"/>
        <v>-2437478189.0586724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-10156159.121077802</v>
      </c>
      <c r="L2072" s="444">
        <f t="shared" ca="1" si="142"/>
        <v>-2447634348.1797504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25">
      <c r="G2073" s="459"/>
      <c r="H2073" s="459">
        <v>2066</v>
      </c>
      <c r="I2073" s="444">
        <f t="shared" ca="1" si="143"/>
        <v>-2447634348.1797504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-10198476.45074896</v>
      </c>
      <c r="L2073" s="444">
        <f t="shared" ca="1" si="142"/>
        <v>-2457832824.6304994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25">
      <c r="G2074" s="459"/>
      <c r="H2074" s="459">
        <v>2067</v>
      </c>
      <c r="I2074" s="444">
        <f t="shared" ca="1" si="143"/>
        <v>-2457832824.6304994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-10240970.10262708</v>
      </c>
      <c r="L2074" s="444">
        <f t="shared" ca="1" si="142"/>
        <v>-2468073794.7331266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25">
      <c r="G2075" s="459"/>
      <c r="H2075" s="459">
        <v>2068</v>
      </c>
      <c r="I2075" s="444">
        <f t="shared" ca="1" si="143"/>
        <v>-2468073794.7331266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-10283640.811388027</v>
      </c>
      <c r="L2075" s="444">
        <f t="shared" ca="1" si="142"/>
        <v>-2478357435.5445147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25">
      <c r="G2076" s="459"/>
      <c r="H2076" s="459">
        <v>2069</v>
      </c>
      <c r="I2076" s="444">
        <f t="shared" ca="1" si="143"/>
        <v>-2478357435.5445147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-10326489.314768812</v>
      </c>
      <c r="L2076" s="444">
        <f t="shared" ca="1" si="142"/>
        <v>-2488683924.8592834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25">
      <c r="G2077" s="459"/>
      <c r="H2077" s="459">
        <v>2070</v>
      </c>
      <c r="I2077" s="444">
        <f t="shared" ca="1" si="143"/>
        <v>-2488683924.8592834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-10369516.353580348</v>
      </c>
      <c r="L2077" s="444">
        <f t="shared" ca="1" si="142"/>
        <v>-2499053441.2128639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25">
      <c r="G2078" s="459"/>
      <c r="H2078" s="459">
        <v>2071</v>
      </c>
      <c r="I2078" s="444">
        <f t="shared" ca="1" si="143"/>
        <v>-2499053441.2128639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-10412722.671720266</v>
      </c>
      <c r="L2078" s="444">
        <f t="shared" ca="1" si="142"/>
        <v>-2509466163.8845844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25">
      <c r="G2079" s="459"/>
      <c r="H2079" s="459">
        <v>2072</v>
      </c>
      <c r="I2079" s="444">
        <f t="shared" ca="1" si="143"/>
        <v>-2509466163.8845844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-10456109.016185768</v>
      </c>
      <c r="L2079" s="444">
        <f t="shared" ca="1" si="142"/>
        <v>-2519922272.9007702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25">
      <c r="G2080" s="459"/>
      <c r="H2080" s="459">
        <v>2073</v>
      </c>
      <c r="I2080" s="444">
        <f t="shared" ca="1" si="143"/>
        <v>-2519922272.9007702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-10499676.137086542</v>
      </c>
      <c r="L2080" s="444">
        <f t="shared" ca="1" si="142"/>
        <v>-2530421949.0378566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25">
      <c r="G2081" s="459"/>
      <c r="H2081" s="459">
        <v>2074</v>
      </c>
      <c r="I2081" s="444">
        <f t="shared" ca="1" si="143"/>
        <v>-2530421949.0378566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-10543424.787657736</v>
      </c>
      <c r="L2081" s="444">
        <f t="shared" ca="1" si="142"/>
        <v>-2540965373.8255143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25">
      <c r="G2082" s="459"/>
      <c r="H2082" s="459">
        <v>2075</v>
      </c>
      <c r="I2082" s="444">
        <f t="shared" ca="1" si="143"/>
        <v>-2540965373.8255143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-10587355.724272976</v>
      </c>
      <c r="L2082" s="444">
        <f t="shared" ca="1" si="142"/>
        <v>-2551552729.5497875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25">
      <c r="G2083" s="459"/>
      <c r="H2083" s="459">
        <v>2076</v>
      </c>
      <c r="I2083" s="444">
        <f t="shared" ca="1" si="143"/>
        <v>-2551552729.5497875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-10631469.706457447</v>
      </c>
      <c r="L2083" s="444">
        <f t="shared" ca="1" si="142"/>
        <v>-2562184199.2562451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25">
      <c r="G2084" s="459"/>
      <c r="H2084" s="459">
        <v>2077</v>
      </c>
      <c r="I2084" s="444">
        <f t="shared" ca="1" si="143"/>
        <v>-2562184199.2562451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-10675767.49690102</v>
      </c>
      <c r="L2084" s="444">
        <f t="shared" ca="1" si="142"/>
        <v>-2572859966.7531462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25">
      <c r="G2085" s="459"/>
      <c r="H2085" s="459">
        <v>2078</v>
      </c>
      <c r="I2085" s="444">
        <f t="shared" ca="1" si="143"/>
        <v>-2572859966.7531462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-10720249.861471443</v>
      </c>
      <c r="L2085" s="444">
        <f t="shared" ca="1" si="142"/>
        <v>-2583580216.6146178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25">
      <c r="G2086" s="459"/>
      <c r="H2086" s="459">
        <v>2079</v>
      </c>
      <c r="I2086" s="444">
        <f t="shared" ca="1" si="143"/>
        <v>-2583580216.6146178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-10764917.569227574</v>
      </c>
      <c r="L2086" s="444">
        <f t="shared" ca="1" si="142"/>
        <v>-2594345134.1838455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25">
      <c r="G2087" s="459"/>
      <c r="H2087" s="459">
        <v>2080</v>
      </c>
      <c r="I2087" s="444">
        <f t="shared" ca="1" si="143"/>
        <v>-2594345134.1838455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-10809771.39243269</v>
      </c>
      <c r="L2087" s="444">
        <f t="shared" ca="1" si="142"/>
        <v>-2605154905.5762782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25">
      <c r="G2088" s="459"/>
      <c r="H2088" s="459">
        <v>2081</v>
      </c>
      <c r="I2088" s="444">
        <f t="shared" ca="1" si="143"/>
        <v>-2605154905.5762782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-10854812.106567826</v>
      </c>
      <c r="L2088" s="444">
        <f t="shared" ca="1" si="142"/>
        <v>-2616009717.6828461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25">
      <c r="G2089" s="459"/>
      <c r="H2089" s="459">
        <v>2082</v>
      </c>
      <c r="I2089" s="444">
        <f t="shared" ca="1" si="143"/>
        <v>-2616009717.6828461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-10900040.490345191</v>
      </c>
      <c r="L2089" s="444">
        <f t="shared" ca="1" si="142"/>
        <v>-2626909758.1731911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25">
      <c r="G2090" s="459"/>
      <c r="H2090" s="459">
        <v>2083</v>
      </c>
      <c r="I2090" s="444">
        <f t="shared" ca="1" si="143"/>
        <v>-2626909758.1731911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-10945457.325721629</v>
      </c>
      <c r="L2090" s="444">
        <f t="shared" ca="1" si="142"/>
        <v>-2637855215.4989128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25">
      <c r="G2091" s="459"/>
      <c r="H2091" s="459">
        <v>2084</v>
      </c>
      <c r="I2091" s="444">
        <f t="shared" ca="1" si="143"/>
        <v>-2637855215.4989128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-10991063.397912137</v>
      </c>
      <c r="L2091" s="444">
        <f t="shared" ca="1" si="142"/>
        <v>-2648846278.8968248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25">
      <c r="G2092" s="459"/>
      <c r="H2092" s="459">
        <v>2085</v>
      </c>
      <c r="I2092" s="444">
        <f t="shared" ca="1" si="143"/>
        <v>-2648846278.8968248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-11036859.495403437</v>
      </c>
      <c r="L2092" s="444">
        <f t="shared" ca="1" si="142"/>
        <v>-2659883138.3922281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25">
      <c r="G2093" s="459"/>
      <c r="H2093" s="459">
        <v>2086</v>
      </c>
      <c r="I2093" s="444">
        <f t="shared" ca="1" si="143"/>
        <v>-2659883138.3922281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-11082846.409967616</v>
      </c>
      <c r="L2093" s="444">
        <f t="shared" ca="1" si="142"/>
        <v>-2670965984.8021955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25">
      <c r="G2094" s="459"/>
      <c r="H2094" s="459">
        <v>2087</v>
      </c>
      <c r="I2094" s="444">
        <f t="shared" ca="1" si="143"/>
        <v>-2670965984.8021955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-11129024.936675815</v>
      </c>
      <c r="L2094" s="444">
        <f t="shared" ca="1" si="142"/>
        <v>-2682095009.7388716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25">
      <c r="G2095" s="459"/>
      <c r="H2095" s="459">
        <v>2088</v>
      </c>
      <c r="I2095" s="444">
        <f t="shared" ca="1" si="143"/>
        <v>-2682095009.7388716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-11175395.873911966</v>
      </c>
      <c r="L2095" s="444">
        <f t="shared" ca="1" si="142"/>
        <v>-2693270405.6127834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25">
      <c r="G2096" s="459"/>
      <c r="H2096" s="459">
        <v>2089</v>
      </c>
      <c r="I2096" s="444">
        <f t="shared" ca="1" si="143"/>
        <v>-2693270405.6127834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-11221960.023386598</v>
      </c>
      <c r="L2096" s="444">
        <f t="shared" ca="1" si="142"/>
        <v>-2704492365.6361699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25">
      <c r="G2097" s="459"/>
      <c r="H2097" s="459">
        <v>2090</v>
      </c>
      <c r="I2097" s="444">
        <f t="shared" ca="1" si="143"/>
        <v>-2704492365.6361699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-11268718.190150708</v>
      </c>
      <c r="L2097" s="444">
        <f t="shared" ca="1" si="142"/>
        <v>-2715761083.8263206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25">
      <c r="G2098" s="459"/>
      <c r="H2098" s="459">
        <v>2091</v>
      </c>
      <c r="I2098" s="444">
        <f t="shared" ca="1" si="143"/>
        <v>-2715761083.8263206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-11315671.18260967</v>
      </c>
      <c r="L2098" s="444">
        <f t="shared" ca="1" si="142"/>
        <v>-2727076755.0089302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25">
      <c r="G2099" s="459"/>
      <c r="H2099" s="459">
        <v>2092</v>
      </c>
      <c r="I2099" s="444">
        <f t="shared" ca="1" si="143"/>
        <v>-2727076755.0089302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-11362819.812537208</v>
      </c>
      <c r="L2099" s="444">
        <f t="shared" ca="1" si="142"/>
        <v>-2738439574.8214674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25">
      <c r="G2100" s="459"/>
      <c r="H2100" s="459">
        <v>2093</v>
      </c>
      <c r="I2100" s="444">
        <f t="shared" ca="1" si="143"/>
        <v>-2738439574.8214674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-11410164.895089447</v>
      </c>
      <c r="L2100" s="444">
        <f t="shared" ca="1" si="142"/>
        <v>-2749849739.716557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25">
      <c r="G2101" s="459"/>
      <c r="H2101" s="459">
        <v>2094</v>
      </c>
      <c r="I2101" s="444">
        <f t="shared" ca="1" si="143"/>
        <v>-2749849739.716557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-11457707.248818988</v>
      </c>
      <c r="L2101" s="444">
        <f t="shared" ca="1" si="142"/>
        <v>-2761307446.9653759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25">
      <c r="G2102" s="459"/>
      <c r="H2102" s="459">
        <v>2095</v>
      </c>
      <c r="I2102" s="444">
        <f t="shared" ca="1" si="143"/>
        <v>-2761307446.9653759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-11505447.695689065</v>
      </c>
      <c r="L2102" s="444">
        <f t="shared" ca="1" si="142"/>
        <v>-2772812894.6610651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25">
      <c r="G2103" s="459"/>
      <c r="H2103" s="459">
        <v>2096</v>
      </c>
      <c r="I2103" s="444">
        <f t="shared" ca="1" si="143"/>
        <v>-2772812894.6610651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-11553387.06108777</v>
      </c>
      <c r="L2103" s="444">
        <f t="shared" ca="1" si="142"/>
        <v>-2784366281.7221527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25">
      <c r="G2104" s="459"/>
      <c r="H2104" s="459">
        <v>2097</v>
      </c>
      <c r="I2104" s="444">
        <f t="shared" ca="1" si="143"/>
        <v>-2784366281.7221527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-11601526.173842303</v>
      </c>
      <c r="L2104" s="444">
        <f t="shared" ca="1" si="142"/>
        <v>-2795967807.8959951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25">
      <c r="G2105" s="459"/>
      <c r="H2105" s="459">
        <v>2098</v>
      </c>
      <c r="I2105" s="444">
        <f t="shared" ca="1" si="143"/>
        <v>-2795967807.8959951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-11649865.866233313</v>
      </c>
      <c r="L2105" s="444">
        <f t="shared" ca="1" si="142"/>
        <v>-2807617673.7622285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25">
      <c r="G2106" s="459"/>
      <c r="H2106" s="459">
        <v>2099</v>
      </c>
      <c r="I2106" s="444">
        <f t="shared" ca="1" si="143"/>
        <v>-2807617673.7622285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-11698406.974009285</v>
      </c>
      <c r="L2106" s="444">
        <f t="shared" ca="1" si="142"/>
        <v>-2819316080.736238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25">
      <c r="G2107" s="459"/>
      <c r="H2107" s="459">
        <v>2100</v>
      </c>
      <c r="I2107" s="444">
        <f t="shared" ca="1" si="143"/>
        <v>-2819316080.736238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-11747150.336400991</v>
      </c>
      <c r="L2107" s="444">
        <f t="shared" ca="1" si="142"/>
        <v>-2831063231.072639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25">
      <c r="G2108" s="459"/>
      <c r="H2108" s="459">
        <v>2101</v>
      </c>
      <c r="I2108" s="444">
        <f t="shared" ca="1" si="143"/>
        <v>-2831063231.072639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-11796096.796135996</v>
      </c>
      <c r="L2108" s="444">
        <f t="shared" ca="1" si="142"/>
        <v>-2842859327.8687749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25">
      <c r="G2109" s="459"/>
      <c r="H2109" s="459">
        <v>2102</v>
      </c>
      <c r="I2109" s="444">
        <f t="shared" ca="1" si="143"/>
        <v>-2842859327.8687749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-11845247.199453229</v>
      </c>
      <c r="L2109" s="444">
        <f t="shared" ca="1" si="142"/>
        <v>-2854704575.0682282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25">
      <c r="G2110" s="459"/>
      <c r="H2110" s="459">
        <v>2103</v>
      </c>
      <c r="I2110" s="444">
        <f t="shared" ca="1" si="143"/>
        <v>-2854704575.0682282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-11894602.396117618</v>
      </c>
      <c r="L2110" s="444">
        <f t="shared" ca="1" si="142"/>
        <v>-2866599177.4643459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25">
      <c r="G2111" s="459"/>
      <c r="H2111" s="459">
        <v>2104</v>
      </c>
      <c r="I2111" s="444">
        <f t="shared" ca="1" si="143"/>
        <v>-2866599177.4643459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-11944163.239434775</v>
      </c>
      <c r="L2111" s="444">
        <f t="shared" ca="1" si="142"/>
        <v>-2878543340.7037807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25">
      <c r="G2112" s="459"/>
      <c r="H2112" s="459">
        <v>2105</v>
      </c>
      <c r="I2112" s="444">
        <f t="shared" ca="1" si="143"/>
        <v>-2878543340.7037807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-11993930.586265752</v>
      </c>
      <c r="L2112" s="444">
        <f t="shared" ca="1" si="142"/>
        <v>-2890537271.2900462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25">
      <c r="G2113" s="459"/>
      <c r="H2113" s="459">
        <v>2106</v>
      </c>
      <c r="I2113" s="444">
        <f t="shared" ca="1" si="143"/>
        <v>-2890537271.2900462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-12043905.297041859</v>
      </c>
      <c r="L2113" s="444">
        <f t="shared" ca="1" si="142"/>
        <v>-2902581176.5870881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25">
      <c r="G2114" s="459"/>
      <c r="H2114" s="459">
        <v>2107</v>
      </c>
      <c r="I2114" s="444">
        <f t="shared" ca="1" si="143"/>
        <v>-2902581176.5870881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-12094088.235779533</v>
      </c>
      <c r="L2114" s="444">
        <f t="shared" ca="1" si="142"/>
        <v>-2914675264.8228679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25">
      <c r="G2115" s="459"/>
      <c r="H2115" s="459">
        <v>2108</v>
      </c>
      <c r="I2115" s="444">
        <f t="shared" ca="1" si="143"/>
        <v>-2914675264.8228679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-12144480.270095283</v>
      </c>
      <c r="L2115" s="444">
        <f t="shared" ca="1" si="142"/>
        <v>-2926819745.0929632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25">
      <c r="G2116" s="459"/>
      <c r="H2116" s="459">
        <v>2109</v>
      </c>
      <c r="I2116" s="444">
        <f t="shared" ca="1" si="143"/>
        <v>-2926819745.0929632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-12195082.27122068</v>
      </c>
      <c r="L2116" s="444">
        <f t="shared" ca="1" si="142"/>
        <v>-2939014827.3641839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25">
      <c r="G2117" s="459"/>
      <c r="H2117" s="459">
        <v>2110</v>
      </c>
      <c r="I2117" s="444">
        <f t="shared" ca="1" si="143"/>
        <v>-2939014827.3641839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-12245895.114017433</v>
      </c>
      <c r="L2117" s="444">
        <f t="shared" ca="1" si="142"/>
        <v>-2951260722.4782014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25">
      <c r="G2118" s="459"/>
      <c r="H2118" s="459">
        <v>2111</v>
      </c>
      <c r="I2118" s="444">
        <f t="shared" ca="1" si="143"/>
        <v>-2951260722.4782014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-12296919.676992506</v>
      </c>
      <c r="L2118" s="444">
        <f t="shared" ca="1" si="142"/>
        <v>-2963557642.1551938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25">
      <c r="G2119" s="459"/>
      <c r="H2119" s="459">
        <v>2112</v>
      </c>
      <c r="I2119" s="444">
        <f t="shared" ca="1" si="143"/>
        <v>-2963557642.1551938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-12348156.842313308</v>
      </c>
      <c r="L2119" s="444">
        <f t="shared" ca="1" si="142"/>
        <v>-2975905798.9975071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25">
      <c r="G2120" s="459"/>
      <c r="H2120" s="459">
        <v>2113</v>
      </c>
      <c r="I2120" s="444">
        <f t="shared" ca="1" si="143"/>
        <v>-2975905798.9975071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-12399607.495822946</v>
      </c>
      <c r="L2120" s="444">
        <f t="shared" ca="1" si="142"/>
        <v>-2988305406.49333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25">
      <c r="G2121" s="459"/>
      <c r="H2121" s="459">
        <v>2114</v>
      </c>
      <c r="I2121" s="444">
        <f t="shared" ca="1" si="143"/>
        <v>-2988305406.49333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-12451272.527055541</v>
      </c>
      <c r="L2121" s="444">
        <f t="shared" ca="1" si="142"/>
        <v>-3000756679.0203857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25">
      <c r="G2122" s="459"/>
      <c r="H2122" s="459">
        <v>2115</v>
      </c>
      <c r="I2122" s="444">
        <f t="shared" ca="1" si="143"/>
        <v>-3000756679.0203857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-12503152.829251608</v>
      </c>
      <c r="L2122" s="444">
        <f t="shared" ca="1" si="142"/>
        <v>-3013259831.8496375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25">
      <c r="G2123" s="459"/>
      <c r="H2123" s="459">
        <v>2116</v>
      </c>
      <c r="I2123" s="444">
        <f t="shared" ca="1" si="143"/>
        <v>-3013259831.8496375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-12555249.299373489</v>
      </c>
      <c r="L2123" s="444">
        <f t="shared" ca="1" si="142"/>
        <v>-3025815081.1490111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25">
      <c r="G2124" s="459"/>
      <c r="H2124" s="459">
        <v>2117</v>
      </c>
      <c r="I2124" s="444">
        <f t="shared" ca="1" si="143"/>
        <v>-3025815081.1490111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-12607562.83812088</v>
      </c>
      <c r="L2124" s="444">
        <f t="shared" ca="1" si="142"/>
        <v>-3038422643.9871321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25">
      <c r="G2125" s="459"/>
      <c r="H2125" s="459">
        <v>2118</v>
      </c>
      <c r="I2125" s="444">
        <f t="shared" ca="1" si="143"/>
        <v>-3038422643.9871321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-12660094.349946383</v>
      </c>
      <c r="L2125" s="444">
        <f t="shared" ca="1" si="142"/>
        <v>-3051082738.3370786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25">
      <c r="G2126" s="459"/>
      <c r="H2126" s="459">
        <v>2119</v>
      </c>
      <c r="I2126" s="444">
        <f t="shared" ca="1" si="143"/>
        <v>-3051082738.3370786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-12712844.743071161</v>
      </c>
      <c r="L2126" s="444">
        <f t="shared" ca="1" si="142"/>
        <v>-3063795583.0801497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25">
      <c r="G2127" s="459"/>
      <c r="H2127" s="459">
        <v>2120</v>
      </c>
      <c r="I2127" s="444">
        <f t="shared" ca="1" si="143"/>
        <v>-3063795583.0801497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-12765814.929500623</v>
      </c>
      <c r="L2127" s="444">
        <f t="shared" ca="1" si="142"/>
        <v>-3076561398.0096502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25">
      <c r="G2128" s="459"/>
      <c r="H2128" s="459">
        <v>2121</v>
      </c>
      <c r="I2128" s="444">
        <f t="shared" ca="1" si="143"/>
        <v>-3076561398.0096502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-12819005.82504021</v>
      </c>
      <c r="L2128" s="444">
        <f t="shared" ca="1" si="142"/>
        <v>-3089380403.8346906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25">
      <c r="G2129" s="459"/>
      <c r="H2129" s="459">
        <v>2122</v>
      </c>
      <c r="I2129" s="444">
        <f t="shared" ca="1" si="143"/>
        <v>-3089380403.8346906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-12872418.34931121</v>
      </c>
      <c r="L2129" s="444">
        <f t="shared" ca="1" si="142"/>
        <v>-3102252822.1840019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25">
      <c r="G2130" s="459"/>
      <c r="H2130" s="459">
        <v>2123</v>
      </c>
      <c r="I2130" s="444">
        <f t="shared" ca="1" si="143"/>
        <v>-3102252822.1840019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-12926053.425766675</v>
      </c>
      <c r="L2130" s="444">
        <f t="shared" ca="1" si="142"/>
        <v>-3115178875.6097684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25">
      <c r="G2131" s="459"/>
      <c r="H2131" s="459">
        <v>2124</v>
      </c>
      <c r="I2131" s="444">
        <f t="shared" ca="1" si="143"/>
        <v>-3115178875.6097684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-12979911.981707368</v>
      </c>
      <c r="L2131" s="444">
        <f t="shared" ca="1" si="142"/>
        <v>-3128158787.591476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25">
      <c r="G2132" s="459"/>
      <c r="H2132" s="459">
        <v>2125</v>
      </c>
      <c r="I2132" s="444">
        <f t="shared" ca="1" si="143"/>
        <v>-3128158787.591476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-13033994.948297817</v>
      </c>
      <c r="L2132" s="444">
        <f t="shared" ca="1" si="142"/>
        <v>-3141192782.5397739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25">
      <c r="G2133" s="459"/>
      <c r="H2133" s="459">
        <v>2126</v>
      </c>
      <c r="I2133" s="444">
        <f t="shared" ca="1" si="143"/>
        <v>-3141192782.5397739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-13088303.260582391</v>
      </c>
      <c r="L2133" s="444">
        <f t="shared" ca="1" si="142"/>
        <v>-3154281085.8003564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25">
      <c r="G2134" s="459"/>
      <c r="H2134" s="459">
        <v>2127</v>
      </c>
      <c r="I2134" s="444">
        <f t="shared" ca="1" si="143"/>
        <v>-3154281085.8003564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-13142837.857501484</v>
      </c>
      <c r="L2134" s="444">
        <f t="shared" ca="1" si="142"/>
        <v>-3167423923.6578579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25">
      <c r="G2135" s="459"/>
      <c r="H2135" s="459">
        <v>2128</v>
      </c>
      <c r="I2135" s="444">
        <f t="shared" ca="1" si="143"/>
        <v>-3167423923.6578579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-13197599.681907741</v>
      </c>
      <c r="L2135" s="444">
        <f t="shared" ca="1" si="142"/>
        <v>-3180621523.3397655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25">
      <c r="G2136" s="459"/>
      <c r="H2136" s="459">
        <v>2129</v>
      </c>
      <c r="I2136" s="444">
        <f t="shared" ca="1" si="143"/>
        <v>-3180621523.3397655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-13252589.680582356</v>
      </c>
      <c r="L2136" s="444">
        <f t="shared" ca="1" si="142"/>
        <v>-3193874113.0203481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25">
      <c r="G2137" s="459"/>
      <c r="H2137" s="459">
        <v>2130</v>
      </c>
      <c r="I2137" s="444">
        <f t="shared" ca="1" si="143"/>
        <v>-3193874113.0203481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-13307808.804251451</v>
      </c>
      <c r="L2137" s="444">
        <f t="shared" ca="1" si="142"/>
        <v>-3207181921.8245997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25">
      <c r="G2138" s="459"/>
      <c r="H2138" s="459">
        <v>2131</v>
      </c>
      <c r="I2138" s="444">
        <f t="shared" ca="1" si="143"/>
        <v>-3207181921.8245997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-13363258.007602498</v>
      </c>
      <c r="L2138" s="444">
        <f t="shared" ca="1" si="142"/>
        <v>-3220545179.8322024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25">
      <c r="G2139" s="459"/>
      <c r="H2139" s="459">
        <v>2132</v>
      </c>
      <c r="I2139" s="444">
        <f t="shared" ca="1" si="143"/>
        <v>-3220545179.8322024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-13418938.249300843</v>
      </c>
      <c r="L2139" s="444">
        <f t="shared" ca="1" si="142"/>
        <v>-3233964118.0815034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25">
      <c r="G2140" s="459"/>
      <c r="H2140" s="459">
        <v>2133</v>
      </c>
      <c r="I2140" s="444">
        <f t="shared" ca="1" si="143"/>
        <v>-3233964118.0815034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-13474850.492006265</v>
      </c>
      <c r="L2140" s="444">
        <f t="shared" ca="1" si="142"/>
        <v>-3247438968.5735097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25">
      <c r="G2141" s="459"/>
      <c r="H2141" s="459">
        <v>2134</v>
      </c>
      <c r="I2141" s="444">
        <f t="shared" ca="1" si="143"/>
        <v>-3247438968.5735097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-13530995.702389624</v>
      </c>
      <c r="L2141" s="444">
        <f t="shared" ca="1" si="142"/>
        <v>-3260969964.2758994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25">
      <c r="G2142" s="459"/>
      <c r="H2142" s="459">
        <v>2135</v>
      </c>
      <c r="I2142" s="444">
        <f t="shared" ca="1" si="143"/>
        <v>-3260969964.2758994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-13587374.851149581</v>
      </c>
      <c r="L2142" s="444">
        <f t="shared" ca="1" si="142"/>
        <v>-3274557339.127049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25">
      <c r="G2143" s="459"/>
      <c r="H2143" s="459">
        <v>2136</v>
      </c>
      <c r="I2143" s="444">
        <f t="shared" ca="1" si="143"/>
        <v>-3274557339.127049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-13643988.913029371</v>
      </c>
      <c r="L2143" s="444">
        <f t="shared" ca="1" si="142"/>
        <v>-3288201328.0400782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25">
      <c r="G2144" s="459"/>
      <c r="H2144" s="459">
        <v>2137</v>
      </c>
      <c r="I2144" s="444">
        <f t="shared" ca="1" si="143"/>
        <v>-3288201328.0400782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-13700838.866833659</v>
      </c>
      <c r="L2144" s="444">
        <f t="shared" ca="1" si="142"/>
        <v>-3301902166.9069118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25">
      <c r="G2145" s="459"/>
      <c r="H2145" s="459">
        <v>2138</v>
      </c>
      <c r="I2145" s="444">
        <f t="shared" ca="1" si="143"/>
        <v>-3301902166.9069118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-13757925.695445465</v>
      </c>
      <c r="L2145" s="444">
        <f t="shared" ca="1" si="142"/>
        <v>-3315660092.6023574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25">
      <c r="G2146" s="459"/>
      <c r="H2146" s="459">
        <v>2139</v>
      </c>
      <c r="I2146" s="444">
        <f t="shared" ca="1" si="143"/>
        <v>-3315660092.6023574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-13815250.385843156</v>
      </c>
      <c r="L2146" s="444">
        <f t="shared" ca="1" si="142"/>
        <v>-3329475342.9882007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25">
      <c r="G2147" s="459"/>
      <c r="H2147" s="459">
        <v>2140</v>
      </c>
      <c r="I2147" s="444">
        <f t="shared" ca="1" si="143"/>
        <v>-3329475342.9882007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-13872813.929117503</v>
      </c>
      <c r="L2147" s="444">
        <f t="shared" ca="1" si="142"/>
        <v>-3343348156.9173183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25">
      <c r="G2148" s="459"/>
      <c r="H2148" s="459">
        <v>2141</v>
      </c>
      <c r="I2148" s="444">
        <f t="shared" ca="1" si="143"/>
        <v>-3343348156.9173183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-13930617.320488825</v>
      </c>
      <c r="L2148" s="444">
        <f t="shared" ca="1" si="142"/>
        <v>-3357278774.2378073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25">
      <c r="G2149" s="459"/>
      <c r="H2149" s="459">
        <v>2142</v>
      </c>
      <c r="I2149" s="444">
        <f t="shared" ca="1" si="143"/>
        <v>-3357278774.2378073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-13988661.559324197</v>
      </c>
      <c r="L2149" s="444">
        <f t="shared" ca="1" si="142"/>
        <v>-3371267435.7971315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25">
      <c r="G2150" s="459"/>
      <c r="H2150" s="459">
        <v>2143</v>
      </c>
      <c r="I2150" s="444">
        <f t="shared" ca="1" si="143"/>
        <v>-3371267435.7971315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-14046947.649154713</v>
      </c>
      <c r="L2150" s="444">
        <f t="shared" ca="1" si="142"/>
        <v>-3385314383.4462862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25">
      <c r="G2151" s="459"/>
      <c r="H2151" s="459">
        <v>2144</v>
      </c>
      <c r="I2151" s="444">
        <f t="shared" ca="1" si="143"/>
        <v>-3385314383.4462862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-14105476.597692858</v>
      </c>
      <c r="L2151" s="444">
        <f t="shared" ca="1" si="142"/>
        <v>-3399419860.0439792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25">
      <c r="G2152" s="459"/>
      <c r="H2152" s="459">
        <v>2145</v>
      </c>
      <c r="I2152" s="444">
        <f t="shared" ca="1" si="143"/>
        <v>-3399419860.0439792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-14164249.416849915</v>
      </c>
      <c r="L2152" s="444">
        <f t="shared" ca="1" si="142"/>
        <v>-3413584109.4608293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25">
      <c r="G2153" s="459"/>
      <c r="H2153" s="459">
        <v>2146</v>
      </c>
      <c r="I2153" s="444">
        <f t="shared" ca="1" si="143"/>
        <v>-3413584109.4608293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-14223267.122753454</v>
      </c>
      <c r="L2153" s="444">
        <f t="shared" ca="1" si="142"/>
        <v>-3427807376.5835829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25">
      <c r="G2154" s="459"/>
      <c r="H2154" s="459">
        <v>2147</v>
      </c>
      <c r="I2154" s="444">
        <f t="shared" ca="1" si="143"/>
        <v>-3427807376.5835829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-14282530.735764928</v>
      </c>
      <c r="L2154" s="444">
        <f t="shared" ca="1" si="142"/>
        <v>-3442089907.3193479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25">
      <c r="G2155" s="459"/>
      <c r="H2155" s="459">
        <v>2148</v>
      </c>
      <c r="I2155" s="444">
        <f t="shared" ca="1" si="143"/>
        <v>-3442089907.3193479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-14342041.280497283</v>
      </c>
      <c r="L2155" s="444">
        <f t="shared" ca="1" si="142"/>
        <v>-3456431948.5998449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25">
      <c r="G2156" s="459"/>
      <c r="H2156" s="459">
        <v>2149</v>
      </c>
      <c r="I2156" s="444">
        <f t="shared" ca="1" si="143"/>
        <v>-3456431948.5998449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-14401799.785832688</v>
      </c>
      <c r="L2156" s="444">
        <f t="shared" ca="1" si="142"/>
        <v>-3470833748.3856778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25">
      <c r="G2157" s="459"/>
      <c r="H2157" s="459">
        <v>2150</v>
      </c>
      <c r="I2157" s="444">
        <f t="shared" ca="1" si="143"/>
        <v>-3470833748.3856778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-14461807.284940325</v>
      </c>
      <c r="L2157" s="444">
        <f t="shared" ca="1" si="142"/>
        <v>-3485295555.6706181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25">
      <c r="G2158" s="459"/>
      <c r="H2158" s="459">
        <v>2151</v>
      </c>
      <c r="I2158" s="444">
        <f t="shared" ca="1" si="143"/>
        <v>-3485295555.6706181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-14522064.81529424</v>
      </c>
      <c r="L2158" s="444">
        <f t="shared" ca="1" si="142"/>
        <v>-3499817620.4859123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25">
      <c r="G2159" s="459"/>
      <c r="H2159" s="459">
        <v>2152</v>
      </c>
      <c r="I2159" s="444">
        <f t="shared" ca="1" si="143"/>
        <v>-3499817620.4859123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-14582573.418691302</v>
      </c>
      <c r="L2159" s="444">
        <f t="shared" ca="1" si="142"/>
        <v>-3514400193.9046035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25">
      <c r="G2160" s="459"/>
      <c r="H2160" s="459">
        <v>2153</v>
      </c>
      <c r="I2160" s="444">
        <f t="shared" ca="1" si="143"/>
        <v>-3514400193.9046035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-14643334.141269181</v>
      </c>
      <c r="L2160" s="444">
        <f t="shared" ca="1" si="142"/>
        <v>-3529043528.0458727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25">
      <c r="G2161" s="459"/>
      <c r="H2161" s="459">
        <v>2154</v>
      </c>
      <c r="I2161" s="444">
        <f t="shared" ca="1" si="143"/>
        <v>-3529043528.0458727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-14704348.033524469</v>
      </c>
      <c r="L2161" s="444">
        <f t="shared" ca="1" si="142"/>
        <v>-3543747876.0793972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25">
      <c r="G2162" s="459"/>
      <c r="H2162" s="459">
        <v>2155</v>
      </c>
      <c r="I2162" s="444">
        <f t="shared" ca="1" si="143"/>
        <v>-3543747876.0793972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-14765616.150330821</v>
      </c>
      <c r="L2162" s="444">
        <f t="shared" ca="1" si="142"/>
        <v>-3558513492.2297282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25">
      <c r="G2163" s="459"/>
      <c r="H2163" s="459">
        <v>2156</v>
      </c>
      <c r="I2163" s="444">
        <f t="shared" ca="1" si="143"/>
        <v>-3558513492.2297282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-14827139.550957199</v>
      </c>
      <c r="L2163" s="444">
        <f t="shared" ca="1" si="142"/>
        <v>-3573340631.7806854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25">
      <c r="G2164" s="459"/>
      <c r="H2164" s="459">
        <v>2157</v>
      </c>
      <c r="I2164" s="444">
        <f t="shared" ca="1" si="143"/>
        <v>-3573340631.7806854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-14888919.299086189</v>
      </c>
      <c r="L2164" s="444">
        <f t="shared" ca="1" si="142"/>
        <v>-3588229551.0797715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25">
      <c r="G2165" s="459"/>
      <c r="H2165" s="459">
        <v>2158</v>
      </c>
      <c r="I2165" s="444">
        <f t="shared" ca="1" si="143"/>
        <v>-3588229551.0797715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-14950956.462832382</v>
      </c>
      <c r="L2165" s="444">
        <f t="shared" ca="1" si="142"/>
        <v>-3603180507.542604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25">
      <c r="G2166" s="459"/>
      <c r="H2166" s="459">
        <v>2159</v>
      </c>
      <c r="I2166" s="444">
        <f t="shared" ca="1" si="143"/>
        <v>-3603180507.542604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-15013252.11476085</v>
      </c>
      <c r="L2166" s="444">
        <f t="shared" ca="1" si="142"/>
        <v>-3618193759.6573648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25">
      <c r="G2167" s="459"/>
      <c r="H2167" s="459">
        <v>2160</v>
      </c>
      <c r="I2167" s="444">
        <f t="shared" ca="1" si="143"/>
        <v>-3618193759.6573648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-15075807.331905685</v>
      </c>
      <c r="L2167" s="444">
        <f t="shared" ca="1" si="142"/>
        <v>-3633269566.9892707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25">
      <c r="G2168" s="459"/>
      <c r="H2168" s="459">
        <v>2161</v>
      </c>
      <c r="I2168" s="444">
        <f t="shared" ca="1" si="143"/>
        <v>-3633269566.9892707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-15138623.195788627</v>
      </c>
      <c r="L2168" s="444">
        <f t="shared" ca="1" si="142"/>
        <v>-3648408190.1850595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25">
      <c r="G2169" s="459"/>
      <c r="H2169" s="459">
        <v>2162</v>
      </c>
      <c r="I2169" s="444">
        <f t="shared" ca="1" si="143"/>
        <v>-3648408190.1850595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-15201700.792437747</v>
      </c>
      <c r="L2169" s="444">
        <f t="shared" ca="1" si="142"/>
        <v>-3663609890.9774971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25">
      <c r="G2170" s="459"/>
      <c r="H2170" s="459">
        <v>2163</v>
      </c>
      <c r="I2170" s="444">
        <f t="shared" ca="1" si="143"/>
        <v>-3663609890.9774971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-15265041.212406239</v>
      </c>
      <c r="L2170" s="444">
        <f t="shared" ca="1" si="142"/>
        <v>-3678874932.1899033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25">
      <c r="G2171" s="459"/>
      <c r="H2171" s="459">
        <v>2164</v>
      </c>
      <c r="I2171" s="444">
        <f t="shared" ca="1" si="143"/>
        <v>-3678874932.1899033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-15328645.550791265</v>
      </c>
      <c r="L2171" s="444">
        <f t="shared" ca="1" si="142"/>
        <v>-3694203577.7406945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25">
      <c r="G2172" s="459"/>
      <c r="H2172" s="459">
        <v>2165</v>
      </c>
      <c r="I2172" s="444">
        <f t="shared" ca="1" si="143"/>
        <v>-3694203577.7406945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-15392514.907252893</v>
      </c>
      <c r="L2172" s="444">
        <f t="shared" ca="1" si="142"/>
        <v>-3709596092.6479473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25">
      <c r="G2173" s="459"/>
      <c r="H2173" s="459">
        <v>2166</v>
      </c>
      <c r="I2173" s="444">
        <f t="shared" ca="1" si="143"/>
        <v>-3709596092.6479473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-15456650.386033114</v>
      </c>
      <c r="L2173" s="444">
        <f t="shared" ca="1" si="142"/>
        <v>-3725052743.0339804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25">
      <c r="G2174" s="459"/>
      <c r="H2174" s="459">
        <v>2167</v>
      </c>
      <c r="I2174" s="444">
        <f t="shared" ca="1" si="143"/>
        <v>-3725052743.0339804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-15521053.095974917</v>
      </c>
      <c r="L2174" s="444">
        <f t="shared" ca="1" si="142"/>
        <v>-3740573796.1299553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25">
      <c r="G2175" s="459"/>
      <c r="H2175" s="459">
        <v>2168</v>
      </c>
      <c r="I2175" s="444">
        <f t="shared" ca="1" si="143"/>
        <v>-3740573796.1299553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-15585724.150541481</v>
      </c>
      <c r="L2175" s="444">
        <f t="shared" ca="1" si="142"/>
        <v>-3756159520.2804966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25">
      <c r="G2176" s="459"/>
      <c r="H2176" s="459">
        <v>2169</v>
      </c>
      <c r="I2176" s="444">
        <f t="shared" ca="1" si="143"/>
        <v>-3756159520.2804966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-15650664.667835405</v>
      </c>
      <c r="L2176" s="444">
        <f t="shared" ca="1" si="142"/>
        <v>-3771810184.9483318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25">
      <c r="G2177" s="459"/>
      <c r="H2177" s="459">
        <v>2170</v>
      </c>
      <c r="I2177" s="444">
        <f t="shared" ca="1" si="143"/>
        <v>-3771810184.9483318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-15715875.770618048</v>
      </c>
      <c r="L2177" s="444">
        <f t="shared" ca="1" si="142"/>
        <v>-3787526060.7189498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25">
      <c r="G2178" s="459"/>
      <c r="H2178" s="459">
        <v>2171</v>
      </c>
      <c r="I2178" s="444">
        <f t="shared" ca="1" si="143"/>
        <v>-3787526060.7189498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-15781358.586328959</v>
      </c>
      <c r="L2178" s="444">
        <f t="shared" ca="1" si="142"/>
        <v>-3803307419.3052788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25">
      <c r="G2179" s="459"/>
      <c r="H2179" s="459">
        <v>2172</v>
      </c>
      <c r="I2179" s="444">
        <f t="shared" ca="1" si="143"/>
        <v>-3803307419.3052788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-15847114.247105328</v>
      </c>
      <c r="L2179" s="444">
        <f t="shared" ca="1" si="142"/>
        <v>-3819154533.5523839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25">
      <c r="G2180" s="459"/>
      <c r="H2180" s="459">
        <v>2173</v>
      </c>
      <c r="I2180" s="444">
        <f t="shared" ca="1" si="143"/>
        <v>-3819154533.5523839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-15913143.889801599</v>
      </c>
      <c r="L2180" s="444">
        <f t="shared" ca="1" si="142"/>
        <v>-3835067677.4421854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25">
      <c r="G2181" s="459"/>
      <c r="H2181" s="459">
        <v>2174</v>
      </c>
      <c r="I2181" s="444">
        <f t="shared" ca="1" si="143"/>
        <v>-3835067677.4421854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-15979448.656009106</v>
      </c>
      <c r="L2181" s="444">
        <f t="shared" ca="1" si="142"/>
        <v>-3851047126.0981946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25">
      <c r="G2182" s="459"/>
      <c r="H2182" s="459">
        <v>2175</v>
      </c>
      <c r="I2182" s="444">
        <f t="shared" ca="1" si="143"/>
        <v>-3851047126.0981946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-16046029.692075809</v>
      </c>
      <c r="L2182" s="444">
        <f t="shared" ca="1" si="142"/>
        <v>-3867093155.7902703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25">
      <c r="G2183" s="459"/>
      <c r="H2183" s="459">
        <v>2176</v>
      </c>
      <c r="I2183" s="444">
        <f t="shared" ca="1" si="143"/>
        <v>-3867093155.7902703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-16112888.149126127</v>
      </c>
      <c r="L2183" s="444">
        <f t="shared" ca="1" si="142"/>
        <v>-3883206043.9393964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25">
      <c r="G2184" s="459"/>
      <c r="H2184" s="459">
        <v>2177</v>
      </c>
      <c r="I2184" s="444">
        <f t="shared" ca="1" si="143"/>
        <v>-3883206043.9393964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-16180025.183080819</v>
      </c>
      <c r="L2184" s="444">
        <f t="shared" ca="1" si="142"/>
        <v>-3899386069.1224771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25">
      <c r="G2185" s="459"/>
      <c r="H2185" s="459">
        <v>2178</v>
      </c>
      <c r="I2185" s="444">
        <f t="shared" ca="1" si="143"/>
        <v>-3899386069.1224771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-16247441.954676988</v>
      </c>
      <c r="L2185" s="444">
        <f t="shared" ca="1" si="142"/>
        <v>-3915633511.0771542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25">
      <c r="G2186" s="459"/>
      <c r="H2186" s="459">
        <v>2179</v>
      </c>
      <c r="I2186" s="444">
        <f t="shared" ca="1" si="143"/>
        <v>-3915633511.0771542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-16315139.629488142</v>
      </c>
      <c r="L2186" s="444">
        <f t="shared" ca="1" si="142"/>
        <v>-3931948650.7066422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25">
      <c r="G2187" s="459"/>
      <c r="H2187" s="459">
        <v>2180</v>
      </c>
      <c r="I2187" s="444">
        <f t="shared" ca="1" si="143"/>
        <v>-3931948650.7066422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-16383119.377944341</v>
      </c>
      <c r="L2187" s="444">
        <f t="shared" ca="1" si="142"/>
        <v>-3948331770.0845866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25">
      <c r="G2188" s="459"/>
      <c r="H2188" s="459">
        <v>2181</v>
      </c>
      <c r="I2188" s="444">
        <f t="shared" ca="1" si="143"/>
        <v>-3948331770.0845866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-16451382.375352444</v>
      </c>
      <c r="L2188" s="444">
        <f t="shared" ca="1" si="142"/>
        <v>-3964783152.459939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25">
      <c r="G2189" s="459"/>
      <c r="H2189" s="459">
        <v>2182</v>
      </c>
      <c r="I2189" s="444">
        <f t="shared" ca="1" si="143"/>
        <v>-3964783152.459939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-16519929.801916411</v>
      </c>
      <c r="L2189" s="444">
        <f t="shared" ca="1" si="142"/>
        <v>-3981303082.2618556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25">
      <c r="G2190" s="459"/>
      <c r="H2190" s="459">
        <v>2183</v>
      </c>
      <c r="I2190" s="444">
        <f t="shared" ca="1" si="143"/>
        <v>-3981303082.2618556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-16588762.842757732</v>
      </c>
      <c r="L2190" s="444">
        <f t="shared" ca="1" si="142"/>
        <v>-3997891845.1046133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25">
      <c r="G2191" s="459"/>
      <c r="H2191" s="459">
        <v>2184</v>
      </c>
      <c r="I2191" s="444">
        <f t="shared" ca="1" si="143"/>
        <v>-3997891845.1046133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-16657882.687935889</v>
      </c>
      <c r="L2191" s="444">
        <f t="shared" ca="1" si="142"/>
        <v>-4014549727.7925491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25">
      <c r="G2192" s="459"/>
      <c r="H2192" s="459">
        <v>2185</v>
      </c>
      <c r="I2192" s="444">
        <f t="shared" ca="1" si="143"/>
        <v>-4014549727.7925491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-16727290.532468952</v>
      </c>
      <c r="L2192" s="444">
        <f t="shared" ca="1" si="142"/>
        <v>-4031277018.3250179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25">
      <c r="G2193" s="459"/>
      <c r="H2193" s="459">
        <v>2186</v>
      </c>
      <c r="I2193" s="444">
        <f t="shared" ca="1" si="143"/>
        <v>-4031277018.3250179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-16796987.576354239</v>
      </c>
      <c r="L2193" s="444">
        <f t="shared" ca="1" si="142"/>
        <v>-4048074005.901372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25">
      <c r="G2194" s="459"/>
      <c r="H2194" s="459">
        <v>2187</v>
      </c>
      <c r="I2194" s="444">
        <f t="shared" ca="1" si="143"/>
        <v>-4048074005.901372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-16866975.024589051</v>
      </c>
      <c r="L2194" s="444">
        <f t="shared" ca="1" si="142"/>
        <v>-4064940980.925961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25">
      <c r="G2195" s="459"/>
      <c r="H2195" s="459">
        <v>2188</v>
      </c>
      <c r="I2195" s="444">
        <f t="shared" ca="1" si="143"/>
        <v>-4064940980.925961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-16937254.087191503</v>
      </c>
      <c r="L2195" s="444">
        <f t="shared" ca="1" si="142"/>
        <v>-4081878235.0131526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25">
      <c r="G2196" s="459"/>
      <c r="H2196" s="459">
        <v>2189</v>
      </c>
      <c r="I2196" s="444">
        <f t="shared" ca="1" si="143"/>
        <v>-4081878235.0131526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-17007825.979221471</v>
      </c>
      <c r="L2196" s="444">
        <f t="shared" ca="1" si="142"/>
        <v>-4098886060.9923739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25">
      <c r="G2197" s="459"/>
      <c r="H2197" s="459">
        <v>2190</v>
      </c>
      <c r="I2197" s="444">
        <f t="shared" ca="1" si="143"/>
        <v>-4098886060.9923739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-17078691.920801561</v>
      </c>
      <c r="L2197" s="444">
        <f t="shared" ca="1" si="142"/>
        <v>-4115964752.9131756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25">
      <c r="G2198" s="459"/>
      <c r="H2198" s="459">
        <v>2191</v>
      </c>
      <c r="I2198" s="444">
        <f t="shared" ca="1" si="143"/>
        <v>-4115964752.9131756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-17149853.137138233</v>
      </c>
      <c r="L2198" s="444">
        <f t="shared" ca="1" si="142"/>
        <v>-4133114606.0503139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25">
      <c r="G2199" s="459"/>
      <c r="H2199" s="459">
        <v>2192</v>
      </c>
      <c r="I2199" s="444">
        <f t="shared" ca="1" si="143"/>
        <v>-4133114606.0503139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-17221310.858542975</v>
      </c>
      <c r="L2199" s="444">
        <f t="shared" ca="1" si="142"/>
        <v>-4150335916.9088569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25">
      <c r="G2200" s="459"/>
      <c r="H2200" s="459">
        <v>2193</v>
      </c>
      <c r="I2200" s="444">
        <f t="shared" ca="1" si="143"/>
        <v>-4150335916.9088569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-17293066.320453569</v>
      </c>
      <c r="L2200" s="444">
        <f t="shared" ca="1" si="142"/>
        <v>-4167628983.2293105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25">
      <c r="G2201" s="459"/>
      <c r="H2201" s="459">
        <v>2194</v>
      </c>
      <c r="I2201" s="444">
        <f t="shared" ca="1" si="143"/>
        <v>-4167628983.2293105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-17365120.763455458</v>
      </c>
      <c r="L2201" s="444">
        <f t="shared" ca="1" si="142"/>
        <v>-4184994103.9927659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25">
      <c r="G2202" s="459"/>
      <c r="H2202" s="459">
        <v>2195</v>
      </c>
      <c r="I2202" s="444">
        <f t="shared" ca="1" si="143"/>
        <v>-4184994103.9927659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-17437475.433303192</v>
      </c>
      <c r="L2202" s="444">
        <f t="shared" ca="1" si="142"/>
        <v>-4202431579.4260693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25">
      <c r="G2203" s="459"/>
      <c r="H2203" s="459">
        <v>2196</v>
      </c>
      <c r="I2203" s="444">
        <f t="shared" ca="1" si="143"/>
        <v>-4202431579.4260693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-17510131.580941956</v>
      </c>
      <c r="L2203" s="444">
        <f t="shared" ca="1" si="142"/>
        <v>-4219941711.0070114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25">
      <c r="G2204" s="459"/>
      <c r="H2204" s="459">
        <v>2197</v>
      </c>
      <c r="I2204" s="444">
        <f t="shared" ca="1" si="143"/>
        <v>-4219941711.0070114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-17583090.462529212</v>
      </c>
      <c r="L2204" s="444">
        <f t="shared" ca="1" si="142"/>
        <v>-4237524801.4695406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25">
      <c r="G2205" s="459"/>
      <c r="H2205" s="459">
        <v>2198</v>
      </c>
      <c r="I2205" s="444">
        <f t="shared" ca="1" si="143"/>
        <v>-4237524801.4695406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-17656353.33945642</v>
      </c>
      <c r="L2205" s="444">
        <f t="shared" ca="1" si="142"/>
        <v>-4255181154.8089972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25">
      <c r="G2206" s="459"/>
      <c r="H2206" s="459">
        <v>2199</v>
      </c>
      <c r="I2206" s="444">
        <f t="shared" ca="1" si="143"/>
        <v>-4255181154.8089972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-17729921.478370823</v>
      </c>
      <c r="L2206" s="444">
        <f t="shared" ca="1" si="142"/>
        <v>-4272911076.2873678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25">
      <c r="G2207" s="459"/>
      <c r="H2207" s="459">
        <v>2200</v>
      </c>
      <c r="I2207" s="444">
        <f t="shared" ca="1" si="143"/>
        <v>-4272911076.2873678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-17803796.151197363</v>
      </c>
      <c r="L2207" s="444">
        <f t="shared" ca="1" si="142"/>
        <v>-4290714872.4385653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25">
      <c r="G2208" s="459"/>
      <c r="H2208" s="459">
        <v>2201</v>
      </c>
      <c r="I2208" s="444">
        <f t="shared" ca="1" si="143"/>
        <v>-4290714872.4385653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-17877978.635160688</v>
      </c>
      <c r="L2208" s="444">
        <f t="shared" ca="1" si="142"/>
        <v>-4308592851.0737257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25">
      <c r="G2209" s="459"/>
      <c r="H2209" s="459">
        <v>2202</v>
      </c>
      <c r="I2209" s="444">
        <f t="shared" ca="1" si="143"/>
        <v>-4308592851.0737257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-17952470.21280719</v>
      </c>
      <c r="L2209" s="444">
        <f t="shared" ca="1" si="142"/>
        <v>-4326545321.2865334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25">
      <c r="G2210" s="459"/>
      <c r="H2210" s="459">
        <v>2203</v>
      </c>
      <c r="I2210" s="444">
        <f t="shared" ca="1" si="143"/>
        <v>-4326545321.2865334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-18027272.172027223</v>
      </c>
      <c r="L2210" s="444">
        <f t="shared" ca="1" si="142"/>
        <v>-4344572593.4585609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25">
      <c r="G2211" s="459"/>
      <c r="H2211" s="459">
        <v>2204</v>
      </c>
      <c r="I2211" s="444">
        <f t="shared" ca="1" si="143"/>
        <v>-4344572593.4585609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-18102385.806077339</v>
      </c>
      <c r="L2211" s="444">
        <f t="shared" ca="1" si="142"/>
        <v>-4362674979.2646379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25">
      <c r="G2212" s="459"/>
      <c r="H2212" s="459">
        <v>2205</v>
      </c>
      <c r="I2212" s="444">
        <f t="shared" ca="1" si="143"/>
        <v>-4362674979.2646379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-18177812.413602658</v>
      </c>
      <c r="L2212" s="444">
        <f t="shared" ca="1" si="142"/>
        <v>-4380852791.6782408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25">
      <c r="G2213" s="459"/>
      <c r="H2213" s="459">
        <v>2206</v>
      </c>
      <c r="I2213" s="444">
        <f t="shared" ca="1" si="143"/>
        <v>-4380852791.6782408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-18253553.298659336</v>
      </c>
      <c r="L2213" s="444">
        <f t="shared" ca="1" si="142"/>
        <v>-4399106344.9769001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25">
      <c r="G2214" s="459"/>
      <c r="H2214" s="459">
        <v>2207</v>
      </c>
      <c r="I2214" s="444">
        <f t="shared" ca="1" si="143"/>
        <v>-4399106344.9769001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-18329609.770737082</v>
      </c>
      <c r="L2214" s="444">
        <f t="shared" ca="1" si="142"/>
        <v>-4417435954.7476368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25">
      <c r="G2215" s="459"/>
      <c r="H2215" s="459">
        <v>2208</v>
      </c>
      <c r="I2215" s="444">
        <f t="shared" ca="1" si="143"/>
        <v>-4417435954.7476368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-18405983.14478182</v>
      </c>
      <c r="L2215" s="444">
        <f t="shared" ca="1" si="142"/>
        <v>-4435841937.8924189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25">
      <c r="G2216" s="459"/>
      <c r="H2216" s="459">
        <v>2209</v>
      </c>
      <c r="I2216" s="444">
        <f t="shared" ca="1" si="143"/>
        <v>-4435841937.8924189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-18482674.74121841</v>
      </c>
      <c r="L2216" s="444">
        <f t="shared" ca="1" si="142"/>
        <v>-4454324612.6336374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25">
      <c r="G2217" s="459"/>
      <c r="H2217" s="459">
        <v>2210</v>
      </c>
      <c r="I2217" s="444">
        <f t="shared" ca="1" si="143"/>
        <v>-4454324612.6336374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-18559685.885973491</v>
      </c>
      <c r="L2217" s="444">
        <f t="shared" ca="1" si="142"/>
        <v>-4472884298.5196114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25">
      <c r="G2218" s="459"/>
      <c r="H2218" s="459">
        <v>2211</v>
      </c>
      <c r="I2218" s="444">
        <f t="shared" ca="1" si="143"/>
        <v>-4472884298.5196114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-18637017.910498381</v>
      </c>
      <c r="L2218" s="444">
        <f t="shared" ca="1" si="142"/>
        <v>-4491521316.43011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25">
      <c r="G2219" s="459"/>
      <c r="H2219" s="459">
        <v>2212</v>
      </c>
      <c r="I2219" s="444">
        <f t="shared" ca="1" si="143"/>
        <v>-4491521316.43011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-18714672.151792124</v>
      </c>
      <c r="L2219" s="444">
        <f t="shared" ca="1" si="142"/>
        <v>-4510235988.5819025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25">
      <c r="G2220" s="459"/>
      <c r="H2220" s="459">
        <v>2213</v>
      </c>
      <c r="I2220" s="444">
        <f t="shared" ca="1" si="143"/>
        <v>-4510235988.5819025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-18792649.952424593</v>
      </c>
      <c r="L2220" s="444">
        <f t="shared" ca="1" si="142"/>
        <v>-4529028638.5343275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25">
      <c r="G2221" s="459"/>
      <c r="H2221" s="459">
        <v>2214</v>
      </c>
      <c r="I2221" s="444">
        <f t="shared" ca="1" si="143"/>
        <v>-4529028638.5343275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-18870952.660559699</v>
      </c>
      <c r="L2221" s="444">
        <f t="shared" ca="1" si="142"/>
        <v>-4547899591.1948872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25">
      <c r="G2222" s="459"/>
      <c r="H2222" s="459">
        <v>2215</v>
      </c>
      <c r="I2222" s="444">
        <f t="shared" ca="1" si="143"/>
        <v>-4547899591.1948872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-18949581.629978698</v>
      </c>
      <c r="L2222" s="444">
        <f t="shared" ca="1" si="142"/>
        <v>-4566849172.8248663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25">
      <c r="G2223" s="459"/>
      <c r="H2223" s="459">
        <v>2216</v>
      </c>
      <c r="I2223" s="444">
        <f t="shared" ca="1" si="143"/>
        <v>-4566849172.8248663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-19028538.22010361</v>
      </c>
      <c r="L2223" s="444">
        <f t="shared" ca="1" si="142"/>
        <v>-4585877711.0449696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25">
      <c r="G2224" s="459"/>
      <c r="H2224" s="459">
        <v>2217</v>
      </c>
      <c r="I2224" s="444">
        <f t="shared" ca="1" si="143"/>
        <v>-4585877711.0449696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-19107823.796020705</v>
      </c>
      <c r="L2224" s="444">
        <f t="shared" ca="1" si="142"/>
        <v>-4604985534.8409901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25">
      <c r="G2225" s="459"/>
      <c r="H2225" s="459">
        <v>2218</v>
      </c>
      <c r="I2225" s="444">
        <f t="shared" ca="1" si="143"/>
        <v>-4604985534.8409901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-19187439.728504125</v>
      </c>
      <c r="L2225" s="444">
        <f t="shared" ca="1" si="142"/>
        <v>-4624172974.5694942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25">
      <c r="G2226" s="459"/>
      <c r="H2226" s="459">
        <v>2219</v>
      </c>
      <c r="I2226" s="444">
        <f t="shared" ca="1" si="143"/>
        <v>-4624172974.5694942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-19267387.39403956</v>
      </c>
      <c r="L2226" s="444">
        <f t="shared" ca="1" si="142"/>
        <v>-4643440361.9635334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25">
      <c r="G2227" s="459"/>
      <c r="H2227" s="459">
        <v>2220</v>
      </c>
      <c r="I2227" s="444">
        <f t="shared" ca="1" si="143"/>
        <v>-4643440361.9635334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-19347668.174848057</v>
      </c>
      <c r="L2227" s="444">
        <f t="shared" ca="1" si="142"/>
        <v>-4662788030.138381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25">
      <c r="G2228" s="459"/>
      <c r="H2228" s="459">
        <v>2221</v>
      </c>
      <c r="I2228" s="444">
        <f t="shared" ca="1" si="143"/>
        <v>-4662788030.138381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-19428283.458909921</v>
      </c>
      <c r="L2228" s="444">
        <f t="shared" ca="1" si="142"/>
        <v>-4682216313.597291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25">
      <c r="G2229" s="459"/>
      <c r="H2229" s="459">
        <v>2222</v>
      </c>
      <c r="I2229" s="444">
        <f t="shared" ca="1" si="143"/>
        <v>-4682216313.597291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-19509234.639988713</v>
      </c>
      <c r="L2229" s="444">
        <f t="shared" ca="1" si="142"/>
        <v>-4701725548.2372799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25">
      <c r="G2230" s="459"/>
      <c r="H2230" s="459">
        <v>2223</v>
      </c>
      <c r="I2230" s="444">
        <f t="shared" ca="1" si="143"/>
        <v>-4701725548.2372799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-19590523.117655333</v>
      </c>
      <c r="L2230" s="444">
        <f t="shared" ca="1" si="142"/>
        <v>-4721316071.3549356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25">
      <c r="G2231" s="459"/>
      <c r="H2231" s="459">
        <v>2224</v>
      </c>
      <c r="I2231" s="444">
        <f t="shared" ca="1" si="143"/>
        <v>-4721316071.3549356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-19672150.29731223</v>
      </c>
      <c r="L2231" s="444">
        <f t="shared" ca="1" si="142"/>
        <v>-4740988221.6522474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25">
      <c r="G2232" s="459"/>
      <c r="H2232" s="459">
        <v>2225</v>
      </c>
      <c r="I2232" s="444">
        <f t="shared" ca="1" si="143"/>
        <v>-4740988221.6522474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-19754117.590217698</v>
      </c>
      <c r="L2232" s="444">
        <f t="shared" ca="1" si="142"/>
        <v>-4760742339.242465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25">
      <c r="G2233" s="459"/>
      <c r="H2233" s="459">
        <v>2226</v>
      </c>
      <c r="I2233" s="444">
        <f t="shared" ca="1" si="143"/>
        <v>-4760742339.242465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-19836426.41351027</v>
      </c>
      <c r="L2233" s="444">
        <f t="shared" ca="1" si="142"/>
        <v>-4780578765.6559753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25">
      <c r="G2234" s="459"/>
      <c r="H2234" s="459">
        <v>2227</v>
      </c>
      <c r="I2234" s="444">
        <f t="shared" ca="1" si="143"/>
        <v>-4780578765.6559753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-19919078.190233231</v>
      </c>
      <c r="L2234" s="444">
        <f t="shared" ca="1" si="142"/>
        <v>-4800497843.8462086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25">
      <c r="G2235" s="459"/>
      <c r="H2235" s="459">
        <v>2228</v>
      </c>
      <c r="I2235" s="444">
        <f t="shared" ca="1" si="143"/>
        <v>-4800497843.8462086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-20002074.349359203</v>
      </c>
      <c r="L2235" s="444">
        <f t="shared" ca="1" si="142"/>
        <v>-4820499918.1955681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25">
      <c r="G2236" s="459"/>
      <c r="H2236" s="459">
        <v>2229</v>
      </c>
      <c r="I2236" s="444">
        <f t="shared" ca="1" si="143"/>
        <v>-4820499918.1955681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-20085416.325814866</v>
      </c>
      <c r="L2236" s="444">
        <f t="shared" ca="1" si="142"/>
        <v>-4840585334.5213833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25">
      <c r="G2237" s="459"/>
      <c r="H2237" s="459">
        <v>2230</v>
      </c>
      <c r="I2237" s="444">
        <f t="shared" ca="1" si="143"/>
        <v>-4840585334.5213833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-20169105.560505763</v>
      </c>
      <c r="L2237" s="444">
        <f t="shared" ca="1" si="142"/>
        <v>-4860754440.0818892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25">
      <c r="G2238" s="459"/>
      <c r="H2238" s="459">
        <v>2231</v>
      </c>
      <c r="I2238" s="444">
        <f t="shared" ca="1" si="143"/>
        <v>-4860754440.0818892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-20253143.500341203</v>
      </c>
      <c r="L2238" s="444">
        <f t="shared" ca="1" si="142"/>
        <v>-4881007583.5822306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25">
      <c r="G2239" s="459"/>
      <c r="H2239" s="459">
        <v>2232</v>
      </c>
      <c r="I2239" s="444">
        <f t="shared" ca="1" si="143"/>
        <v>-4881007583.5822306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-20337531.598259293</v>
      </c>
      <c r="L2239" s="444">
        <f t="shared" ca="1" si="142"/>
        <v>-4901345115.1804895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25">
      <c r="G2240" s="459"/>
      <c r="H2240" s="459">
        <v>2233</v>
      </c>
      <c r="I2240" s="444">
        <f t="shared" ca="1" si="143"/>
        <v>-4901345115.1804895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-20422271.313252039</v>
      </c>
      <c r="L2240" s="444">
        <f t="shared" ca="1" si="142"/>
        <v>-4921767386.493742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25">
      <c r="G2241" s="459"/>
      <c r="H2241" s="459">
        <v>2234</v>
      </c>
      <c r="I2241" s="444">
        <f t="shared" ca="1" si="143"/>
        <v>-4921767386.493742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-20507364.110390592</v>
      </c>
      <c r="L2241" s="444">
        <f t="shared" ca="1" si="142"/>
        <v>-4942274750.6041327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25">
      <c r="G2242" s="459"/>
      <c r="H2242" s="459">
        <v>2235</v>
      </c>
      <c r="I2242" s="444">
        <f t="shared" ca="1" si="143"/>
        <v>-4942274750.6041327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-20592811.460850552</v>
      </c>
      <c r="L2242" s="444">
        <f t="shared" ca="1" si="142"/>
        <v>-4962867562.0649834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25">
      <c r="G2243" s="459"/>
      <c r="H2243" s="459">
        <v>2236</v>
      </c>
      <c r="I2243" s="444">
        <f t="shared" ca="1" si="143"/>
        <v>-4962867562.0649834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-20678614.84193743</v>
      </c>
      <c r="L2243" s="444">
        <f t="shared" ca="1" si="142"/>
        <v>-4983546176.9069204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25">
      <c r="G2244" s="459"/>
      <c r="H2244" s="459">
        <v>2237</v>
      </c>
      <c r="I2244" s="444">
        <f t="shared" ca="1" si="143"/>
        <v>-4983546176.9069204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-20764775.737112168</v>
      </c>
      <c r="L2244" s="444">
        <f t="shared" ca="1" si="142"/>
        <v>-5004310952.6440325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25">
      <c r="G2245" s="459"/>
      <c r="H2245" s="459">
        <v>2238</v>
      </c>
      <c r="I2245" s="444">
        <f t="shared" ca="1" si="143"/>
        <v>-5004310952.6440325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-20851295.636016801</v>
      </c>
      <c r="L2245" s="444">
        <f t="shared" ca="1" si="142"/>
        <v>-5025162248.2800493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25">
      <c r="G2246" s="459"/>
      <c r="H2246" s="459">
        <v>2239</v>
      </c>
      <c r="I2246" s="444">
        <f t="shared" ca="1" si="143"/>
        <v>-5025162248.2800493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-20938176.034500204</v>
      </c>
      <c r="L2246" s="444">
        <f t="shared" ca="1" si="142"/>
        <v>-5046100424.3145494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25">
      <c r="G2247" s="459"/>
      <c r="H2247" s="459">
        <v>2240</v>
      </c>
      <c r="I2247" s="444">
        <f t="shared" ca="1" si="143"/>
        <v>-5046100424.3145494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-21025418.434643954</v>
      </c>
      <c r="L2247" s="444">
        <f t="shared" ca="1" si="142"/>
        <v>-5067125842.7491932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25">
      <c r="G2248" s="459"/>
      <c r="H2248" s="459">
        <v>2241</v>
      </c>
      <c r="I2248" s="444">
        <f t="shared" ca="1" si="143"/>
        <v>-5067125842.7491932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-21113024.344788305</v>
      </c>
      <c r="L2248" s="444">
        <f t="shared" ca="1" si="142"/>
        <v>-5088238867.0939817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25">
      <c r="G2249" s="459"/>
      <c r="H2249" s="459">
        <v>2242</v>
      </c>
      <c r="I2249" s="444">
        <f t="shared" ca="1" si="143"/>
        <v>-5088238867.0939817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-21200995.279558256</v>
      </c>
      <c r="L2249" s="444">
        <f t="shared" ca="1" si="142"/>
        <v>-5109439862.3735399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25">
      <c r="G2250" s="459"/>
      <c r="H2250" s="459">
        <v>2243</v>
      </c>
      <c r="I2250" s="444">
        <f t="shared" ca="1" si="143"/>
        <v>-5109439862.3735399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-21289332.759889748</v>
      </c>
      <c r="L2250" s="444">
        <f t="shared" ca="1" si="142"/>
        <v>-5130729195.1334295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25">
      <c r="G2251" s="459"/>
      <c r="H2251" s="459">
        <v>2244</v>
      </c>
      <c r="I2251" s="444">
        <f t="shared" ca="1" si="143"/>
        <v>-5130729195.1334295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-21378038.313055955</v>
      </c>
      <c r="L2251" s="444">
        <f t="shared" ca="1" si="142"/>
        <v>-5152107233.4464855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25">
      <c r="G2252" s="459"/>
      <c r="H2252" s="459">
        <v>2245</v>
      </c>
      <c r="I2252" s="444">
        <f t="shared" ca="1" si="143"/>
        <v>-5152107233.4464855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-21467113.472693689</v>
      </c>
      <c r="L2252" s="444">
        <f t="shared" ca="1" si="142"/>
        <v>-5173574346.919179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25">
      <c r="G2253" s="459"/>
      <c r="H2253" s="459">
        <v>2246</v>
      </c>
      <c r="I2253" s="444">
        <f t="shared" ca="1" si="143"/>
        <v>-5173574346.919179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-21556559.778829914</v>
      </c>
      <c r="L2253" s="444">
        <f t="shared" ca="1" si="142"/>
        <v>-5195130906.6980085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25">
      <c r="G2254" s="459"/>
      <c r="H2254" s="459">
        <v>2247</v>
      </c>
      <c r="I2254" s="444">
        <f t="shared" ca="1" si="143"/>
        <v>-5195130906.6980085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-21646378.77790837</v>
      </c>
      <c r="L2254" s="444">
        <f t="shared" ca="1" si="142"/>
        <v>-5216777285.4759169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25">
      <c r="G2255" s="459"/>
      <c r="H2255" s="459">
        <v>2248</v>
      </c>
      <c r="I2255" s="444">
        <f t="shared" ca="1" si="143"/>
        <v>-5216777285.4759169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-21736572.022816319</v>
      </c>
      <c r="L2255" s="444">
        <f t="shared" ca="1" si="142"/>
        <v>-5238513857.4987335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25">
      <c r="G2256" s="459"/>
      <c r="H2256" s="459">
        <v>2249</v>
      </c>
      <c r="I2256" s="444">
        <f t="shared" ca="1" si="143"/>
        <v>-5238513857.4987335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-21827141.072911389</v>
      </c>
      <c r="L2256" s="444">
        <f t="shared" ca="1" si="142"/>
        <v>-5260340998.5716448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25">
      <c r="G2257" s="459"/>
      <c r="H2257" s="459">
        <v>2250</v>
      </c>
      <c r="I2257" s="444">
        <f t="shared" ca="1" si="143"/>
        <v>-5260340998.5716448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-21918087.494048521</v>
      </c>
      <c r="L2257" s="444">
        <f t="shared" ca="1" si="142"/>
        <v>-5282259086.0656929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25">
      <c r="G2258" s="459"/>
      <c r="H2258" s="459">
        <v>2251</v>
      </c>
      <c r="I2258" s="444">
        <f t="shared" ca="1" si="143"/>
        <v>-5282259086.0656929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-22009412.858607054</v>
      </c>
      <c r="L2258" s="444">
        <f t="shared" ca="1" si="142"/>
        <v>-5304268498.9243002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25">
      <c r="G2259" s="459"/>
      <c r="H2259" s="459">
        <v>2252</v>
      </c>
      <c r="I2259" s="444">
        <f t="shared" ca="1" si="143"/>
        <v>-5304268498.9243002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-22101118.745517917</v>
      </c>
      <c r="L2259" s="444">
        <f t="shared" ca="1" si="142"/>
        <v>-5326369617.6698179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25">
      <c r="G2260" s="459"/>
      <c r="H2260" s="459">
        <v>2253</v>
      </c>
      <c r="I2260" s="444">
        <f t="shared" ca="1" si="143"/>
        <v>-5326369617.6698179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-22193206.740290906</v>
      </c>
      <c r="L2260" s="444">
        <f t="shared" ca="1" si="142"/>
        <v>-5348562824.4101086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25">
      <c r="G2261" s="459"/>
      <c r="H2261" s="459">
        <v>2254</v>
      </c>
      <c r="I2261" s="444">
        <f t="shared" ca="1" si="143"/>
        <v>-5348562824.4101086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-22285678.435042121</v>
      </c>
      <c r="L2261" s="444">
        <f t="shared" ca="1" si="142"/>
        <v>-5370848502.8451509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25">
      <c r="G2262" s="459"/>
      <c r="H2262" s="459">
        <v>2255</v>
      </c>
      <c r="I2262" s="444">
        <f t="shared" ca="1" si="143"/>
        <v>-5370848502.8451509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-22378535.428521462</v>
      </c>
      <c r="L2262" s="444">
        <f t="shared" ca="1" si="142"/>
        <v>-5393227038.2736721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25">
      <c r="G2263" s="459"/>
      <c r="H2263" s="459">
        <v>2256</v>
      </c>
      <c r="I2263" s="444">
        <f t="shared" ca="1" si="143"/>
        <v>-5393227038.2736721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-22471779.326140299</v>
      </c>
      <c r="L2263" s="444">
        <f t="shared" ca="1" si="142"/>
        <v>-5415698817.5998125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25">
      <c r="G2264" s="459"/>
      <c r="H2264" s="459">
        <v>2257</v>
      </c>
      <c r="I2264" s="444">
        <f t="shared" ca="1" si="143"/>
        <v>-5415698817.5998125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-22565411.73999922</v>
      </c>
      <c r="L2264" s="444">
        <f t="shared" ca="1" si="142"/>
        <v>-5438264229.3398113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25">
      <c r="G2265" s="459"/>
      <c r="H2265" s="459">
        <v>2258</v>
      </c>
      <c r="I2265" s="444">
        <f t="shared" ca="1" si="143"/>
        <v>-5438264229.3398113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-22659434.28891588</v>
      </c>
      <c r="L2265" s="444">
        <f t="shared" ca="1" si="142"/>
        <v>-5460923663.628727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25">
      <c r="G2266" s="459"/>
      <c r="H2266" s="459">
        <v>2259</v>
      </c>
      <c r="I2266" s="444">
        <f t="shared" ca="1" si="143"/>
        <v>-5460923663.628727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-22753848.59845303</v>
      </c>
      <c r="L2266" s="444">
        <f t="shared" ca="1" si="142"/>
        <v>-5483677512.2271795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25">
      <c r="G2267" s="459"/>
      <c r="H2267" s="459">
        <v>2260</v>
      </c>
      <c r="I2267" s="444">
        <f t="shared" ca="1" si="143"/>
        <v>-5483677512.2271795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-22848656.300946582</v>
      </c>
      <c r="L2267" s="444">
        <f t="shared" ca="1" si="142"/>
        <v>-5506526168.5281258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25">
      <c r="G2268" s="459"/>
      <c r="H2268" s="459">
        <v>2261</v>
      </c>
      <c r="I2268" s="444">
        <f t="shared" ca="1" si="143"/>
        <v>-5506526168.5281258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-22943859.035533857</v>
      </c>
      <c r="L2268" s="444">
        <f t="shared" ca="1" si="142"/>
        <v>-5529470027.5636597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25">
      <c r="G2269" s="459"/>
      <c r="H2269" s="459">
        <v>2262</v>
      </c>
      <c r="I2269" s="444">
        <f t="shared" ca="1" si="143"/>
        <v>-5529470027.5636597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-23039458.448181916</v>
      </c>
      <c r="L2269" s="444">
        <f t="shared" ca="1" si="142"/>
        <v>-5552509486.0118418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25">
      <c r="G2270" s="459"/>
      <c r="H2270" s="459">
        <v>2263</v>
      </c>
      <c r="I2270" s="444">
        <f t="shared" ca="1" si="143"/>
        <v>-5552509486.0118418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-23135456.191716008</v>
      </c>
      <c r="L2270" s="444">
        <f t="shared" ca="1" si="142"/>
        <v>-5575644942.203558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25">
      <c r="G2271" s="459"/>
      <c r="H2271" s="459">
        <v>2264</v>
      </c>
      <c r="I2271" s="444">
        <f t="shared" ca="1" si="143"/>
        <v>-5575644942.203558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-23231853.925848156</v>
      </c>
      <c r="L2271" s="444">
        <f t="shared" ca="1" si="142"/>
        <v>-5598876796.129406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25">
      <c r="G2272" s="459"/>
      <c r="H2272" s="459">
        <v>2265</v>
      </c>
      <c r="I2272" s="444">
        <f t="shared" ca="1" si="143"/>
        <v>-5598876796.129406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-23328653.317205857</v>
      </c>
      <c r="L2272" s="444">
        <f t="shared" ca="1" si="142"/>
        <v>-5622205449.4466114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25">
      <c r="G2273" s="459"/>
      <c r="H2273" s="459">
        <v>2266</v>
      </c>
      <c r="I2273" s="444">
        <f t="shared" ca="1" si="143"/>
        <v>-5622205449.4466114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-23425856.039360881</v>
      </c>
      <c r="L2273" s="444">
        <f t="shared" ca="1" si="142"/>
        <v>-5645631305.4859724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25">
      <c r="G2274" s="459"/>
      <c r="H2274" s="459">
        <v>2267</v>
      </c>
      <c r="I2274" s="444">
        <f t="shared" ca="1" si="143"/>
        <v>-5645631305.4859724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-23523463.772858217</v>
      </c>
      <c r="L2274" s="444">
        <f t="shared" ca="1" si="142"/>
        <v>-5669154769.258831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25">
      <c r="G2275" s="459"/>
      <c r="H2275" s="459">
        <v>2268</v>
      </c>
      <c r="I2275" s="444">
        <f t="shared" ca="1" si="143"/>
        <v>-5669154769.258831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-23621478.20524513</v>
      </c>
      <c r="L2275" s="444">
        <f t="shared" ca="1" si="142"/>
        <v>-5692776247.464076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25">
      <c r="G2276" s="459"/>
      <c r="H2276" s="459">
        <v>2269</v>
      </c>
      <c r="I2276" s="444">
        <f t="shared" ca="1" si="143"/>
        <v>-5692776247.464076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-23719901.031100318</v>
      </c>
      <c r="L2276" s="444">
        <f t="shared" ca="1" si="142"/>
        <v>-5716496148.4951763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25">
      <c r="G2277" s="459"/>
      <c r="H2277" s="459">
        <v>2270</v>
      </c>
      <c r="I2277" s="444">
        <f t="shared" ca="1" si="143"/>
        <v>-5716496148.4951763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-23818733.952063233</v>
      </c>
      <c r="L2277" s="444">
        <f t="shared" ca="1" si="142"/>
        <v>-5740314882.4472399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25">
      <c r="G2278" s="459"/>
      <c r="H2278" s="459">
        <v>2271</v>
      </c>
      <c r="I2278" s="444">
        <f t="shared" ca="1" si="143"/>
        <v>-5740314882.4472399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-23917978.676863499</v>
      </c>
      <c r="L2278" s="444">
        <f t="shared" ca="1" si="142"/>
        <v>-5764232861.1241035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25">
      <c r="G2279" s="459"/>
      <c r="H2279" s="459">
        <v>2272</v>
      </c>
      <c r="I2279" s="444">
        <f t="shared" ca="1" si="143"/>
        <v>-5764232861.1241035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-24017636.921350431</v>
      </c>
      <c r="L2279" s="444">
        <f t="shared" ca="1" si="142"/>
        <v>-5788250498.045454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25">
      <c r="G2280" s="459"/>
      <c r="H2280" s="459">
        <v>2273</v>
      </c>
      <c r="I2280" s="444">
        <f t="shared" ca="1" si="143"/>
        <v>-5788250498.045454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-24117710.408522725</v>
      </c>
      <c r="L2280" s="444">
        <f t="shared" ca="1" si="142"/>
        <v>-5812368208.4539766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25">
      <c r="G2281" s="459"/>
      <c r="H2281" s="459">
        <v>2274</v>
      </c>
      <c r="I2281" s="444">
        <f t="shared" ca="1" si="143"/>
        <v>-5812368208.4539766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-24218200.868558235</v>
      </c>
      <c r="L2281" s="444">
        <f t="shared" ca="1" si="142"/>
        <v>-5836586409.3225346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25">
      <c r="G2282" s="459"/>
      <c r="H2282" s="459">
        <v>2275</v>
      </c>
      <c r="I2282" s="444">
        <f t="shared" ca="1" si="143"/>
        <v>-5836586409.3225346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-24319110.038843893</v>
      </c>
      <c r="L2282" s="444">
        <f t="shared" ca="1" si="142"/>
        <v>-5860905519.3613787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25">
      <c r="G2283" s="459"/>
      <c r="H2283" s="459">
        <v>2276</v>
      </c>
      <c r="I2283" s="444">
        <f t="shared" ca="1" si="143"/>
        <v>-5860905519.3613787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-24420439.664005745</v>
      </c>
      <c r="L2283" s="444">
        <f t="shared" ca="1" si="142"/>
        <v>-5885325959.0253839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25">
      <c r="G2284" s="459"/>
      <c r="H2284" s="459">
        <v>2277</v>
      </c>
      <c r="I2284" s="444">
        <f t="shared" ca="1" si="143"/>
        <v>-5885325959.0253839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-24522191.495939098</v>
      </c>
      <c r="L2284" s="444">
        <f t="shared" ca="1" si="142"/>
        <v>-5909848150.5213232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25">
      <c r="G2285" s="459"/>
      <c r="H2285" s="459">
        <v>2278</v>
      </c>
      <c r="I2285" s="444">
        <f t="shared" ca="1" si="143"/>
        <v>-5909848150.5213232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-24624367.293838847</v>
      </c>
      <c r="L2285" s="444">
        <f t="shared" ca="1" si="142"/>
        <v>-5934472517.8151617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25">
      <c r="G2286" s="459"/>
      <c r="H2286" s="459">
        <v>2279</v>
      </c>
      <c r="I2286" s="444">
        <f t="shared" ca="1" si="143"/>
        <v>-5934472517.8151617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-24726968.82422984</v>
      </c>
      <c r="L2286" s="444">
        <f t="shared" ca="1" si="142"/>
        <v>-5959199486.6393919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25">
      <c r="G2287" s="459"/>
      <c r="H2287" s="459">
        <v>2280</v>
      </c>
      <c r="I2287" s="444">
        <f t="shared" ca="1" si="143"/>
        <v>-5959199486.6393919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-24829997.860997465</v>
      </c>
      <c r="L2287" s="444">
        <f t="shared" ca="1" si="142"/>
        <v>-5984029484.5003891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25">
      <c r="G2288" s="459"/>
      <c r="H2288" s="459">
        <v>2281</v>
      </c>
      <c r="I2288" s="444">
        <f t="shared" ca="1" si="143"/>
        <v>-5984029484.5003891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-24933456.185418289</v>
      </c>
      <c r="L2288" s="444">
        <f t="shared" ca="1" si="142"/>
        <v>-6008962940.6858072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25">
      <c r="G2289" s="459"/>
      <c r="H2289" s="459">
        <v>2282</v>
      </c>
      <c r="I2289" s="444">
        <f t="shared" ca="1" si="143"/>
        <v>-6008962940.6858072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-25037345.586190864</v>
      </c>
      <c r="L2289" s="444">
        <f t="shared" ca="1" si="142"/>
        <v>-6034000286.2719984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25">
      <c r="G2290" s="459"/>
      <c r="H2290" s="459">
        <v>2283</v>
      </c>
      <c r="I2290" s="444">
        <f t="shared" ca="1" si="143"/>
        <v>-6034000286.2719984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-25141667.859466661</v>
      </c>
      <c r="L2290" s="444">
        <f t="shared" ca="1" si="142"/>
        <v>-6059141954.131465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25">
      <c r="G2291" s="459"/>
      <c r="H2291" s="459">
        <v>2284</v>
      </c>
      <c r="I2291" s="444">
        <f t="shared" ca="1" si="143"/>
        <v>-6059141954.131465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-25246424.808881104</v>
      </c>
      <c r="L2291" s="444">
        <f t="shared" ca="1" si="142"/>
        <v>-6084388378.9403458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25">
      <c r="G2292" s="459"/>
      <c r="H2292" s="459">
        <v>2285</v>
      </c>
      <c r="I2292" s="444">
        <f t="shared" ca="1" si="143"/>
        <v>-6084388378.9403458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-25351618.245584775</v>
      </c>
      <c r="L2292" s="444">
        <f t="shared" ca="1" si="142"/>
        <v>-6109739997.1859303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25">
      <c r="G2293" s="459"/>
      <c r="H2293" s="459">
        <v>2286</v>
      </c>
      <c r="I2293" s="444">
        <f t="shared" ca="1" si="143"/>
        <v>-6109739997.1859303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-25457249.988274708</v>
      </c>
      <c r="L2293" s="444">
        <f t="shared" ca="1" si="142"/>
        <v>-6135197247.1742048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25">
      <c r="G2294" s="459"/>
      <c r="H2294" s="459">
        <v>2287</v>
      </c>
      <c r="I2294" s="444">
        <f t="shared" ca="1" si="143"/>
        <v>-6135197247.1742048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-25563321.863225855</v>
      </c>
      <c r="L2294" s="444">
        <f t="shared" ca="1" si="142"/>
        <v>-6160760569.0374308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25">
      <c r="G2295" s="459"/>
      <c r="H2295" s="459">
        <v>2288</v>
      </c>
      <c r="I2295" s="444">
        <f t="shared" ca="1" si="143"/>
        <v>-6160760569.0374308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-25669835.704322629</v>
      </c>
      <c r="L2295" s="444">
        <f t="shared" ca="1" si="142"/>
        <v>-6186430404.7417536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25">
      <c r="G2296" s="459"/>
      <c r="H2296" s="459">
        <v>2289</v>
      </c>
      <c r="I2296" s="444">
        <f t="shared" ca="1" si="143"/>
        <v>-6186430404.7417536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-25776793.35309064</v>
      </c>
      <c r="L2296" s="444">
        <f t="shared" ca="1" si="142"/>
        <v>-6212207198.0948439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25">
      <c r="G2297" s="459"/>
      <c r="H2297" s="459">
        <v>2290</v>
      </c>
      <c r="I2297" s="444">
        <f t="shared" ca="1" si="143"/>
        <v>-6212207198.0948439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-25884196.658728518</v>
      </c>
      <c r="L2297" s="444">
        <f t="shared" ca="1" si="142"/>
        <v>-6238091394.7535725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25">
      <c r="G2298" s="459"/>
      <c r="H2298" s="459">
        <v>2291</v>
      </c>
      <c r="I2298" s="444">
        <f t="shared" ca="1" si="143"/>
        <v>-6238091394.7535725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-25992047.478139885</v>
      </c>
      <c r="L2298" s="444">
        <f t="shared" ca="1" si="142"/>
        <v>-6264083442.2317123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25">
      <c r="G2299" s="459"/>
      <c r="H2299" s="459">
        <v>2292</v>
      </c>
      <c r="I2299" s="444">
        <f t="shared" ca="1" si="143"/>
        <v>-6264083442.2317123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-26100347.675965469</v>
      </c>
      <c r="L2299" s="444">
        <f t="shared" ca="1" si="142"/>
        <v>-6290183789.9076777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25">
      <c r="G2300" s="459"/>
      <c r="H2300" s="459">
        <v>2293</v>
      </c>
      <c r="I2300" s="444">
        <f t="shared" ca="1" si="143"/>
        <v>-6290183789.9076777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-26209099.124615323</v>
      </c>
      <c r="L2300" s="444">
        <f t="shared" ca="1" si="142"/>
        <v>-6316392889.0322933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25">
      <c r="G2301" s="459"/>
      <c r="H2301" s="459">
        <v>2294</v>
      </c>
      <c r="I2301" s="444">
        <f t="shared" ca="1" si="143"/>
        <v>-6316392889.0322933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-26318303.704301223</v>
      </c>
      <c r="L2301" s="444">
        <f t="shared" ca="1" si="142"/>
        <v>-6342711192.7365942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25">
      <c r="G2302" s="459"/>
      <c r="H2302" s="459">
        <v>2295</v>
      </c>
      <c r="I2302" s="444">
        <f t="shared" ca="1" si="143"/>
        <v>-6342711192.7365942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-26427963.303069141</v>
      </c>
      <c r="L2302" s="444">
        <f t="shared" ca="1" si="142"/>
        <v>-6369139156.0396633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25">
      <c r="G2303" s="459"/>
      <c r="H2303" s="459">
        <v>2296</v>
      </c>
      <c r="I2303" s="444">
        <f t="shared" ca="1" si="143"/>
        <v>-6369139156.0396633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-26538079.816831931</v>
      </c>
      <c r="L2303" s="444">
        <f t="shared" ref="L2303:L2557" ca="1" si="147">I2303-J2303+K2303</f>
        <v>-6395677235.8564949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25">
      <c r="G2304" s="459"/>
      <c r="H2304" s="459">
        <v>2297</v>
      </c>
      <c r="I2304" s="444">
        <f t="shared" ref="I2304:I2558" ca="1" si="148">L2303</f>
        <v>-6395677235.8564949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-26648655.149402063</v>
      </c>
      <c r="L2304" s="444">
        <f t="shared" ca="1" si="147"/>
        <v>-6422325891.0058966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25">
      <c r="G2305" s="459"/>
      <c r="H2305" s="459">
        <v>2298</v>
      </c>
      <c r="I2305" s="444">
        <f t="shared" ca="1" si="148"/>
        <v>-6422325891.0058966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-26759691.212524571</v>
      </c>
      <c r="L2305" s="444">
        <f t="shared" ca="1" si="147"/>
        <v>-6449085582.218421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25">
      <c r="G2306" s="459"/>
      <c r="H2306" s="459">
        <v>2299</v>
      </c>
      <c r="I2306" s="444">
        <f t="shared" ca="1" si="148"/>
        <v>-6449085582.218421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-26871189.925910085</v>
      </c>
      <c r="L2306" s="444">
        <f t="shared" ca="1" si="147"/>
        <v>-6475956772.144331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25">
      <c r="G2307" s="459"/>
      <c r="H2307" s="459">
        <v>2300</v>
      </c>
      <c r="I2307" s="444">
        <f t="shared" ca="1" si="148"/>
        <v>-6475956772.144331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-26983153.217268046</v>
      </c>
      <c r="L2307" s="444">
        <f t="shared" ca="1" si="147"/>
        <v>-6502939925.361599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25">
      <c r="G2308" s="459"/>
      <c r="H2308" s="459">
        <v>2301</v>
      </c>
      <c r="I2308" s="444">
        <f t="shared" ca="1" si="148"/>
        <v>-6502939925.361599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-27095583.022339996</v>
      </c>
      <c r="L2308" s="444">
        <f t="shared" ca="1" si="147"/>
        <v>-6530035508.3839388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25">
      <c r="G2309" s="459"/>
      <c r="H2309" s="459">
        <v>2302</v>
      </c>
      <c r="I2309" s="444">
        <f t="shared" ca="1" si="148"/>
        <v>-6530035508.3839388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-27208481.284933079</v>
      </c>
      <c r="L2309" s="444">
        <f t="shared" ca="1" si="147"/>
        <v>-6557243989.6688719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25">
      <c r="G2310" s="459"/>
      <c r="H2310" s="459">
        <v>2303</v>
      </c>
      <c r="I2310" s="444">
        <f t="shared" ca="1" si="148"/>
        <v>-6557243989.6688719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-27321849.956953634</v>
      </c>
      <c r="L2310" s="444">
        <f t="shared" ca="1" si="147"/>
        <v>-6584565839.6258259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25">
      <c r="G2311" s="459"/>
      <c r="H2311" s="459">
        <v>2304</v>
      </c>
      <c r="I2311" s="444">
        <f t="shared" ca="1" si="148"/>
        <v>-6584565839.6258259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-27435690.99844094</v>
      </c>
      <c r="L2311" s="444">
        <f t="shared" ca="1" si="147"/>
        <v>-6612001530.6242666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25">
      <c r="G2312" s="459"/>
      <c r="H2312" s="459">
        <v>2305</v>
      </c>
      <c r="I2312" s="444">
        <f t="shared" ca="1" si="148"/>
        <v>-6612001530.6242666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-27550006.377601109</v>
      </c>
      <c r="L2312" s="444">
        <f t="shared" ca="1" si="147"/>
        <v>-6639551537.0018673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25">
      <c r="G2313" s="459"/>
      <c r="H2313" s="459">
        <v>2306</v>
      </c>
      <c r="I2313" s="444">
        <f t="shared" ca="1" si="148"/>
        <v>-6639551537.0018673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-27664798.070841115</v>
      </c>
      <c r="L2313" s="444">
        <f t="shared" ca="1" si="147"/>
        <v>-6667216335.0727081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25">
      <c r="G2314" s="459"/>
      <c r="H2314" s="459">
        <v>2307</v>
      </c>
      <c r="I2314" s="444">
        <f t="shared" ca="1" si="148"/>
        <v>-6667216335.0727081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-27780068.062802952</v>
      </c>
      <c r="L2314" s="444">
        <f t="shared" ca="1" si="147"/>
        <v>-6694996403.1355114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25">
      <c r="G2315" s="459"/>
      <c r="H2315" s="459">
        <v>2308</v>
      </c>
      <c r="I2315" s="444">
        <f t="shared" ca="1" si="148"/>
        <v>-6694996403.1355114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-27895818.346397962</v>
      </c>
      <c r="L2315" s="444">
        <f t="shared" ca="1" si="147"/>
        <v>-6722892221.4819098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25">
      <c r="G2316" s="459"/>
      <c r="H2316" s="459">
        <v>2309</v>
      </c>
      <c r="I2316" s="444">
        <f t="shared" ca="1" si="148"/>
        <v>-6722892221.4819098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-28012050.922841292</v>
      </c>
      <c r="L2316" s="444">
        <f t="shared" ca="1" si="147"/>
        <v>-6750904272.4047508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25">
      <c r="G2317" s="459"/>
      <c r="H2317" s="459">
        <v>2310</v>
      </c>
      <c r="I2317" s="444">
        <f t="shared" ca="1" si="148"/>
        <v>-6750904272.4047508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-28128767.801686462</v>
      </c>
      <c r="L2317" s="444">
        <f t="shared" ca="1" si="147"/>
        <v>-6779033040.2064371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25">
      <c r="G2318" s="459"/>
      <c r="H2318" s="459">
        <v>2311</v>
      </c>
      <c r="I2318" s="444">
        <f t="shared" ca="1" si="148"/>
        <v>-6779033040.2064371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-28245971.000860155</v>
      </c>
      <c r="L2318" s="444">
        <f t="shared" ca="1" si="147"/>
        <v>-6807279011.2072973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25">
      <c r="G2319" s="459"/>
      <c r="H2319" s="459">
        <v>2312</v>
      </c>
      <c r="I2319" s="444">
        <f t="shared" ca="1" si="148"/>
        <v>-6807279011.2072973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-28363662.546697069</v>
      </c>
      <c r="L2319" s="444">
        <f t="shared" ca="1" si="147"/>
        <v>-6835642673.753994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25">
      <c r="G2320" s="459"/>
      <c r="H2320" s="459">
        <v>2313</v>
      </c>
      <c r="I2320" s="444">
        <f t="shared" ca="1" si="148"/>
        <v>-6835642673.753994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-28481844.473974973</v>
      </c>
      <c r="L2320" s="444">
        <f t="shared" ca="1" si="147"/>
        <v>-6864124518.2279692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25">
      <c r="G2321" s="459"/>
      <c r="H2321" s="459">
        <v>2314</v>
      </c>
      <c r="I2321" s="444">
        <f t="shared" ca="1" si="148"/>
        <v>-6864124518.2279692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-28600518.825949874</v>
      </c>
      <c r="L2321" s="444">
        <f t="shared" ca="1" si="147"/>
        <v>-6892725037.0539188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25">
      <c r="G2322" s="459"/>
      <c r="H2322" s="459">
        <v>2315</v>
      </c>
      <c r="I2322" s="444">
        <f t="shared" ca="1" si="148"/>
        <v>-6892725037.0539188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-28719687.65439133</v>
      </c>
      <c r="L2322" s="444">
        <f t="shared" ca="1" si="147"/>
        <v>-6921444724.7083101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25">
      <c r="G2323" s="459"/>
      <c r="H2323" s="459">
        <v>2316</v>
      </c>
      <c r="I2323" s="444">
        <f t="shared" ca="1" si="148"/>
        <v>-6921444724.7083101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-28839353.019617956</v>
      </c>
      <c r="L2323" s="444">
        <f t="shared" ca="1" si="147"/>
        <v>-6950284077.7279282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25">
      <c r="G2324" s="459"/>
      <c r="H2324" s="459">
        <v>2317</v>
      </c>
      <c r="I2324" s="444">
        <f t="shared" ca="1" si="148"/>
        <v>-6950284077.7279282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-28959516.990533035</v>
      </c>
      <c r="L2324" s="444">
        <f t="shared" ca="1" si="147"/>
        <v>-6979243594.718461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25">
      <c r="G2325" s="459"/>
      <c r="H2325" s="459">
        <v>2318</v>
      </c>
      <c r="I2325" s="444">
        <f t="shared" ca="1" si="148"/>
        <v>-6979243594.718461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-29080181.644660253</v>
      </c>
      <c r="L2325" s="444">
        <f t="shared" ca="1" si="147"/>
        <v>-7008323776.363121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25">
      <c r="G2326" s="459"/>
      <c r="H2326" s="459">
        <v>2319</v>
      </c>
      <c r="I2326" s="444">
        <f t="shared" ca="1" si="148"/>
        <v>-7008323776.363121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-29201349.068179671</v>
      </c>
      <c r="L2326" s="444">
        <f t="shared" ca="1" si="147"/>
        <v>-7037525125.4313011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25">
      <c r="G2327" s="459"/>
      <c r="H2327" s="459">
        <v>2320</v>
      </c>
      <c r="I2327" s="444">
        <f t="shared" ca="1" si="148"/>
        <v>-7037525125.4313011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-29323021.355963759</v>
      </c>
      <c r="L2327" s="444">
        <f t="shared" ca="1" si="147"/>
        <v>-7066848146.7872648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25">
      <c r="G2328" s="459"/>
      <c r="H2328" s="459">
        <v>2321</v>
      </c>
      <c r="I2328" s="444">
        <f t="shared" ca="1" si="148"/>
        <v>-7066848146.7872648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-29445200.611613601</v>
      </c>
      <c r="L2328" s="444">
        <f t="shared" ca="1" si="147"/>
        <v>-7096293347.3988781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25">
      <c r="G2329" s="459"/>
      <c r="H2329" s="459">
        <v>2322</v>
      </c>
      <c r="I2329" s="444">
        <f t="shared" ca="1" si="148"/>
        <v>-7096293347.3988781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-29567888.947495326</v>
      </c>
      <c r="L2329" s="444">
        <f t="shared" ca="1" si="147"/>
        <v>-7125861236.3463736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25">
      <c r="G2330" s="459"/>
      <c r="H2330" s="459">
        <v>2323</v>
      </c>
      <c r="I2330" s="444">
        <f t="shared" ca="1" si="148"/>
        <v>-7125861236.3463736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-29691088.484776553</v>
      </c>
      <c r="L2330" s="444">
        <f t="shared" ca="1" si="147"/>
        <v>-7155552324.8311501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25">
      <c r="G2331" s="459"/>
      <c r="H2331" s="459">
        <v>2324</v>
      </c>
      <c r="I2331" s="444">
        <f t="shared" ca="1" si="148"/>
        <v>-7155552324.8311501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-29814801.353463124</v>
      </c>
      <c r="L2331" s="444">
        <f t="shared" ca="1" si="147"/>
        <v>-7185367126.1846132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25">
      <c r="G2332" s="459"/>
      <c r="H2332" s="459">
        <v>2325</v>
      </c>
      <c r="I2332" s="444">
        <f t="shared" ca="1" si="148"/>
        <v>-7185367126.1846132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-29939029.692435887</v>
      </c>
      <c r="L2332" s="444">
        <f t="shared" ca="1" si="147"/>
        <v>-7215306155.8770494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25">
      <c r="G2333" s="459"/>
      <c r="H2333" s="459">
        <v>2326</v>
      </c>
      <c r="I2333" s="444">
        <f t="shared" ca="1" si="148"/>
        <v>-7215306155.8770494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-30063775.649487704</v>
      </c>
      <c r="L2333" s="444">
        <f t="shared" ca="1" si="147"/>
        <v>-7245369931.5265369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25">
      <c r="G2334" s="459"/>
      <c r="H2334" s="459">
        <v>2327</v>
      </c>
      <c r="I2334" s="444">
        <f t="shared" ca="1" si="148"/>
        <v>-7245369931.5265369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-30189041.381360576</v>
      </c>
      <c r="L2334" s="444">
        <f t="shared" ca="1" si="147"/>
        <v>-7275558972.9078979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25">
      <c r="G2335" s="459"/>
      <c r="H2335" s="459">
        <v>2328</v>
      </c>
      <c r="I2335" s="444">
        <f t="shared" ca="1" si="148"/>
        <v>-7275558972.9078979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-30314829.053782906</v>
      </c>
      <c r="L2335" s="444">
        <f t="shared" ca="1" si="147"/>
        <v>-7305873801.9616804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25">
      <c r="G2336" s="459"/>
      <c r="H2336" s="459">
        <v>2329</v>
      </c>
      <c r="I2336" s="444">
        <f t="shared" ca="1" si="148"/>
        <v>-7305873801.9616804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-30441140.841507003</v>
      </c>
      <c r="L2336" s="444">
        <f t="shared" ca="1" si="147"/>
        <v>-7336314942.8031874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25">
      <c r="G2337" s="459"/>
      <c r="H2337" s="459">
        <v>2330</v>
      </c>
      <c r="I2337" s="444">
        <f t="shared" ca="1" si="148"/>
        <v>-7336314942.8031874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-30567978.928346615</v>
      </c>
      <c r="L2337" s="444">
        <f t="shared" ca="1" si="147"/>
        <v>-7366882921.731534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25">
      <c r="G2338" s="459"/>
      <c r="H2338" s="459">
        <v>2331</v>
      </c>
      <c r="I2338" s="444">
        <f t="shared" ca="1" si="148"/>
        <v>-7366882921.731534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-30695345.507214725</v>
      </c>
      <c r="L2338" s="444">
        <f t="shared" ca="1" si="147"/>
        <v>-7397578267.2387486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25">
      <c r="G2339" s="459"/>
      <c r="H2339" s="459">
        <v>2332</v>
      </c>
      <c r="I2339" s="444">
        <f t="shared" ca="1" si="148"/>
        <v>-7397578267.2387486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-30823242.780161452</v>
      </c>
      <c r="L2339" s="444">
        <f t="shared" ca="1" si="147"/>
        <v>-7428401510.0189104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25">
      <c r="G2340" s="459"/>
      <c r="H2340" s="459">
        <v>2333</v>
      </c>
      <c r="I2340" s="444">
        <f t="shared" ca="1" si="148"/>
        <v>-7428401510.0189104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-30951672.958412126</v>
      </c>
      <c r="L2340" s="444">
        <f t="shared" ca="1" si="147"/>
        <v>-7459353182.9773226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25">
      <c r="G2341" s="459"/>
      <c r="H2341" s="459">
        <v>2334</v>
      </c>
      <c r="I2341" s="444">
        <f t="shared" ca="1" si="148"/>
        <v>-7459353182.9773226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-31080638.262405511</v>
      </c>
      <c r="L2341" s="444">
        <f t="shared" ca="1" si="147"/>
        <v>-7490433821.239728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25">
      <c r="G2342" s="459"/>
      <c r="H2342" s="459">
        <v>2335</v>
      </c>
      <c r="I2342" s="444">
        <f t="shared" ca="1" si="148"/>
        <v>-7490433821.239728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-31210140.9218322</v>
      </c>
      <c r="L2342" s="444">
        <f t="shared" ca="1" si="147"/>
        <v>-7521643962.1615601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25">
      <c r="G2343" s="459"/>
      <c r="H2343" s="459">
        <v>2336</v>
      </c>
      <c r="I2343" s="444">
        <f t="shared" ca="1" si="148"/>
        <v>-7521643962.1615601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-31340183.175673161</v>
      </c>
      <c r="L2343" s="444">
        <f t="shared" ca="1" si="147"/>
        <v>-7552984145.3372335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25">
      <c r="G2344" s="459"/>
      <c r="H2344" s="459">
        <v>2337</v>
      </c>
      <c r="I2344" s="444">
        <f t="shared" ca="1" si="148"/>
        <v>-7552984145.3372335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-31470767.272238474</v>
      </c>
      <c r="L2344" s="444">
        <f t="shared" ca="1" si="147"/>
        <v>-7584454912.6094723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25">
      <c r="G2345" s="459"/>
      <c r="H2345" s="459">
        <v>2338</v>
      </c>
      <c r="I2345" s="444">
        <f t="shared" ca="1" si="148"/>
        <v>-7584454912.6094723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-31601895.469206136</v>
      </c>
      <c r="L2345" s="444">
        <f t="shared" ca="1" si="147"/>
        <v>-7616056808.0786781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25">
      <c r="G2346" s="459"/>
      <c r="H2346" s="459">
        <v>2339</v>
      </c>
      <c r="I2346" s="444">
        <f t="shared" ca="1" si="148"/>
        <v>-7616056808.0786781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-31733570.033661157</v>
      </c>
      <c r="L2346" s="444">
        <f t="shared" ca="1" si="147"/>
        <v>-7647790378.112339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25">
      <c r="G2347" s="459"/>
      <c r="H2347" s="459">
        <v>2340</v>
      </c>
      <c r="I2347" s="444">
        <f t="shared" ca="1" si="148"/>
        <v>-7647790378.112339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-31865793.24213475</v>
      </c>
      <c r="L2347" s="444">
        <f t="shared" ca="1" si="147"/>
        <v>-7679656171.3544741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25">
      <c r="G2348" s="459"/>
      <c r="H2348" s="459">
        <v>2341</v>
      </c>
      <c r="I2348" s="444">
        <f t="shared" ca="1" si="148"/>
        <v>-7679656171.3544741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-31998567.38064364</v>
      </c>
      <c r="L2348" s="444">
        <f t="shared" ca="1" si="147"/>
        <v>-7711654738.7351179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25">
      <c r="G2349" s="459"/>
      <c r="H2349" s="459">
        <v>2342</v>
      </c>
      <c r="I2349" s="444">
        <f t="shared" ca="1" si="148"/>
        <v>-7711654738.7351179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-32131894.744729653</v>
      </c>
      <c r="L2349" s="444">
        <f t="shared" ca="1" si="147"/>
        <v>-7743786633.4798479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25">
      <c r="G2350" s="459"/>
      <c r="H2350" s="459">
        <v>2343</v>
      </c>
      <c r="I2350" s="444">
        <f t="shared" ca="1" si="148"/>
        <v>-7743786633.4798479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-32265777.639499363</v>
      </c>
      <c r="L2350" s="444">
        <f t="shared" ca="1" si="147"/>
        <v>-7776052411.1193476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25">
      <c r="G2351" s="459"/>
      <c r="H2351" s="459">
        <v>2344</v>
      </c>
      <c r="I2351" s="444">
        <f t="shared" ca="1" si="148"/>
        <v>-7776052411.1193476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-32400218.379663952</v>
      </c>
      <c r="L2351" s="444">
        <f t="shared" ca="1" si="147"/>
        <v>-7808452629.499012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25">
      <c r="G2352" s="459"/>
      <c r="H2352" s="459">
        <v>2345</v>
      </c>
      <c r="I2352" s="444">
        <f t="shared" ca="1" si="148"/>
        <v>-7808452629.499012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-32535219.289579216</v>
      </c>
      <c r="L2352" s="444">
        <f t="shared" ca="1" si="147"/>
        <v>-7840987848.7885914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25">
      <c r="G2353" s="459"/>
      <c r="H2353" s="459">
        <v>2346</v>
      </c>
      <c r="I2353" s="444">
        <f t="shared" ca="1" si="148"/>
        <v>-7840987848.7885914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-32670782.703285802</v>
      </c>
      <c r="L2353" s="444">
        <f t="shared" ca="1" si="147"/>
        <v>-7873658631.4918776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25">
      <c r="G2354" s="459"/>
      <c r="H2354" s="459">
        <v>2347</v>
      </c>
      <c r="I2354" s="444">
        <f t="shared" ca="1" si="148"/>
        <v>-7873658631.4918776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-32806910.964549489</v>
      </c>
      <c r="L2354" s="444">
        <f t="shared" ca="1" si="147"/>
        <v>-7906465542.4564266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25">
      <c r="G2355" s="459"/>
      <c r="H2355" s="459">
        <v>2348</v>
      </c>
      <c r="I2355" s="444">
        <f t="shared" ca="1" si="148"/>
        <v>-7906465542.4564266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-32943606.426901776</v>
      </c>
      <c r="L2355" s="444">
        <f t="shared" ca="1" si="147"/>
        <v>-7939409148.8833284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25">
      <c r="G2356" s="459"/>
      <c r="H2356" s="459">
        <v>2349</v>
      </c>
      <c r="I2356" s="444">
        <f t="shared" ca="1" si="148"/>
        <v>-7939409148.8833284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-33080871.453680534</v>
      </c>
      <c r="L2356" s="444">
        <f t="shared" ca="1" si="147"/>
        <v>-7972490020.3370094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25">
      <c r="G2357" s="459"/>
      <c r="H2357" s="459">
        <v>2350</v>
      </c>
      <c r="I2357" s="444">
        <f t="shared" ca="1" si="148"/>
        <v>-7972490020.3370094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-33218708.418070875</v>
      </c>
      <c r="L2357" s="444">
        <f t="shared" ca="1" si="147"/>
        <v>-8005708728.7550802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25">
      <c r="G2358" s="459"/>
      <c r="H2358" s="459">
        <v>2351</v>
      </c>
      <c r="I2358" s="444">
        <f t="shared" ca="1" si="148"/>
        <v>-8005708728.7550802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-33357119.703146171</v>
      </c>
      <c r="L2358" s="444">
        <f t="shared" ca="1" si="147"/>
        <v>-8039065848.4582262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25">
      <c r="G2359" s="459"/>
      <c r="H2359" s="459">
        <v>2352</v>
      </c>
      <c r="I2359" s="444">
        <f t="shared" ca="1" si="148"/>
        <v>-8039065848.4582262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-33496107.701909274</v>
      </c>
      <c r="L2359" s="444">
        <f t="shared" ca="1" si="147"/>
        <v>-8072561956.1601353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25">
      <c r="G2360" s="459"/>
      <c r="H2360" s="459">
        <v>2353</v>
      </c>
      <c r="I2360" s="444">
        <f t="shared" ca="1" si="148"/>
        <v>-8072561956.1601353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-33635674.817333899</v>
      </c>
      <c r="L2360" s="444">
        <f t="shared" ca="1" si="147"/>
        <v>-8106197630.9774694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25">
      <c r="G2361" s="459"/>
      <c r="H2361" s="459">
        <v>2354</v>
      </c>
      <c r="I2361" s="444">
        <f t="shared" ca="1" si="148"/>
        <v>-8106197630.9774694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-33775823.462406121</v>
      </c>
      <c r="L2361" s="444">
        <f t="shared" ca="1" si="147"/>
        <v>-8139973454.4398756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25">
      <c r="G2362" s="459"/>
      <c r="H2362" s="459">
        <v>2355</v>
      </c>
      <c r="I2362" s="444">
        <f t="shared" ca="1" si="148"/>
        <v>-8139973454.4398756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-33916556.06016615</v>
      </c>
      <c r="L2362" s="444">
        <f t="shared" ca="1" si="147"/>
        <v>-8173890010.500042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25">
      <c r="G2363" s="459"/>
      <c r="H2363" s="459">
        <v>2356</v>
      </c>
      <c r="I2363" s="444">
        <f t="shared" ca="1" si="148"/>
        <v>-8173890010.500042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-34057875.043750174</v>
      </c>
      <c r="L2363" s="444">
        <f t="shared" ca="1" si="147"/>
        <v>-8207947885.5437918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25">
      <c r="G2364" s="459"/>
      <c r="H2364" s="459">
        <v>2357</v>
      </c>
      <c r="I2364" s="444">
        <f t="shared" ca="1" si="148"/>
        <v>-8207947885.5437918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-34199782.856432468</v>
      </c>
      <c r="L2364" s="444">
        <f t="shared" ca="1" si="147"/>
        <v>-8242147668.4002247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25">
      <c r="G2365" s="459"/>
      <c r="H2365" s="459">
        <v>2358</v>
      </c>
      <c r="I2365" s="444">
        <f t="shared" ca="1" si="148"/>
        <v>-8242147668.4002247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-34342281.951667607</v>
      </c>
      <c r="L2365" s="444">
        <f t="shared" ca="1" si="147"/>
        <v>-8276489950.3518925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25">
      <c r="G2366" s="459"/>
      <c r="H2366" s="459">
        <v>2359</v>
      </c>
      <c r="I2366" s="444">
        <f t="shared" ca="1" si="148"/>
        <v>-8276489950.3518925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-34485374.793132886</v>
      </c>
      <c r="L2366" s="444">
        <f t="shared" ca="1" si="147"/>
        <v>-8310975325.1450253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25">
      <c r="G2367" s="459"/>
      <c r="H2367" s="459">
        <v>2360</v>
      </c>
      <c r="I2367" s="444">
        <f t="shared" ca="1" si="148"/>
        <v>-8310975325.1450253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-34629063.854770936</v>
      </c>
      <c r="L2367" s="444">
        <f t="shared" ca="1" si="147"/>
        <v>-8345604388.9997959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25">
      <c r="G2368" s="459"/>
      <c r="H2368" s="459">
        <v>2361</v>
      </c>
      <c r="I2368" s="444">
        <f t="shared" ca="1" si="148"/>
        <v>-8345604388.9997959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-34773351.62083248</v>
      </c>
      <c r="L2368" s="444">
        <f t="shared" ca="1" si="147"/>
        <v>-8380377740.6206284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25">
      <c r="G2369" s="459"/>
      <c r="H2369" s="459">
        <v>2362</v>
      </c>
      <c r="I2369" s="444">
        <f t="shared" ca="1" si="148"/>
        <v>-8380377740.6206284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-34918240.585919283</v>
      </c>
      <c r="L2369" s="444">
        <f t="shared" ca="1" si="147"/>
        <v>-8415295981.2065477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25">
      <c r="G2370" s="459"/>
      <c r="H2370" s="459">
        <v>2363</v>
      </c>
      <c r="I2370" s="444">
        <f t="shared" ca="1" si="148"/>
        <v>-8415295981.2065477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-35063733.255027279</v>
      </c>
      <c r="L2370" s="444">
        <f t="shared" ca="1" si="147"/>
        <v>-8450359714.4615746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25">
      <c r="G2371" s="459"/>
      <c r="H2371" s="459">
        <v>2364</v>
      </c>
      <c r="I2371" s="444">
        <f t="shared" ca="1" si="148"/>
        <v>-8450359714.4615746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-35209832.143589891</v>
      </c>
      <c r="L2371" s="444">
        <f t="shared" ca="1" si="147"/>
        <v>-8485569546.6051645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25">
      <c r="G2372" s="459"/>
      <c r="H2372" s="459">
        <v>2365</v>
      </c>
      <c r="I2372" s="444">
        <f t="shared" ca="1" si="148"/>
        <v>-8485569546.6051645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-35356539.777521513</v>
      </c>
      <c r="L2372" s="444">
        <f t="shared" ca="1" si="147"/>
        <v>-8520926086.3826857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25">
      <c r="G2373" s="459"/>
      <c r="H2373" s="459">
        <v>2366</v>
      </c>
      <c r="I2373" s="444">
        <f t="shared" ca="1" si="148"/>
        <v>-8520926086.3826857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-35503858.693261191</v>
      </c>
      <c r="L2373" s="444">
        <f t="shared" ca="1" si="147"/>
        <v>-8556429945.0759468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25">
      <c r="G2374" s="459"/>
      <c r="H2374" s="459">
        <v>2367</v>
      </c>
      <c r="I2374" s="444">
        <f t="shared" ca="1" si="148"/>
        <v>-8556429945.0759468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-35651791.437816441</v>
      </c>
      <c r="L2374" s="444">
        <f t="shared" ca="1" si="147"/>
        <v>-8592081736.5137634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25">
      <c r="G2375" s="459"/>
      <c r="H2375" s="459">
        <v>2368</v>
      </c>
      <c r="I2375" s="444">
        <f t="shared" ca="1" si="148"/>
        <v>-8592081736.5137634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-35800340.568807349</v>
      </c>
      <c r="L2375" s="444">
        <f t="shared" ca="1" si="147"/>
        <v>-8627882077.082571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25">
      <c r="G2376" s="459"/>
      <c r="H2376" s="459">
        <v>2369</v>
      </c>
      <c r="I2376" s="444">
        <f t="shared" ca="1" si="148"/>
        <v>-8627882077.082571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-35949508.654510714</v>
      </c>
      <c r="L2376" s="444">
        <f t="shared" ca="1" si="147"/>
        <v>-8663831585.7370815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25">
      <c r="G2377" s="459"/>
      <c r="H2377" s="459">
        <v>2370</v>
      </c>
      <c r="I2377" s="444">
        <f t="shared" ca="1" si="148"/>
        <v>-8663831585.7370815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-36099298.273904502</v>
      </c>
      <c r="L2377" s="444">
        <f t="shared" ca="1" si="147"/>
        <v>-8699930884.0109863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25">
      <c r="G2378" s="459"/>
      <c r="H2378" s="459">
        <v>2371</v>
      </c>
      <c r="I2378" s="444">
        <f t="shared" ca="1" si="148"/>
        <v>-8699930884.0109863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-36249712.016712442</v>
      </c>
      <c r="L2378" s="444">
        <f t="shared" ca="1" si="147"/>
        <v>-8736180596.0276985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25">
      <c r="G2379" s="459"/>
      <c r="H2379" s="459">
        <v>2372</v>
      </c>
      <c r="I2379" s="444">
        <f t="shared" ca="1" si="148"/>
        <v>-8736180596.0276985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-36400752.483448744</v>
      </c>
      <c r="L2379" s="444">
        <f t="shared" ca="1" si="147"/>
        <v>-8772581348.5111465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25">
      <c r="G2380" s="459"/>
      <c r="H2380" s="459">
        <v>2373</v>
      </c>
      <c r="I2380" s="444">
        <f t="shared" ca="1" si="148"/>
        <v>-8772581348.5111465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-36552422.28546311</v>
      </c>
      <c r="L2380" s="444">
        <f t="shared" ca="1" si="147"/>
        <v>-8809133770.7966099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25">
      <c r="G2381" s="459"/>
      <c r="H2381" s="459">
        <v>2374</v>
      </c>
      <c r="I2381" s="444">
        <f t="shared" ca="1" si="148"/>
        <v>-8809133770.7966099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-36704724.044985875</v>
      </c>
      <c r="L2381" s="444">
        <f t="shared" ca="1" si="147"/>
        <v>-8845838494.8415966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25">
      <c r="G2382" s="459"/>
      <c r="H2382" s="459">
        <v>2375</v>
      </c>
      <c r="I2382" s="444">
        <f t="shared" ca="1" si="148"/>
        <v>-8845838494.8415966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-36857660.395173319</v>
      </c>
      <c r="L2382" s="444">
        <f t="shared" ca="1" si="147"/>
        <v>-8882696155.2367706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25">
      <c r="G2383" s="459"/>
      <c r="H2383" s="459">
        <v>2376</v>
      </c>
      <c r="I2383" s="444">
        <f t="shared" ca="1" si="148"/>
        <v>-8882696155.2367706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-37011233.98015321</v>
      </c>
      <c r="L2383" s="444">
        <f t="shared" ca="1" si="147"/>
        <v>-8919707389.2169247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25">
      <c r="G2384" s="459"/>
      <c r="H2384" s="459">
        <v>2377</v>
      </c>
      <c r="I2384" s="444">
        <f t="shared" ca="1" si="148"/>
        <v>-8919707389.2169247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-37165447.455070518</v>
      </c>
      <c r="L2384" s="444">
        <f t="shared" ca="1" si="147"/>
        <v>-8956872836.6719952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25">
      <c r="G2385" s="459"/>
      <c r="H2385" s="459">
        <v>2378</v>
      </c>
      <c r="I2385" s="444">
        <f t="shared" ca="1" si="148"/>
        <v>-8956872836.6719952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-37320303.486133315</v>
      </c>
      <c r="L2385" s="444">
        <f t="shared" ca="1" si="147"/>
        <v>-8994193140.1581287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25">
      <c r="G2386" s="459"/>
      <c r="H2386" s="459">
        <v>2379</v>
      </c>
      <c r="I2386" s="444">
        <f t="shared" ca="1" si="148"/>
        <v>-8994193140.1581287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-37475804.75065887</v>
      </c>
      <c r="L2386" s="444">
        <f t="shared" ca="1" si="147"/>
        <v>-9031668944.9087868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25">
      <c r="G2387" s="459"/>
      <c r="H2387" s="459">
        <v>2380</v>
      </c>
      <c r="I2387" s="444">
        <f t="shared" ca="1" si="148"/>
        <v>-9031668944.9087868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-37631953.937119946</v>
      </c>
      <c r="L2387" s="444">
        <f t="shared" ca="1" si="147"/>
        <v>-9069300898.8459072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25">
      <c r="G2388" s="459"/>
      <c r="H2388" s="459">
        <v>2381</v>
      </c>
      <c r="I2388" s="444">
        <f t="shared" ca="1" si="148"/>
        <v>-9069300898.8459072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-37788753.745191276</v>
      </c>
      <c r="L2388" s="444">
        <f t="shared" ca="1" si="147"/>
        <v>-9107089652.5910988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25">
      <c r="G2389" s="459"/>
      <c r="H2389" s="459">
        <v>2382</v>
      </c>
      <c r="I2389" s="444">
        <f t="shared" ca="1" si="148"/>
        <v>-9107089652.5910988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-37946206.885796241</v>
      </c>
      <c r="L2389" s="444">
        <f t="shared" ca="1" si="147"/>
        <v>-9145035859.4768944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25">
      <c r="G2390" s="459"/>
      <c r="H2390" s="459">
        <v>2383</v>
      </c>
      <c r="I2390" s="444">
        <f t="shared" ca="1" si="148"/>
        <v>-9145035859.4768944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-38104316.081153728</v>
      </c>
      <c r="L2390" s="444">
        <f t="shared" ca="1" si="147"/>
        <v>-9183140175.5580482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25">
      <c r="G2391" s="459"/>
      <c r="H2391" s="459">
        <v>2384</v>
      </c>
      <c r="I2391" s="444">
        <f t="shared" ca="1" si="148"/>
        <v>-9183140175.5580482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-38263084.0648252</v>
      </c>
      <c r="L2391" s="444">
        <f t="shared" ca="1" si="147"/>
        <v>-9221403259.6228733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25">
      <c r="G2392" s="459"/>
      <c r="H2392" s="459">
        <v>2385</v>
      </c>
      <c r="I2392" s="444">
        <f t="shared" ca="1" si="148"/>
        <v>-9221403259.6228733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-38422513.581761971</v>
      </c>
      <c r="L2392" s="444">
        <f t="shared" ca="1" si="147"/>
        <v>-9259825773.2046356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25">
      <c r="G2393" s="459"/>
      <c r="H2393" s="459">
        <v>2386</v>
      </c>
      <c r="I2393" s="444">
        <f t="shared" ca="1" si="148"/>
        <v>-9259825773.2046356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-38582607.388352647</v>
      </c>
      <c r="L2393" s="444">
        <f t="shared" ca="1" si="147"/>
        <v>-9298408380.592989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25">
      <c r="G2394" s="459"/>
      <c r="H2394" s="459">
        <v>2387</v>
      </c>
      <c r="I2394" s="444">
        <f t="shared" ca="1" si="148"/>
        <v>-9298408380.592989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-38743368.252470784</v>
      </c>
      <c r="L2394" s="444">
        <f t="shared" ca="1" si="147"/>
        <v>-9337151748.845459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25">
      <c r="G2395" s="459"/>
      <c r="H2395" s="459">
        <v>2388</v>
      </c>
      <c r="I2395" s="444">
        <f t="shared" ca="1" si="148"/>
        <v>-9337151748.845459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-38904798.953522742</v>
      </c>
      <c r="L2395" s="444">
        <f t="shared" ca="1" si="147"/>
        <v>-9376056547.7989826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25">
      <c r="G2396" s="459"/>
      <c r="H2396" s="459">
        <v>2389</v>
      </c>
      <c r="I2396" s="444">
        <f t="shared" ca="1" si="148"/>
        <v>-9376056547.7989826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-39066902.282495759</v>
      </c>
      <c r="L2396" s="444">
        <f t="shared" ca="1" si="147"/>
        <v>-9415123450.0814781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25">
      <c r="G2397" s="459"/>
      <c r="H2397" s="459">
        <v>2390</v>
      </c>
      <c r="I2397" s="444">
        <f t="shared" ca="1" si="148"/>
        <v>-9415123450.0814781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-39229681.042006157</v>
      </c>
      <c r="L2397" s="444">
        <f t="shared" ca="1" si="147"/>
        <v>-9454353131.1234837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25">
      <c r="G2398" s="459"/>
      <c r="H2398" s="459">
        <v>2391</v>
      </c>
      <c r="I2398" s="444">
        <f t="shared" ca="1" si="148"/>
        <v>-9454353131.1234837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-39393138.046347849</v>
      </c>
      <c r="L2398" s="444">
        <f t="shared" ca="1" si="147"/>
        <v>-9493746269.1698322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25">
      <c r="G2399" s="459"/>
      <c r="H2399" s="459">
        <v>2392</v>
      </c>
      <c r="I2399" s="444">
        <f t="shared" ca="1" si="148"/>
        <v>-9493746269.1698322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-39557276.121540964</v>
      </c>
      <c r="L2399" s="444">
        <f t="shared" ca="1" si="147"/>
        <v>-9533303545.2913723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25">
      <c r="G2400" s="459"/>
      <c r="H2400" s="459">
        <v>2393</v>
      </c>
      <c r="I2400" s="444">
        <f t="shared" ca="1" si="148"/>
        <v>-9533303545.2913723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-39722098.105380714</v>
      </c>
      <c r="L2400" s="444">
        <f t="shared" ca="1" si="147"/>
        <v>-9573025643.3967533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25">
      <c r="G2401" s="459"/>
      <c r="H2401" s="459">
        <v>2394</v>
      </c>
      <c r="I2401" s="444">
        <f t="shared" ca="1" si="148"/>
        <v>-9573025643.3967533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-39887606.847486474</v>
      </c>
      <c r="L2401" s="444">
        <f t="shared" ca="1" si="147"/>
        <v>-9612913250.2442398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25">
      <c r="G2402" s="459"/>
      <c r="H2402" s="459">
        <v>2395</v>
      </c>
      <c r="I2402" s="444">
        <f t="shared" ca="1" si="148"/>
        <v>-9612913250.2442398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-40053805.209350996</v>
      </c>
      <c r="L2402" s="444">
        <f t="shared" ca="1" si="147"/>
        <v>-9652967055.4535904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25">
      <c r="G2403" s="459"/>
      <c r="H2403" s="459">
        <v>2396</v>
      </c>
      <c r="I2403" s="444">
        <f t="shared" ca="1" si="148"/>
        <v>-9652967055.4535904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-40220696.064389959</v>
      </c>
      <c r="L2403" s="444">
        <f t="shared" ca="1" si="147"/>
        <v>-9693187751.5179806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25">
      <c r="G2404" s="459"/>
      <c r="H2404" s="459">
        <v>2397</v>
      </c>
      <c r="I2404" s="444">
        <f t="shared" ca="1" si="148"/>
        <v>-9693187751.5179806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-40388282.297991589</v>
      </c>
      <c r="L2404" s="444">
        <f t="shared" ca="1" si="147"/>
        <v>-9733576033.8159714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25">
      <c r="G2405" s="459"/>
      <c r="H2405" s="459">
        <v>2398</v>
      </c>
      <c r="I2405" s="444">
        <f t="shared" ca="1" si="148"/>
        <v>-9733576033.8159714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-40556566.807566546</v>
      </c>
      <c r="L2405" s="444">
        <f t="shared" ca="1" si="147"/>
        <v>-9774132600.6235371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25">
      <c r="G2406" s="459"/>
      <c r="H2406" s="459">
        <v>2399</v>
      </c>
      <c r="I2406" s="444">
        <f t="shared" ca="1" si="148"/>
        <v>-9774132600.6235371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-40725552.50259807</v>
      </c>
      <c r="L2406" s="444">
        <f t="shared" ca="1" si="147"/>
        <v>-9814858153.1261349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25">
      <c r="G2407" s="459"/>
      <c r="H2407" s="459">
        <v>2400</v>
      </c>
      <c r="I2407" s="444">
        <f t="shared" ca="1" si="148"/>
        <v>-9814858153.1261349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-40895242.304692231</v>
      </c>
      <c r="L2407" s="444">
        <f t="shared" ca="1" si="147"/>
        <v>-9855753395.4308262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25">
      <c r="G2408" s="459"/>
      <c r="H2408" s="459">
        <v>2401</v>
      </c>
      <c r="I2408" s="444">
        <f t="shared" ca="1" si="148"/>
        <v>-9855753395.4308262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-41065639.147628441</v>
      </c>
      <c r="L2408" s="444">
        <f t="shared" ca="1" si="147"/>
        <v>-9896819034.578455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25">
      <c r="G2409" s="459"/>
      <c r="H2409" s="459">
        <v>2402</v>
      </c>
      <c r="I2409" s="444">
        <f t="shared" ca="1" si="148"/>
        <v>-9896819034.578455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-41236745.977410227</v>
      </c>
      <c r="L2409" s="444">
        <f t="shared" ca="1" si="147"/>
        <v>-9938055780.5558643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25">
      <c r="G2410" s="459"/>
      <c r="H2410" s="459">
        <v>2403</v>
      </c>
      <c r="I2410" s="444">
        <f t="shared" ca="1" si="148"/>
        <v>-9938055780.5558643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-41408565.752316102</v>
      </c>
      <c r="L2410" s="444">
        <f t="shared" ca="1" si="147"/>
        <v>-9979464346.3081799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25">
      <c r="G2411" s="459"/>
      <c r="H2411" s="459">
        <v>2404</v>
      </c>
      <c r="I2411" s="444">
        <f t="shared" ca="1" si="148"/>
        <v>-9979464346.3081799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-41581101.442950748</v>
      </c>
      <c r="L2411" s="444">
        <f t="shared" ca="1" si="147"/>
        <v>-10021045447.751131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25">
      <c r="G2412" s="459"/>
      <c r="H2412" s="459">
        <v>2405</v>
      </c>
      <c r="I2412" s="444">
        <f t="shared" ca="1" si="148"/>
        <v>-10021045447.751131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-41754356.032296382</v>
      </c>
      <c r="L2412" s="444">
        <f t="shared" ca="1" si="147"/>
        <v>-10062799803.783428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25">
      <c r="G2413" s="459"/>
      <c r="H2413" s="459">
        <v>2406</v>
      </c>
      <c r="I2413" s="444">
        <f t="shared" ca="1" si="148"/>
        <v>-10062799803.783428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-41928332.515764281</v>
      </c>
      <c r="L2413" s="444">
        <f t="shared" ca="1" si="147"/>
        <v>-10104728136.299192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25">
      <c r="G2414" s="459"/>
      <c r="H2414" s="459">
        <v>2407</v>
      </c>
      <c r="I2414" s="444">
        <f t="shared" ca="1" si="148"/>
        <v>-10104728136.299192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-42103033.901246637</v>
      </c>
      <c r="L2414" s="444">
        <f t="shared" ca="1" si="147"/>
        <v>-10146831170.200439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25">
      <c r="G2415" s="459"/>
      <c r="H2415" s="459">
        <v>2408</v>
      </c>
      <c r="I2415" s="444">
        <f t="shared" ca="1" si="148"/>
        <v>-10146831170.200439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-42278463.209168494</v>
      </c>
      <c r="L2415" s="444">
        <f t="shared" ca="1" si="147"/>
        <v>-10189109633.409609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25">
      <c r="G2416" s="459"/>
      <c r="H2416" s="459">
        <v>2409</v>
      </c>
      <c r="I2416" s="444">
        <f t="shared" ca="1" si="148"/>
        <v>-10189109633.409609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-42454623.472540036</v>
      </c>
      <c r="L2416" s="444">
        <f t="shared" ca="1" si="147"/>
        <v>-10231564256.882149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25">
      <c r="G2417" s="459"/>
      <c r="H2417" s="459">
        <v>2410</v>
      </c>
      <c r="I2417" s="444">
        <f t="shared" ca="1" si="148"/>
        <v>-10231564256.882149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-42631517.737008952</v>
      </c>
      <c r="L2417" s="444">
        <f t="shared" ca="1" si="147"/>
        <v>-10274195774.619158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25">
      <c r="G2418" s="459"/>
      <c r="H2418" s="459">
        <v>2411</v>
      </c>
      <c r="I2418" s="444">
        <f t="shared" ca="1" si="148"/>
        <v>-10274195774.619158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-42809149.06091316</v>
      </c>
      <c r="L2418" s="444">
        <f t="shared" ca="1" si="147"/>
        <v>-10317004923.680071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25">
      <c r="G2419" s="459"/>
      <c r="H2419" s="459">
        <v>2412</v>
      </c>
      <c r="I2419" s="444">
        <f t="shared" ca="1" si="148"/>
        <v>-10317004923.680071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-42987520.51533363</v>
      </c>
      <c r="L2419" s="444">
        <f t="shared" ca="1" si="147"/>
        <v>-10359992444.195404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25">
      <c r="G2420" s="459"/>
      <c r="H2420" s="459">
        <v>2413</v>
      </c>
      <c r="I2420" s="444">
        <f t="shared" ca="1" si="148"/>
        <v>-10359992444.195404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-43166635.184147514</v>
      </c>
      <c r="L2420" s="444">
        <f t="shared" ca="1" si="147"/>
        <v>-10403159079.379551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25">
      <c r="G2421" s="459"/>
      <c r="H2421" s="459">
        <v>2414</v>
      </c>
      <c r="I2421" s="444">
        <f t="shared" ca="1" si="148"/>
        <v>-10403159079.379551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-43346496.164081462</v>
      </c>
      <c r="L2421" s="444">
        <f t="shared" ca="1" si="147"/>
        <v>-10446505575.543633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25">
      <c r="G2422" s="459"/>
      <c r="H2422" s="459">
        <v>2415</v>
      </c>
      <c r="I2422" s="444">
        <f t="shared" ca="1" si="148"/>
        <v>-10446505575.543633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-43527106.564765133</v>
      </c>
      <c r="L2422" s="444">
        <f t="shared" ca="1" si="147"/>
        <v>-10490032682.108398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25">
      <c r="G2423" s="459"/>
      <c r="H2423" s="459">
        <v>2416</v>
      </c>
      <c r="I2423" s="444">
        <f t="shared" ca="1" si="148"/>
        <v>-10490032682.108398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-43708469.508784994</v>
      </c>
      <c r="L2423" s="444">
        <f t="shared" ca="1" si="147"/>
        <v>-10533741151.617184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25">
      <c r="G2424" s="459"/>
      <c r="H2424" s="459">
        <v>2417</v>
      </c>
      <c r="I2424" s="444">
        <f t="shared" ca="1" si="148"/>
        <v>-10533741151.617184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-43890588.131738268</v>
      </c>
      <c r="L2424" s="444">
        <f t="shared" ca="1" si="147"/>
        <v>-10577631739.748922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25">
      <c r="G2425" s="459"/>
      <c r="H2425" s="459">
        <v>2418</v>
      </c>
      <c r="I2425" s="444">
        <f t="shared" ca="1" si="148"/>
        <v>-10577631739.748922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-44073465.582287177</v>
      </c>
      <c r="L2425" s="444">
        <f t="shared" ca="1" si="147"/>
        <v>-10621705205.331209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25">
      <c r="G2426" s="459"/>
      <c r="H2426" s="459">
        <v>2419</v>
      </c>
      <c r="I2426" s="444">
        <f t="shared" ca="1" si="148"/>
        <v>-10621705205.331209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-44257105.02221337</v>
      </c>
      <c r="L2426" s="444">
        <f t="shared" ca="1" si="147"/>
        <v>-10665962310.353422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25">
      <c r="G2427" s="459"/>
      <c r="H2427" s="459">
        <v>2420</v>
      </c>
      <c r="I2427" s="444">
        <f t="shared" ca="1" si="148"/>
        <v>-10665962310.353422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-44441509.626472592</v>
      </c>
      <c r="L2427" s="444">
        <f t="shared" ca="1" si="147"/>
        <v>-10710403819.979895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25">
      <c r="G2428" s="459"/>
      <c r="H2428" s="459">
        <v>2421</v>
      </c>
      <c r="I2428" s="444">
        <f t="shared" ca="1" si="148"/>
        <v>-10710403819.979895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-44626682.583249561</v>
      </c>
      <c r="L2428" s="444">
        <f t="shared" ca="1" si="147"/>
        <v>-10755030502.563145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25">
      <c r="G2429" s="459"/>
      <c r="H2429" s="459">
        <v>2422</v>
      </c>
      <c r="I2429" s="444">
        <f t="shared" ca="1" si="148"/>
        <v>-10755030502.563145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-44812627.094013102</v>
      </c>
      <c r="L2429" s="444">
        <f t="shared" ca="1" si="147"/>
        <v>-10799843129.657158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25">
      <c r="G2430" s="459"/>
      <c r="H2430" s="459">
        <v>2423</v>
      </c>
      <c r="I2430" s="444">
        <f t="shared" ca="1" si="148"/>
        <v>-10799843129.657158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-44999346.373571493</v>
      </c>
      <c r="L2430" s="444">
        <f t="shared" ca="1" si="147"/>
        <v>-10844842476.030729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25">
      <c r="G2431" s="459"/>
      <c r="H2431" s="459">
        <v>2424</v>
      </c>
      <c r="I2431" s="444">
        <f t="shared" ca="1" si="148"/>
        <v>-10844842476.030729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-45186843.650128037</v>
      </c>
      <c r="L2431" s="444">
        <f t="shared" ca="1" si="147"/>
        <v>-10890029319.680857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25">
      <c r="G2432" s="459"/>
      <c r="H2432" s="459">
        <v>2425</v>
      </c>
      <c r="I2432" s="444">
        <f t="shared" ca="1" si="148"/>
        <v>-10890029319.680857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-45375122.165336899</v>
      </c>
      <c r="L2432" s="444">
        <f t="shared" ca="1" si="147"/>
        <v>-10935404441.846193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25">
      <c r="G2433" s="459"/>
      <c r="H2433" s="459">
        <v>2426</v>
      </c>
      <c r="I2433" s="444">
        <f t="shared" ca="1" si="148"/>
        <v>-10935404441.846193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-45564185.174359135</v>
      </c>
      <c r="L2433" s="444">
        <f t="shared" ca="1" si="147"/>
        <v>-10980968627.020552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25">
      <c r="G2434" s="459"/>
      <c r="H2434" s="459">
        <v>2427</v>
      </c>
      <c r="I2434" s="444">
        <f t="shared" ca="1" si="148"/>
        <v>-10980968627.020552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-45754035.945918962</v>
      </c>
      <c r="L2434" s="444">
        <f t="shared" ca="1" si="147"/>
        <v>-11026722662.966471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25">
      <c r="G2435" s="459"/>
      <c r="H2435" s="459">
        <v>2428</v>
      </c>
      <c r="I2435" s="444">
        <f t="shared" ca="1" si="148"/>
        <v>-11026722662.966471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-45944677.762360297</v>
      </c>
      <c r="L2435" s="444">
        <f t="shared" ca="1" si="147"/>
        <v>-11072667340.72883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25">
      <c r="G2436" s="459"/>
      <c r="H2436" s="459">
        <v>2429</v>
      </c>
      <c r="I2436" s="444">
        <f t="shared" ca="1" si="148"/>
        <v>-11072667340.72883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-46136113.919703461</v>
      </c>
      <c r="L2436" s="444">
        <f t="shared" ca="1" si="147"/>
        <v>-11118803454.648533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25">
      <c r="G2437" s="459"/>
      <c r="H2437" s="459">
        <v>2430</v>
      </c>
      <c r="I2437" s="444">
        <f t="shared" ca="1" si="148"/>
        <v>-11118803454.648533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-46328347.727702223</v>
      </c>
      <c r="L2437" s="444">
        <f t="shared" ca="1" si="147"/>
        <v>-11165131802.376236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25">
      <c r="G2438" s="459"/>
      <c r="H2438" s="459">
        <v>2431</v>
      </c>
      <c r="I2438" s="444">
        <f t="shared" ca="1" si="148"/>
        <v>-11165131802.376236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-46521382.50990098</v>
      </c>
      <c r="L2438" s="444">
        <f t="shared" ca="1" si="147"/>
        <v>-11211653184.886137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25">
      <c r="G2439" s="459"/>
      <c r="H2439" s="459">
        <v>2432</v>
      </c>
      <c r="I2439" s="444">
        <f t="shared" ca="1" si="148"/>
        <v>-11211653184.886137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-46715221.603692234</v>
      </c>
      <c r="L2439" s="444">
        <f t="shared" ca="1" si="147"/>
        <v>-11258368406.48983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25">
      <c r="G2440" s="459"/>
      <c r="H2440" s="459">
        <v>2433</v>
      </c>
      <c r="I2440" s="444">
        <f t="shared" ca="1" si="148"/>
        <v>-11258368406.48983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-46909868.360374294</v>
      </c>
      <c r="L2440" s="444">
        <f t="shared" ca="1" si="147"/>
        <v>-11305278274.850204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25">
      <c r="G2441" s="459"/>
      <c r="H2441" s="459">
        <v>2434</v>
      </c>
      <c r="I2441" s="444">
        <f t="shared" ca="1" si="148"/>
        <v>-11305278274.850204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-47105326.145209186</v>
      </c>
      <c r="L2441" s="444">
        <f t="shared" ca="1" si="147"/>
        <v>-11352383600.995413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25">
      <c r="G2442" s="459"/>
      <c r="H2442" s="459">
        <v>2435</v>
      </c>
      <c r="I2442" s="444">
        <f t="shared" ca="1" si="148"/>
        <v>-11352383600.995413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-47301598.337480888</v>
      </c>
      <c r="L2442" s="444">
        <f t="shared" ca="1" si="147"/>
        <v>-11399685199.332893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25">
      <c r="G2443" s="459"/>
      <c r="H2443" s="459">
        <v>2436</v>
      </c>
      <c r="I2443" s="444">
        <f t="shared" ca="1" si="148"/>
        <v>-11399685199.332893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-47498688.330553725</v>
      </c>
      <c r="L2443" s="444">
        <f t="shared" ca="1" si="147"/>
        <v>-11447183887.663446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25">
      <c r="G2444" s="459"/>
      <c r="H2444" s="459">
        <v>2437</v>
      </c>
      <c r="I2444" s="444">
        <f t="shared" ca="1" si="148"/>
        <v>-11447183887.663446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-47696599.531931028</v>
      </c>
      <c r="L2444" s="444">
        <f t="shared" ca="1" si="147"/>
        <v>-11494880487.195377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25">
      <c r="G2445" s="459"/>
      <c r="H2445" s="459">
        <v>2438</v>
      </c>
      <c r="I2445" s="444">
        <f t="shared" ca="1" si="148"/>
        <v>-11494880487.195377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-47895335.36331407</v>
      </c>
      <c r="L2445" s="444">
        <f t="shared" ca="1" si="147"/>
        <v>-11542775822.558691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25">
      <c r="G2446" s="459"/>
      <c r="H2446" s="459">
        <v>2439</v>
      </c>
      <c r="I2446" s="444">
        <f t="shared" ca="1" si="148"/>
        <v>-11542775822.558691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-48094899.260661215</v>
      </c>
      <c r="L2446" s="444">
        <f t="shared" ca="1" si="147"/>
        <v>-11590870721.819353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25">
      <c r="G2447" s="459"/>
      <c r="H2447" s="459">
        <v>2440</v>
      </c>
      <c r="I2447" s="444">
        <f t="shared" ca="1" si="148"/>
        <v>-11590870721.819353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-48295294.674247302</v>
      </c>
      <c r="L2447" s="444">
        <f t="shared" ca="1" si="147"/>
        <v>-11639166016.493601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25">
      <c r="G2448" s="459"/>
      <c r="H2448" s="459">
        <v>2441</v>
      </c>
      <c r="I2448" s="444">
        <f t="shared" ca="1" si="148"/>
        <v>-11639166016.493601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-48496525.068723336</v>
      </c>
      <c r="L2448" s="444">
        <f t="shared" ca="1" si="147"/>
        <v>-11687662541.562325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25">
      <c r="G2449" s="459"/>
      <c r="H2449" s="459">
        <v>2442</v>
      </c>
      <c r="I2449" s="444">
        <f t="shared" ca="1" si="148"/>
        <v>-11687662541.562325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-48698593.923176348</v>
      </c>
      <c r="L2449" s="444">
        <f t="shared" ca="1" si="147"/>
        <v>-11736361135.4855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25">
      <c r="G2450" s="459"/>
      <c r="H2450" s="459">
        <v>2443</v>
      </c>
      <c r="I2450" s="444">
        <f t="shared" ca="1" si="148"/>
        <v>-11736361135.4855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-48901504.731189586</v>
      </c>
      <c r="L2450" s="444">
        <f t="shared" ca="1" si="147"/>
        <v>-11785262640.21669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25">
      <c r="G2451" s="459"/>
      <c r="H2451" s="459">
        <v>2444</v>
      </c>
      <c r="I2451" s="444">
        <f t="shared" ca="1" si="148"/>
        <v>-11785262640.21669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-49105261.000902876</v>
      </c>
      <c r="L2451" s="444">
        <f t="shared" ca="1" si="147"/>
        <v>-11834367901.217592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25">
      <c r="G2452" s="459"/>
      <c r="H2452" s="459">
        <v>2445</v>
      </c>
      <c r="I2452" s="444">
        <f t="shared" ca="1" si="148"/>
        <v>-11834367901.217592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-49309866.255073301</v>
      </c>
      <c r="L2452" s="444">
        <f t="shared" ca="1" si="147"/>
        <v>-11883677767.472666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25">
      <c r="G2453" s="459"/>
      <c r="H2453" s="459">
        <v>2446</v>
      </c>
      <c r="I2453" s="444">
        <f t="shared" ca="1" si="148"/>
        <v>-11883677767.472666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-49515324.03113611</v>
      </c>
      <c r="L2453" s="444">
        <f t="shared" ca="1" si="147"/>
        <v>-11933193091.503801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25">
      <c r="G2454" s="459"/>
      <c r="H2454" s="459">
        <v>2447</v>
      </c>
      <c r="I2454" s="444">
        <f t="shared" ca="1" si="148"/>
        <v>-11933193091.503801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-49721637.881265841</v>
      </c>
      <c r="L2454" s="444">
        <f t="shared" ca="1" si="147"/>
        <v>-11982914729.385067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25">
      <c r="G2455" s="459"/>
      <c r="H2455" s="459">
        <v>2448</v>
      </c>
      <c r="I2455" s="444">
        <f t="shared" ca="1" si="148"/>
        <v>-11982914729.385067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-49928811.372437775</v>
      </c>
      <c r="L2455" s="444">
        <f t="shared" ca="1" si="147"/>
        <v>-12032843540.757505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25">
      <c r="G2456" s="459"/>
      <c r="H2456" s="459">
        <v>2449</v>
      </c>
      <c r="I2456" s="444">
        <f t="shared" ca="1" si="148"/>
        <v>-12032843540.757505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-50136848.086489603</v>
      </c>
      <c r="L2456" s="444">
        <f t="shared" ca="1" si="147"/>
        <v>-12082980388.843994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25">
      <c r="G2457" s="459"/>
      <c r="H2457" s="459">
        <v>2450</v>
      </c>
      <c r="I2457" s="444">
        <f t="shared" ca="1" si="148"/>
        <v>-12082980388.843994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-50345751.620183311</v>
      </c>
      <c r="L2457" s="444">
        <f t="shared" ca="1" si="147"/>
        <v>-12133326140.464178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25">
      <c r="G2458" s="459"/>
      <c r="H2458" s="459">
        <v>2451</v>
      </c>
      <c r="I2458" s="444">
        <f t="shared" ca="1" si="148"/>
        <v>-12133326140.464178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-50555525.58526741</v>
      </c>
      <c r="L2458" s="444">
        <f t="shared" ca="1" si="147"/>
        <v>-12183881666.049446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25">
      <c r="G2459" s="459"/>
      <c r="H2459" s="459">
        <v>2452</v>
      </c>
      <c r="I2459" s="444">
        <f t="shared" ca="1" si="148"/>
        <v>-12183881666.049446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-50766173.608539358</v>
      </c>
      <c r="L2459" s="444">
        <f t="shared" ca="1" si="147"/>
        <v>-12234647839.657986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25">
      <c r="G2460" s="459"/>
      <c r="H2460" s="459">
        <v>2453</v>
      </c>
      <c r="I2460" s="444">
        <f t="shared" ca="1" si="148"/>
        <v>-12234647839.657986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-50977699.331908271</v>
      </c>
      <c r="L2460" s="444">
        <f t="shared" ca="1" si="147"/>
        <v>-12285625538.989895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25">
      <c r="G2461" s="459"/>
      <c r="H2461" s="459">
        <v>2454</v>
      </c>
      <c r="I2461" s="444">
        <f t="shared" ca="1" si="148"/>
        <v>-12285625538.989895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-51190106.412457898</v>
      </c>
      <c r="L2461" s="444">
        <f t="shared" ca="1" si="147"/>
        <v>-12336815645.402353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25">
      <c r="G2462" s="459"/>
      <c r="H2462" s="459">
        <v>2455</v>
      </c>
      <c r="I2462" s="444">
        <f t="shared" ca="1" si="148"/>
        <v>-12336815645.402353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-51403398.522509806</v>
      </c>
      <c r="L2462" s="444">
        <f t="shared" ca="1" si="147"/>
        <v>-12388219043.924864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25">
      <c r="G2463" s="459"/>
      <c r="H2463" s="459">
        <v>2456</v>
      </c>
      <c r="I2463" s="444">
        <f t="shared" ca="1" si="148"/>
        <v>-12388219043.924864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-51617579.349686936</v>
      </c>
      <c r="L2463" s="444">
        <f t="shared" ca="1" si="147"/>
        <v>-12439836623.274551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25">
      <c r="G2464" s="459"/>
      <c r="H2464" s="459">
        <v>2457</v>
      </c>
      <c r="I2464" s="444">
        <f t="shared" ca="1" si="148"/>
        <v>-12439836623.274551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-51832652.596977293</v>
      </c>
      <c r="L2464" s="444">
        <f t="shared" ca="1" si="147"/>
        <v>-12491669275.871529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25">
      <c r="G2465" s="459"/>
      <c r="H2465" s="459">
        <v>2458</v>
      </c>
      <c r="I2465" s="444">
        <f t="shared" ca="1" si="148"/>
        <v>-12491669275.871529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-52048621.982798032</v>
      </c>
      <c r="L2465" s="444">
        <f t="shared" ca="1" si="147"/>
        <v>-12543717897.854326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25">
      <c r="G2466" s="459"/>
      <c r="H2466" s="459">
        <v>2459</v>
      </c>
      <c r="I2466" s="444">
        <f t="shared" ca="1" si="148"/>
        <v>-12543717897.854326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-52265491.241059691</v>
      </c>
      <c r="L2466" s="444">
        <f t="shared" ca="1" si="147"/>
        <v>-12595983389.095387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25">
      <c r="G2467" s="459"/>
      <c r="H2467" s="459">
        <v>2460</v>
      </c>
      <c r="I2467" s="444">
        <f t="shared" ca="1" si="148"/>
        <v>-12595983389.095387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-52483264.121230774</v>
      </c>
      <c r="L2467" s="444">
        <f t="shared" ca="1" si="147"/>
        <v>-12648466653.216618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25">
      <c r="G2468" s="459"/>
      <c r="H2468" s="459">
        <v>2461</v>
      </c>
      <c r="I2468" s="444">
        <f t="shared" ca="1" si="148"/>
        <v>-12648466653.216618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-52701944.388402574</v>
      </c>
      <c r="L2468" s="444">
        <f t="shared" ca="1" si="147"/>
        <v>-12701168597.605021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25">
      <c r="G2469" s="459"/>
      <c r="H2469" s="459">
        <v>2462</v>
      </c>
      <c r="I2469" s="444">
        <f t="shared" ca="1" si="148"/>
        <v>-12701168597.605021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-52921535.823354252</v>
      </c>
      <c r="L2469" s="444">
        <f t="shared" ca="1" si="147"/>
        <v>-12754090133.428375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25">
      <c r="G2470" s="459"/>
      <c r="H2470" s="459">
        <v>2463</v>
      </c>
      <c r="I2470" s="444">
        <f t="shared" ca="1" si="148"/>
        <v>-12754090133.428375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-53142042.22261823</v>
      </c>
      <c r="L2470" s="444">
        <f t="shared" ca="1" si="147"/>
        <v>-12807232175.650993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25">
      <c r="G2471" s="459"/>
      <c r="H2471" s="459">
        <v>2464</v>
      </c>
      <c r="I2471" s="444">
        <f t="shared" ca="1" si="148"/>
        <v>-12807232175.650993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-53363467.398545802</v>
      </c>
      <c r="L2471" s="444">
        <f t="shared" ca="1" si="147"/>
        <v>-12860595643.04954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25">
      <c r="G2472" s="459"/>
      <c r="H2472" s="459">
        <v>2465</v>
      </c>
      <c r="I2472" s="444">
        <f t="shared" ca="1" si="148"/>
        <v>-12860595643.04954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-53585815.179373078</v>
      </c>
      <c r="L2472" s="444">
        <f t="shared" ca="1" si="147"/>
        <v>-12914181458.228912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25">
      <c r="G2473" s="459"/>
      <c r="H2473" s="459">
        <v>2466</v>
      </c>
      <c r="I2473" s="444">
        <f t="shared" ca="1" si="148"/>
        <v>-12914181458.228912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-53809089.409287132</v>
      </c>
      <c r="L2473" s="444">
        <f t="shared" ca="1" si="147"/>
        <v>-12967990547.638199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25">
      <c r="G2474" s="459"/>
      <c r="H2474" s="459">
        <v>2467</v>
      </c>
      <c r="I2474" s="444">
        <f t="shared" ca="1" si="148"/>
        <v>-12967990547.638199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-54033293.948492497</v>
      </c>
      <c r="L2474" s="444">
        <f t="shared" ca="1" si="147"/>
        <v>-13022023841.586691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25">
      <c r="G2475" s="459"/>
      <c r="H2475" s="459">
        <v>2468</v>
      </c>
      <c r="I2475" s="444">
        <f t="shared" ca="1" si="148"/>
        <v>-13022023841.586691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-54258432.673277877</v>
      </c>
      <c r="L2475" s="444">
        <f t="shared" ca="1" si="147"/>
        <v>-13076282274.25997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25">
      <c r="G2476" s="459"/>
      <c r="H2476" s="459">
        <v>2469</v>
      </c>
      <c r="I2476" s="444">
        <f t="shared" ca="1" si="148"/>
        <v>-13076282274.25997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-54484509.476083204</v>
      </c>
      <c r="L2476" s="444">
        <f t="shared" ca="1" si="147"/>
        <v>-13130766783.736053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25">
      <c r="G2477" s="459"/>
      <c r="H2477" s="459">
        <v>2470</v>
      </c>
      <c r="I2477" s="444">
        <f t="shared" ca="1" si="148"/>
        <v>-13130766783.736053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-54711528.265566885</v>
      </c>
      <c r="L2477" s="444">
        <f t="shared" ca="1" si="147"/>
        <v>-13185478312.001621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25">
      <c r="G2478" s="459"/>
      <c r="H2478" s="459">
        <v>2471</v>
      </c>
      <c r="I2478" s="444">
        <f t="shared" ca="1" si="148"/>
        <v>-13185478312.001621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-54939492.966673419</v>
      </c>
      <c r="L2478" s="444">
        <f t="shared" ca="1" si="147"/>
        <v>-13240417804.968294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25">
      <c r="G2479" s="459"/>
      <c r="H2479" s="459">
        <v>2472</v>
      </c>
      <c r="I2479" s="444">
        <f t="shared" ca="1" si="148"/>
        <v>-13240417804.968294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-55168407.520701222</v>
      </c>
      <c r="L2479" s="444">
        <f t="shared" ca="1" si="147"/>
        <v>-13295586212.488995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25">
      <c r="G2480" s="459"/>
      <c r="H2480" s="459">
        <v>2473</v>
      </c>
      <c r="I2480" s="444">
        <f t="shared" ca="1" si="148"/>
        <v>-13295586212.488995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-55398275.885370813</v>
      </c>
      <c r="L2480" s="444">
        <f t="shared" ca="1" si="147"/>
        <v>-13350984488.374365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25">
      <c r="G2481" s="459"/>
      <c r="H2481" s="459">
        <v>2474</v>
      </c>
      <c r="I2481" s="444">
        <f t="shared" ca="1" si="148"/>
        <v>-13350984488.374365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-55629102.034893185</v>
      </c>
      <c r="L2481" s="444">
        <f t="shared" ca="1" si="147"/>
        <v>-13406613590.409258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25">
      <c r="G2482" s="459"/>
      <c r="H2482" s="459">
        <v>2475</v>
      </c>
      <c r="I2482" s="444">
        <f t="shared" ca="1" si="148"/>
        <v>-13406613590.409258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-55860889.960038573</v>
      </c>
      <c r="L2482" s="444">
        <f t="shared" ca="1" si="147"/>
        <v>-13462474480.369297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25">
      <c r="G2483" s="459"/>
      <c r="H2483" s="459">
        <v>2476</v>
      </c>
      <c r="I2483" s="444">
        <f t="shared" ca="1" si="148"/>
        <v>-13462474480.369297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-56093643.668205403</v>
      </c>
      <c r="L2483" s="444">
        <f t="shared" ca="1" si="147"/>
        <v>-13518568124.037502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25">
      <c r="G2484" s="459"/>
      <c r="H2484" s="459">
        <v>2477</v>
      </c>
      <c r="I2484" s="444">
        <f t="shared" ca="1" si="148"/>
        <v>-13518568124.037502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-56327367.183489583</v>
      </c>
      <c r="L2484" s="444">
        <f t="shared" ca="1" si="147"/>
        <v>-13574895491.220991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25">
      <c r="G2485" s="459"/>
      <c r="H2485" s="459">
        <v>2478</v>
      </c>
      <c r="I2485" s="444">
        <f t="shared" ca="1" si="148"/>
        <v>-13574895491.220991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-56562064.546754129</v>
      </c>
      <c r="L2485" s="444">
        <f t="shared" ca="1" si="147"/>
        <v>-13631457555.767746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25">
      <c r="G2486" s="459"/>
      <c r="H2486" s="459">
        <v>2479</v>
      </c>
      <c r="I2486" s="444">
        <f t="shared" ca="1" si="148"/>
        <v>-13631457555.767746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-56797739.815698951</v>
      </c>
      <c r="L2486" s="444">
        <f t="shared" ca="1" si="147"/>
        <v>-13688255295.583445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25">
      <c r="G2487" s="459"/>
      <c r="H2487" s="459">
        <v>2480</v>
      </c>
      <c r="I2487" s="444">
        <f t="shared" ca="1" si="148"/>
        <v>-13688255295.583445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-57034397.06493102</v>
      </c>
      <c r="L2487" s="444">
        <f t="shared" ca="1" si="147"/>
        <v>-13745289692.648376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25">
      <c r="G2488" s="459"/>
      <c r="H2488" s="459">
        <v>2481</v>
      </c>
      <c r="I2488" s="444">
        <f t="shared" ca="1" si="148"/>
        <v>-13745289692.648376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-57272040.386034898</v>
      </c>
      <c r="L2488" s="444">
        <f t="shared" ca="1" si="147"/>
        <v>-13802561733.03441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25">
      <c r="G2489" s="459"/>
      <c r="H2489" s="459">
        <v>2482</v>
      </c>
      <c r="I2489" s="444">
        <f t="shared" ca="1" si="148"/>
        <v>-13802561733.03441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-57510673.887643375</v>
      </c>
      <c r="L2489" s="444">
        <f t="shared" ca="1" si="147"/>
        <v>-13860072406.922054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25">
      <c r="G2490" s="459"/>
      <c r="H2490" s="459">
        <v>2483</v>
      </c>
      <c r="I2490" s="444">
        <f t="shared" ca="1" si="148"/>
        <v>-13860072406.922054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-57750301.695508562</v>
      </c>
      <c r="L2490" s="444">
        <f t="shared" ca="1" si="147"/>
        <v>-13917822708.617563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25">
      <c r="G2491" s="459"/>
      <c r="H2491" s="459">
        <v>2484</v>
      </c>
      <c r="I2491" s="444">
        <f t="shared" ca="1" si="148"/>
        <v>-13917822708.617563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-57990927.95257318</v>
      </c>
      <c r="L2491" s="444">
        <f t="shared" ca="1" si="147"/>
        <v>-13975813636.570137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25">
      <c r="G2492" s="459"/>
      <c r="H2492" s="459">
        <v>2485</v>
      </c>
      <c r="I2492" s="444">
        <f t="shared" ca="1" si="148"/>
        <v>-13975813636.570137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-58232556.819042236</v>
      </c>
      <c r="L2492" s="444">
        <f t="shared" ca="1" si="147"/>
        <v>-14034046193.389179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25">
      <c r="G2493" s="459"/>
      <c r="H2493" s="459">
        <v>2486</v>
      </c>
      <c r="I2493" s="444">
        <f t="shared" ca="1" si="148"/>
        <v>-14034046193.389179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-58475192.47245492</v>
      </c>
      <c r="L2493" s="444">
        <f t="shared" ca="1" si="147"/>
        <v>-14092521385.861633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25">
      <c r="G2494" s="459"/>
      <c r="H2494" s="459">
        <v>2487</v>
      </c>
      <c r="I2494" s="444">
        <f t="shared" ca="1" si="148"/>
        <v>-14092521385.861633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-58718839.107756793</v>
      </c>
      <c r="L2494" s="444">
        <f t="shared" ca="1" si="147"/>
        <v>-14151240224.969391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25">
      <c r="G2495" s="459"/>
      <c r="H2495" s="459">
        <v>2488</v>
      </c>
      <c r="I2495" s="444">
        <f t="shared" ca="1" si="148"/>
        <v>-14151240224.969391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-58963500.937372468</v>
      </c>
      <c r="L2495" s="444">
        <f t="shared" ca="1" si="147"/>
        <v>-14210203725.906763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25">
      <c r="G2496" s="459"/>
      <c r="H2496" s="459">
        <v>2489</v>
      </c>
      <c r="I2496" s="444">
        <f t="shared" ca="1" si="148"/>
        <v>-14210203725.906763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-59209182.191278182</v>
      </c>
      <c r="L2496" s="444">
        <f t="shared" ca="1" si="147"/>
        <v>-14269412908.098042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25">
      <c r="G2497" s="459"/>
      <c r="H2497" s="459">
        <v>2490</v>
      </c>
      <c r="I2497" s="444">
        <f t="shared" ca="1" si="148"/>
        <v>-14269412908.098042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-59455887.117075175</v>
      </c>
      <c r="L2497" s="444">
        <f t="shared" ca="1" si="147"/>
        <v>-14328868795.215117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25">
      <c r="G2498" s="459"/>
      <c r="H2498" s="459">
        <v>2491</v>
      </c>
      <c r="I2498" s="444">
        <f t="shared" ca="1" si="148"/>
        <v>-14328868795.215117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-59703619.980062976</v>
      </c>
      <c r="L2498" s="444">
        <f t="shared" ca="1" si="147"/>
        <v>-14388572415.195179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25">
      <c r="G2499" s="459"/>
      <c r="H2499" s="459">
        <v>2492</v>
      </c>
      <c r="I2499" s="444">
        <f t="shared" ca="1" si="148"/>
        <v>-14388572415.195179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-59952385.063313246</v>
      </c>
      <c r="L2499" s="444">
        <f t="shared" ca="1" si="147"/>
        <v>-14448524800.258492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25">
      <c r="G2500" s="459"/>
      <c r="H2500" s="459">
        <v>2493</v>
      </c>
      <c r="I2500" s="444">
        <f t="shared" ca="1" si="148"/>
        <v>-14448524800.258492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-60202186.667743713</v>
      </c>
      <c r="L2500" s="444">
        <f t="shared" ca="1" si="147"/>
        <v>-14508726986.926235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25">
      <c r="G2501" s="459"/>
      <c r="H2501" s="459">
        <v>2494</v>
      </c>
      <c r="I2501" s="444">
        <f t="shared" ca="1" si="148"/>
        <v>-14508726986.926235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-60453029.112192638</v>
      </c>
      <c r="L2501" s="444">
        <f t="shared" ca="1" si="147"/>
        <v>-14569180016.038427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25">
      <c r="G2502" s="459"/>
      <c r="H2502" s="459">
        <v>2495</v>
      </c>
      <c r="I2502" s="444">
        <f t="shared" ca="1" si="148"/>
        <v>-14569180016.038427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-60704916.733493447</v>
      </c>
      <c r="L2502" s="444">
        <f t="shared" ca="1" si="147"/>
        <v>-14629884932.771921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25">
      <c r="G2503" s="459"/>
      <c r="H2503" s="459">
        <v>2496</v>
      </c>
      <c r="I2503" s="444">
        <f t="shared" ca="1" si="148"/>
        <v>-14629884932.771921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-60957853.886549674</v>
      </c>
      <c r="L2503" s="444">
        <f t="shared" ca="1" si="147"/>
        <v>-14690842786.65847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25">
      <c r="G2504" s="459"/>
      <c r="H2504" s="459">
        <v>2497</v>
      </c>
      <c r="I2504" s="444">
        <f t="shared" ca="1" si="148"/>
        <v>-14690842786.65847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-61211844.944410302</v>
      </c>
      <c r="L2504" s="444">
        <f t="shared" ca="1" si="147"/>
        <v>-14752054631.60288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25">
      <c r="G2505" s="459"/>
      <c r="H2505" s="459">
        <v>2498</v>
      </c>
      <c r="I2505" s="444">
        <f t="shared" ca="1" si="148"/>
        <v>-14752054631.60288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-61466894.298345342</v>
      </c>
      <c r="L2505" s="444">
        <f t="shared" ca="1" si="147"/>
        <v>-14813521525.901226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25">
      <c r="G2506" s="459"/>
      <c r="H2506" s="459">
        <v>2499</v>
      </c>
      <c r="I2506" s="444">
        <f t="shared" ca="1" si="148"/>
        <v>-14813521525.901226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-61723006.357921772</v>
      </c>
      <c r="L2506" s="444">
        <f t="shared" ca="1" si="147"/>
        <v>-14875244532.259148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25">
      <c r="G2507" s="459"/>
      <c r="H2507" s="459">
        <v>2500</v>
      </c>
      <c r="I2507" s="444">
        <f t="shared" ca="1" si="148"/>
        <v>-14875244532.259148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-61980185.55107978</v>
      </c>
      <c r="L2507" s="444">
        <f t="shared" ca="1" si="147"/>
        <v>-14937224717.810228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25">
      <c r="G2508" s="459"/>
      <c r="H2508" s="459">
        <v>2501</v>
      </c>
      <c r="I2508" s="444">
        <f t="shared" ca="1" si="148"/>
        <v>-14937224717.810228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-62238436.324209273</v>
      </c>
      <c r="L2508" s="444">
        <f t="shared" ca="1" si="147"/>
        <v>-14999463154.134438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25">
      <c r="G2509" s="459"/>
      <c r="H2509" s="459">
        <v>2502</v>
      </c>
      <c r="I2509" s="444">
        <f t="shared" ca="1" si="148"/>
        <v>-14999463154.134438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-62497763.142226815</v>
      </c>
      <c r="L2509" s="444">
        <f t="shared" ca="1" si="147"/>
        <v>-15061960917.276665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25">
      <c r="G2510" s="459"/>
      <c r="H2510" s="459">
        <v>2503</v>
      </c>
      <c r="I2510" s="444">
        <f t="shared" ca="1" si="148"/>
        <v>-15061960917.276665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-62758170.488652766</v>
      </c>
      <c r="L2510" s="444">
        <f t="shared" ca="1" si="147"/>
        <v>-15124719087.765318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25">
      <c r="G2511" s="459"/>
      <c r="H2511" s="459">
        <v>2504</v>
      </c>
      <c r="I2511" s="444">
        <f t="shared" ca="1" si="148"/>
        <v>-15124719087.765318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-63019662.865688823</v>
      </c>
      <c r="L2511" s="444">
        <f t="shared" ca="1" si="147"/>
        <v>-15187738750.631006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25">
      <c r="G2512" s="459"/>
      <c r="H2512" s="459">
        <v>2505</v>
      </c>
      <c r="I2512" s="444">
        <f t="shared" ca="1" si="148"/>
        <v>-15187738750.631006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-63282244.794295847</v>
      </c>
      <c r="L2512" s="444">
        <f t="shared" ca="1" si="147"/>
        <v>-15251020995.425303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25">
      <c r="G2513" s="459"/>
      <c r="H2513" s="459">
        <v>2506</v>
      </c>
      <c r="I2513" s="444">
        <f t="shared" ca="1" si="148"/>
        <v>-15251020995.425303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-63545920.814272091</v>
      </c>
      <c r="L2513" s="444">
        <f t="shared" ca="1" si="147"/>
        <v>-15314566916.239574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25">
      <c r="G2514" s="459"/>
      <c r="H2514" s="459">
        <v>2507</v>
      </c>
      <c r="I2514" s="444">
        <f t="shared" ca="1" si="148"/>
        <v>-15314566916.239574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-63810695.484331556</v>
      </c>
      <c r="L2514" s="444">
        <f t="shared" ca="1" si="147"/>
        <v>-15378377611.723906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25">
      <c r="G2515" s="459"/>
      <c r="H2515" s="459">
        <v>2508</v>
      </c>
      <c r="I2515" s="444">
        <f t="shared" ca="1" si="148"/>
        <v>-15378377611.723906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-64076573.382182933</v>
      </c>
      <c r="L2515" s="444">
        <f t="shared" ca="1" si="147"/>
        <v>-15442454185.106089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25">
      <c r="G2516" s="459"/>
      <c r="H2516" s="459">
        <v>2509</v>
      </c>
      <c r="I2516" s="444">
        <f t="shared" ca="1" si="148"/>
        <v>-15442454185.106089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-64343559.1046087</v>
      </c>
      <c r="L2516" s="444">
        <f t="shared" ca="1" si="147"/>
        <v>-15506797744.210697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25">
      <c r="G2517" s="459"/>
      <c r="H2517" s="459">
        <v>2510</v>
      </c>
      <c r="I2517" s="444">
        <f t="shared" ca="1" si="148"/>
        <v>-15506797744.210697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-64611657.267544568</v>
      </c>
      <c r="L2517" s="444">
        <f t="shared" ca="1" si="147"/>
        <v>-15571409401.478241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25">
      <c r="G2518" s="459"/>
      <c r="H2518" s="459">
        <v>2511</v>
      </c>
      <c r="I2518" s="444">
        <f t="shared" ca="1" si="148"/>
        <v>-15571409401.478241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-64880872.506159335</v>
      </c>
      <c r="L2518" s="444">
        <f t="shared" ca="1" si="147"/>
        <v>-15636290273.9844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25">
      <c r="G2519" s="459"/>
      <c r="H2519" s="459">
        <v>2512</v>
      </c>
      <c r="I2519" s="444">
        <f t="shared" ca="1" si="148"/>
        <v>-15636290273.9844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-65151209.474934995</v>
      </c>
      <c r="L2519" s="444">
        <f t="shared" ca="1" si="147"/>
        <v>-15701441483.459335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25">
      <c r="G2520" s="459"/>
      <c r="H2520" s="459">
        <v>2513</v>
      </c>
      <c r="I2520" s="444">
        <f t="shared" ca="1" si="148"/>
        <v>-15701441483.459335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-65422672.847747229</v>
      </c>
      <c r="L2520" s="444">
        <f t="shared" ca="1" si="147"/>
        <v>-15766864156.307083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25">
      <c r="G2521" s="459"/>
      <c r="H2521" s="459">
        <v>2514</v>
      </c>
      <c r="I2521" s="444">
        <f t="shared" ca="1" si="148"/>
        <v>-15766864156.307083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-65695267.317946188</v>
      </c>
      <c r="L2521" s="444">
        <f t="shared" ca="1" si="147"/>
        <v>-15832559423.625029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25">
      <c r="G2522" s="459"/>
      <c r="H2522" s="459">
        <v>2515</v>
      </c>
      <c r="I2522" s="444">
        <f t="shared" ca="1" si="148"/>
        <v>-15832559423.625029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-65968997.598437615</v>
      </c>
      <c r="L2522" s="444">
        <f t="shared" ca="1" si="147"/>
        <v>-15898528421.223467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25">
      <c r="G2523" s="459"/>
      <c r="H2523" s="459">
        <v>2516</v>
      </c>
      <c r="I2523" s="444">
        <f t="shared" ca="1" si="148"/>
        <v>-15898528421.223467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-66243868.421764441</v>
      </c>
      <c r="L2523" s="444">
        <f t="shared" ca="1" si="147"/>
        <v>-15964772289.645231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25">
      <c r="G2524" s="459"/>
      <c r="H2524" s="459">
        <v>2517</v>
      </c>
      <c r="I2524" s="444">
        <f t="shared" ca="1" si="148"/>
        <v>-15964772289.645231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-66519884.540188462</v>
      </c>
      <c r="L2524" s="444">
        <f t="shared" ca="1" si="147"/>
        <v>-16031292174.185419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25">
      <c r="G2525" s="459"/>
      <c r="H2525" s="459">
        <v>2518</v>
      </c>
      <c r="I2525" s="444">
        <f t="shared" ca="1" si="148"/>
        <v>-16031292174.185419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-66797050.725772582</v>
      </c>
      <c r="L2525" s="444">
        <f t="shared" ca="1" si="147"/>
        <v>-16098089224.911192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25">
      <c r="G2526" s="459"/>
      <c r="H2526" s="459">
        <v>2519</v>
      </c>
      <c r="I2526" s="444">
        <f t="shared" ca="1" si="148"/>
        <v>-16098089224.911192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-67075371.770463288</v>
      </c>
      <c r="L2526" s="444">
        <f t="shared" ca="1" si="147"/>
        <v>-16165164596.681656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25">
      <c r="G2527" s="459"/>
      <c r="H2527" s="459">
        <v>2520</v>
      </c>
      <c r="I2527" s="444">
        <f t="shared" ca="1" si="148"/>
        <v>-16165164596.681656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-67354852.48617357</v>
      </c>
      <c r="L2527" s="444">
        <f t="shared" ca="1" si="147"/>
        <v>-16232519449.16783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25">
      <c r="G2528" s="459"/>
      <c r="H2528" s="459">
        <v>2521</v>
      </c>
      <c r="I2528" s="444">
        <f t="shared" ca="1" si="148"/>
        <v>-16232519449.16783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-67635497.704865962</v>
      </c>
      <c r="L2528" s="444">
        <f t="shared" ca="1" si="147"/>
        <v>-16300154946.872696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25">
      <c r="G2529" s="459"/>
      <c r="H2529" s="459">
        <v>2522</v>
      </c>
      <c r="I2529" s="444">
        <f t="shared" ca="1" si="148"/>
        <v>-16300154946.872696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-67917312.278636217</v>
      </c>
      <c r="L2529" s="444">
        <f t="shared" ca="1" si="147"/>
        <v>-16368072259.151333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25">
      <c r="G2530" s="459"/>
      <c r="H2530" s="459">
        <v>2523</v>
      </c>
      <c r="I2530" s="444">
        <f t="shared" ca="1" si="148"/>
        <v>-16368072259.151333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-68200301.079797208</v>
      </c>
      <c r="L2530" s="444">
        <f t="shared" ca="1" si="147"/>
        <v>-16436272560.231131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25">
      <c r="G2531" s="459"/>
      <c r="H2531" s="459">
        <v>2524</v>
      </c>
      <c r="I2531" s="444">
        <f t="shared" ca="1" si="148"/>
        <v>-16436272560.231131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-68484469.000963047</v>
      </c>
      <c r="L2531" s="444">
        <f t="shared" ca="1" si="147"/>
        <v>-16504757029.232094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25">
      <c r="G2532" s="459"/>
      <c r="H2532" s="459">
        <v>2525</v>
      </c>
      <c r="I2532" s="444">
        <f t="shared" ca="1" si="148"/>
        <v>-16504757029.232094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-68769820.955133736</v>
      </c>
      <c r="L2532" s="444">
        <f t="shared" ca="1" si="147"/>
        <v>-16573526850.187227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25">
      <c r="G2533" s="459"/>
      <c r="H2533" s="459">
        <v>2526</v>
      </c>
      <c r="I2533" s="444">
        <f t="shared" ca="1" si="148"/>
        <v>-16573526850.187227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-69056361.875780106</v>
      </c>
      <c r="L2533" s="444">
        <f t="shared" ca="1" si="147"/>
        <v>-16642583212.063007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25">
      <c r="G2534" s="459"/>
      <c r="H2534" s="459">
        <v>2527</v>
      </c>
      <c r="I2534" s="444">
        <f t="shared" ca="1" si="148"/>
        <v>-16642583212.063007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-69344096.716929197</v>
      </c>
      <c r="L2534" s="444">
        <f t="shared" ca="1" si="147"/>
        <v>-16711927308.779936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25">
      <c r="G2535" s="459"/>
      <c r="H2535" s="459">
        <v>2528</v>
      </c>
      <c r="I2535" s="444">
        <f t="shared" ca="1" si="148"/>
        <v>-16711927308.779936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-69633030.453249738</v>
      </c>
      <c r="L2535" s="444">
        <f t="shared" ca="1" si="147"/>
        <v>-16781560339.233185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25">
      <c r="G2536" s="459"/>
      <c r="H2536" s="459">
        <v>2529</v>
      </c>
      <c r="I2536" s="444">
        <f t="shared" ca="1" si="148"/>
        <v>-16781560339.233185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-69923168.080138266</v>
      </c>
      <c r="L2536" s="444">
        <f t="shared" ca="1" si="147"/>
        <v>-16851483507.313324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25">
      <c r="G2537" s="459"/>
      <c r="H2537" s="459">
        <v>2530</v>
      </c>
      <c r="I2537" s="444">
        <f t="shared" ca="1" si="148"/>
        <v>-16851483507.313324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-70214514.613805503</v>
      </c>
      <c r="L2537" s="444">
        <f t="shared" ca="1" si="147"/>
        <v>-16921698021.92713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25">
      <c r="G2538" s="459"/>
      <c r="H2538" s="459">
        <v>2531</v>
      </c>
      <c r="I2538" s="444">
        <f t="shared" ca="1" si="148"/>
        <v>-16921698021.92713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-70507075.091363043</v>
      </c>
      <c r="L2538" s="444">
        <f t="shared" ca="1" si="147"/>
        <v>-16992205097.018494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25">
      <c r="G2539" s="459"/>
      <c r="H2539" s="459">
        <v>2532</v>
      </c>
      <c r="I2539" s="444">
        <f t="shared" ca="1" si="148"/>
        <v>-16992205097.018494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-70800854.570910394</v>
      </c>
      <c r="L2539" s="444">
        <f t="shared" ca="1" si="147"/>
        <v>-17063005951.589403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25">
      <c r="G2540" s="459"/>
      <c r="H2540" s="459">
        <v>2533</v>
      </c>
      <c r="I2540" s="444">
        <f t="shared" ca="1" si="148"/>
        <v>-17063005951.589403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-71095858.131622508</v>
      </c>
      <c r="L2540" s="444">
        <f t="shared" ca="1" si="147"/>
        <v>-17134101809.721025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25">
      <c r="G2541" s="459"/>
      <c r="H2541" s="459">
        <v>2534</v>
      </c>
      <c r="I2541" s="444">
        <f t="shared" ca="1" si="148"/>
        <v>-17134101809.721025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-71392090.873837605</v>
      </c>
      <c r="L2541" s="444">
        <f t="shared" ca="1" si="147"/>
        <v>-17205493900.594864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25">
      <c r="G2542" s="459"/>
      <c r="H2542" s="459">
        <v>2535</v>
      </c>
      <c r="I2542" s="444">
        <f t="shared" ca="1" si="148"/>
        <v>-17205493900.594864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-71689557.919145271</v>
      </c>
      <c r="L2542" s="444">
        <f t="shared" ca="1" si="147"/>
        <v>-17277183458.514008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25">
      <c r="G2543" s="459"/>
      <c r="H2543" s="459">
        <v>2536</v>
      </c>
      <c r="I2543" s="444">
        <f t="shared" ca="1" si="148"/>
        <v>-17277183458.514008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-71988264.410475031</v>
      </c>
      <c r="L2543" s="444">
        <f t="shared" ca="1" si="147"/>
        <v>-17349171722.924484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25">
      <c r="G2544" s="459"/>
      <c r="H2544" s="459">
        <v>2537</v>
      </c>
      <c r="I2544" s="444">
        <f t="shared" ca="1" si="148"/>
        <v>-17349171722.924484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-72288215.51218535</v>
      </c>
      <c r="L2544" s="444">
        <f t="shared" ca="1" si="147"/>
        <v>-17421459938.436668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25">
      <c r="G2545" s="459"/>
      <c r="H2545" s="459">
        <v>2538</v>
      </c>
      <c r="I2545" s="444">
        <f t="shared" ca="1" si="148"/>
        <v>-17421459938.436668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-72589416.410152778</v>
      </c>
      <c r="L2545" s="444">
        <f t="shared" ca="1" si="147"/>
        <v>-17494049354.846821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25">
      <c r="G2546" s="459"/>
      <c r="H2546" s="459">
        <v>2539</v>
      </c>
      <c r="I2546" s="444">
        <f t="shared" ca="1" si="148"/>
        <v>-17494049354.846821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-72891872.311861753</v>
      </c>
      <c r="L2546" s="444">
        <f t="shared" ca="1" si="147"/>
        <v>-17566941227.158684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25">
      <c r="G2547" s="459"/>
      <c r="H2547" s="459">
        <v>2540</v>
      </c>
      <c r="I2547" s="444">
        <f t="shared" ca="1" si="148"/>
        <v>-17566941227.158684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-73195588.44649452</v>
      </c>
      <c r="L2547" s="444">
        <f t="shared" ca="1" si="147"/>
        <v>-17640136815.605179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25">
      <c r="G2548" s="459"/>
      <c r="H2548" s="459">
        <v>2541</v>
      </c>
      <c r="I2548" s="444">
        <f t="shared" ca="1" si="148"/>
        <v>-17640136815.605179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-73500570.065021574</v>
      </c>
      <c r="L2548" s="444">
        <f t="shared" ca="1" si="147"/>
        <v>-17713637385.6702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25">
      <c r="G2549" s="459"/>
      <c r="H2549" s="459">
        <v>2542</v>
      </c>
      <c r="I2549" s="444">
        <f t="shared" ca="1" si="148"/>
        <v>-17713637385.6702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-73806822.440292507</v>
      </c>
      <c r="L2549" s="444">
        <f t="shared" ca="1" si="147"/>
        <v>-17787444208.110493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25">
      <c r="G2550" s="459"/>
      <c r="H2550" s="459">
        <v>2543</v>
      </c>
      <c r="I2550" s="444">
        <f t="shared" ca="1" si="148"/>
        <v>-17787444208.110493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-74114350.867127046</v>
      </c>
      <c r="L2550" s="444">
        <f t="shared" ca="1" si="147"/>
        <v>-17861558558.977619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25">
      <c r="G2551" s="459"/>
      <c r="H2551" s="459">
        <v>2544</v>
      </c>
      <c r="I2551" s="444">
        <f t="shared" ca="1" si="148"/>
        <v>-17861558558.977619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-74423160.662406743</v>
      </c>
      <c r="L2551" s="444">
        <f t="shared" ca="1" si="147"/>
        <v>-17935981719.640026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25">
      <c r="G2552" s="459"/>
      <c r="H2552" s="459">
        <v>2545</v>
      </c>
      <c r="I2552" s="444">
        <f t="shared" ca="1" si="148"/>
        <v>-17935981719.640026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-74733257.16516678</v>
      </c>
      <c r="L2552" s="444">
        <f t="shared" ca="1" si="147"/>
        <v>-18010714976.805191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25">
      <c r="G2553" s="459"/>
      <c r="H2553" s="459">
        <v>2546</v>
      </c>
      <c r="I2553" s="444">
        <f t="shared" ca="1" si="148"/>
        <v>-18010714976.805191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-75044645.736688301</v>
      </c>
      <c r="L2553" s="444">
        <f t="shared" ca="1" si="147"/>
        <v>-18085759622.541878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25">
      <c r="G2554" s="459"/>
      <c r="H2554" s="459">
        <v>2547</v>
      </c>
      <c r="I2554" s="444">
        <f t="shared" ca="1" si="148"/>
        <v>-18085759622.541878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-75357331.760591149</v>
      </c>
      <c r="L2554" s="444">
        <f t="shared" ca="1" si="147"/>
        <v>-18161116954.302467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25">
      <c r="G2555" s="459"/>
      <c r="H2555" s="459">
        <v>2548</v>
      </c>
      <c r="I2555" s="444">
        <f t="shared" ca="1" si="148"/>
        <v>-18161116954.302467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-75671320.642926946</v>
      </c>
      <c r="L2555" s="444">
        <f t="shared" ca="1" si="147"/>
        <v>-18236788274.945393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25">
      <c r="G2556" s="459"/>
      <c r="H2556" s="459">
        <v>2549</v>
      </c>
      <c r="I2556" s="444">
        <f t="shared" ca="1" si="148"/>
        <v>-18236788274.945393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-75986617.812272474</v>
      </c>
      <c r="L2556" s="444">
        <f t="shared" ca="1" si="147"/>
        <v>-18312774892.757664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25">
      <c r="G2557" s="459"/>
      <c r="H2557" s="459">
        <v>2550</v>
      </c>
      <c r="I2557" s="444">
        <f t="shared" ca="1" si="148"/>
        <v>-18312774892.757664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-76303228.719823599</v>
      </c>
      <c r="L2557" s="444">
        <f t="shared" ca="1" si="147"/>
        <v>-18389078121.477486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25">
      <c r="G2558" s="459"/>
      <c r="H2558" s="459">
        <v>2551</v>
      </c>
      <c r="I2558" s="444">
        <f t="shared" ca="1" si="148"/>
        <v>-18389078121.477486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-76621158.83948952</v>
      </c>
      <c r="L2558" s="444">
        <f t="shared" ref="L2558:L2812" ca="1" si="152">I2558-J2558+K2558</f>
        <v>-18465699280.316975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25">
      <c r="G2559" s="459"/>
      <c r="H2559" s="459">
        <v>2552</v>
      </c>
      <c r="I2559" s="444">
        <f t="shared" ref="I2559:I2813" ca="1" si="153">L2558</f>
        <v>-18465699280.316975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-76940413.667987391</v>
      </c>
      <c r="L2559" s="444">
        <f t="shared" ca="1" si="152"/>
        <v>-18542639693.984962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25">
      <c r="G2560" s="459"/>
      <c r="H2560" s="459">
        <v>2553</v>
      </c>
      <c r="I2560" s="444">
        <f t="shared" ca="1" si="153"/>
        <v>-18542639693.984962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-77260998.72493735</v>
      </c>
      <c r="L2560" s="444">
        <f t="shared" ca="1" si="152"/>
        <v>-18619900692.7099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25">
      <c r="G2561" s="459"/>
      <c r="H2561" s="459">
        <v>2554</v>
      </c>
      <c r="I2561" s="444">
        <f t="shared" ca="1" si="153"/>
        <v>-18619900692.7099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-77582919.552957922</v>
      </c>
      <c r="L2561" s="444">
        <f t="shared" ca="1" si="152"/>
        <v>-18697483612.262859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25">
      <c r="G2562" s="459"/>
      <c r="H2562" s="459">
        <v>2555</v>
      </c>
      <c r="I2562" s="444">
        <f t="shared" ca="1" si="153"/>
        <v>-18697483612.262859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-77906181.717761919</v>
      </c>
      <c r="L2562" s="444">
        <f t="shared" ca="1" si="152"/>
        <v>-18775389793.980621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25">
      <c r="G2563" s="459"/>
      <c r="H2563" s="459">
        <v>2556</v>
      </c>
      <c r="I2563" s="444">
        <f t="shared" ca="1" si="153"/>
        <v>-18775389793.980621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-78230790.808252588</v>
      </c>
      <c r="L2563" s="444">
        <f t="shared" ca="1" si="152"/>
        <v>-18853620584.788876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25">
      <c r="G2564" s="459"/>
      <c r="H2564" s="459">
        <v>2557</v>
      </c>
      <c r="I2564" s="444">
        <f t="shared" ca="1" si="153"/>
        <v>-18853620584.788876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-78556752.43662031</v>
      </c>
      <c r="L2564" s="444">
        <f t="shared" ca="1" si="152"/>
        <v>-18932177337.225494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25">
      <c r="G2565" s="459"/>
      <c r="H2565" s="459">
        <v>2558</v>
      </c>
      <c r="I2565" s="444">
        <f t="shared" ca="1" si="153"/>
        <v>-18932177337.225494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-78884072.23843956</v>
      </c>
      <c r="L2565" s="444">
        <f t="shared" ca="1" si="152"/>
        <v>-19011061409.463936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25">
      <c r="G2566" s="459"/>
      <c r="H2566" s="459">
        <v>2559</v>
      </c>
      <c r="I2566" s="444">
        <f t="shared" ca="1" si="153"/>
        <v>-19011061409.463936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-79212755.872766405</v>
      </c>
      <c r="L2566" s="444">
        <f t="shared" ca="1" si="152"/>
        <v>-19090274165.3367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25">
      <c r="G2567" s="459"/>
      <c r="H2567" s="459">
        <v>2560</v>
      </c>
      <c r="I2567" s="444">
        <f t="shared" ca="1" si="153"/>
        <v>-19090274165.3367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-79542809.022236258</v>
      </c>
      <c r="L2567" s="444">
        <f t="shared" ca="1" si="152"/>
        <v>-19169816974.358936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25">
      <c r="G2568" s="459"/>
      <c r="H2568" s="459">
        <v>2561</v>
      </c>
      <c r="I2568" s="444">
        <f t="shared" ca="1" si="153"/>
        <v>-19169816974.358936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-79874237.393162236</v>
      </c>
      <c r="L2568" s="444">
        <f t="shared" ca="1" si="152"/>
        <v>-19249691211.752098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25">
      <c r="G2569" s="459"/>
      <c r="H2569" s="459">
        <v>2562</v>
      </c>
      <c r="I2569" s="444">
        <f t="shared" ca="1" si="153"/>
        <v>-19249691211.752098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-80207046.715633735</v>
      </c>
      <c r="L2569" s="444">
        <f t="shared" ca="1" si="152"/>
        <v>-19329898258.467731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25">
      <c r="G2570" s="459"/>
      <c r="H2570" s="459">
        <v>2563</v>
      </c>
      <c r="I2570" s="444">
        <f t="shared" ca="1" si="153"/>
        <v>-19329898258.467731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-80541242.743615553</v>
      </c>
      <c r="L2570" s="444">
        <f t="shared" ca="1" si="152"/>
        <v>-19410439501.211346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25">
      <c r="G2571" s="459"/>
      <c r="H2571" s="459">
        <v>2564</v>
      </c>
      <c r="I2571" s="444">
        <f t="shared" ca="1" si="153"/>
        <v>-19410439501.211346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-80876831.255047277</v>
      </c>
      <c r="L2571" s="444">
        <f t="shared" ca="1" si="152"/>
        <v>-19491316332.466393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25">
      <c r="G2572" s="459"/>
      <c r="H2572" s="459">
        <v>2565</v>
      </c>
      <c r="I2572" s="444">
        <f t="shared" ca="1" si="153"/>
        <v>-19491316332.466393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-81213818.051943302</v>
      </c>
      <c r="L2572" s="444">
        <f t="shared" ca="1" si="152"/>
        <v>-19572530150.518337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25">
      <c r="G2573" s="459"/>
      <c r="H2573" s="459">
        <v>2566</v>
      </c>
      <c r="I2573" s="444">
        <f t="shared" ca="1" si="153"/>
        <v>-19572530150.518337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-81552208.960493073</v>
      </c>
      <c r="L2573" s="444">
        <f t="shared" ca="1" si="152"/>
        <v>-19654082359.478828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25">
      <c r="G2574" s="459"/>
      <c r="H2574" s="459">
        <v>2567</v>
      </c>
      <c r="I2574" s="444">
        <f t="shared" ca="1" si="153"/>
        <v>-19654082359.478828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-81892009.831161782</v>
      </c>
      <c r="L2574" s="444">
        <f t="shared" ca="1" si="152"/>
        <v>-19735974369.30999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25">
      <c r="G2575" s="459"/>
      <c r="H2575" s="459">
        <v>2568</v>
      </c>
      <c r="I2575" s="444">
        <f t="shared" ca="1" si="153"/>
        <v>-19735974369.30999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-82233226.538791627</v>
      </c>
      <c r="L2575" s="444">
        <f t="shared" ca="1" si="152"/>
        <v>-19818207595.848782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25">
      <c r="G2576" s="459"/>
      <c r="H2576" s="459">
        <v>2569</v>
      </c>
      <c r="I2576" s="444">
        <f t="shared" ca="1" si="153"/>
        <v>-19818207595.848782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-82575864.982703254</v>
      </c>
      <c r="L2576" s="444">
        <f t="shared" ca="1" si="152"/>
        <v>-19900783460.831486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25">
      <c r="G2577" s="459"/>
      <c r="H2577" s="459">
        <v>2570</v>
      </c>
      <c r="I2577" s="444">
        <f t="shared" ca="1" si="153"/>
        <v>-19900783460.831486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-82919931.086797863</v>
      </c>
      <c r="L2577" s="444">
        <f t="shared" ca="1" si="152"/>
        <v>-19983703391.918285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25">
      <c r="G2578" s="459"/>
      <c r="H2578" s="459">
        <v>2571</v>
      </c>
      <c r="I2578" s="444">
        <f t="shared" ca="1" si="153"/>
        <v>-19983703391.918285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-83265430.79965952</v>
      </c>
      <c r="L2578" s="444">
        <f t="shared" ca="1" si="152"/>
        <v>-20066968822.717945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25">
      <c r="G2579" s="459"/>
      <c r="H2579" s="459">
        <v>2572</v>
      </c>
      <c r="I2579" s="444">
        <f t="shared" ca="1" si="153"/>
        <v>-20066968822.717945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-83612370.094658107</v>
      </c>
      <c r="L2579" s="444">
        <f t="shared" ca="1" si="152"/>
        <v>-20150581192.812603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25">
      <c r="G2580" s="459"/>
      <c r="H2580" s="459">
        <v>2573</v>
      </c>
      <c r="I2580" s="444">
        <f t="shared" ca="1" si="153"/>
        <v>-20150581192.812603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-83960754.97005251</v>
      </c>
      <c r="L2580" s="444">
        <f t="shared" ca="1" si="152"/>
        <v>-20234541947.782654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25">
      <c r="G2581" s="459"/>
      <c r="H2581" s="459">
        <v>2574</v>
      </c>
      <c r="I2581" s="444">
        <f t="shared" ca="1" si="153"/>
        <v>-20234541947.782654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-84310591.449094385</v>
      </c>
      <c r="L2581" s="444">
        <f t="shared" ca="1" si="152"/>
        <v>-20318852539.231747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25">
      <c r="G2582" s="459"/>
      <c r="H2582" s="459">
        <v>2575</v>
      </c>
      <c r="I2582" s="444">
        <f t="shared" ca="1" si="153"/>
        <v>-20318852539.231747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-84661885.580132276</v>
      </c>
      <c r="L2582" s="444">
        <f t="shared" ca="1" si="152"/>
        <v>-20403514424.811878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25">
      <c r="G2583" s="459"/>
      <c r="H2583" s="459">
        <v>2576</v>
      </c>
      <c r="I2583" s="444">
        <f t="shared" ca="1" si="153"/>
        <v>-20403514424.811878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-85014643.436716154</v>
      </c>
      <c r="L2583" s="444">
        <f t="shared" ca="1" si="152"/>
        <v>-20488529068.248596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25">
      <c r="G2584" s="459"/>
      <c r="H2584" s="459">
        <v>2577</v>
      </c>
      <c r="I2584" s="444">
        <f t="shared" ca="1" si="153"/>
        <v>-20488529068.248596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-85368871.117702484</v>
      </c>
      <c r="L2584" s="444">
        <f t="shared" ca="1" si="152"/>
        <v>-20573897939.366299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25">
      <c r="G2585" s="459"/>
      <c r="H2585" s="459">
        <v>2578</v>
      </c>
      <c r="I2585" s="444">
        <f t="shared" ca="1" si="153"/>
        <v>-20573897939.366299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-85724574.747359574</v>
      </c>
      <c r="L2585" s="444">
        <f t="shared" ca="1" si="152"/>
        <v>-20659622514.113659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25">
      <c r="G2586" s="459"/>
      <c r="H2586" s="459">
        <v>2579</v>
      </c>
      <c r="I2586" s="444">
        <f t="shared" ca="1" si="153"/>
        <v>-20659622514.113659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-86081760.475473583</v>
      </c>
      <c r="L2586" s="444">
        <f t="shared" ca="1" si="152"/>
        <v>-20745704274.589134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25">
      <c r="G2587" s="459"/>
      <c r="H2587" s="459">
        <v>2580</v>
      </c>
      <c r="I2587" s="444">
        <f t="shared" ca="1" si="153"/>
        <v>-20745704274.589134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-86440434.477454722</v>
      </c>
      <c r="L2587" s="444">
        <f t="shared" ca="1" si="152"/>
        <v>-20832144709.066589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25">
      <c r="G2588" s="459"/>
      <c r="H2588" s="459">
        <v>2581</v>
      </c>
      <c r="I2588" s="444">
        <f t="shared" ca="1" si="153"/>
        <v>-20832144709.066589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-86800602.954444125</v>
      </c>
      <c r="L2588" s="444">
        <f t="shared" ca="1" si="152"/>
        <v>-20918945312.021034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25">
      <c r="G2589" s="459"/>
      <c r="H2589" s="459">
        <v>2582</v>
      </c>
      <c r="I2589" s="444">
        <f t="shared" ca="1" si="153"/>
        <v>-20918945312.021034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-87162272.133420974</v>
      </c>
      <c r="L2589" s="444">
        <f t="shared" ca="1" si="152"/>
        <v>-21006107584.154457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25">
      <c r="G2590" s="459"/>
      <c r="H2590" s="459">
        <v>2583</v>
      </c>
      <c r="I2590" s="444">
        <f t="shared" ca="1" si="153"/>
        <v>-21006107584.154457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-87525448.267310232</v>
      </c>
      <c r="L2590" s="444">
        <f t="shared" ca="1" si="152"/>
        <v>-21093633032.421768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25">
      <c r="G2591" s="459"/>
      <c r="H2591" s="459">
        <v>2584</v>
      </c>
      <c r="I2591" s="444">
        <f t="shared" ca="1" si="153"/>
        <v>-21093633032.421768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-87890137.635090694</v>
      </c>
      <c r="L2591" s="444">
        <f t="shared" ca="1" si="152"/>
        <v>-21181523170.056858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25">
      <c r="G2592" s="459"/>
      <c r="H2592" s="459">
        <v>2585</v>
      </c>
      <c r="I2592" s="444">
        <f t="shared" ca="1" si="153"/>
        <v>-21181523170.056858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-88256346.54190357</v>
      </c>
      <c r="L2592" s="444">
        <f t="shared" ca="1" si="152"/>
        <v>-21269779516.598763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25">
      <c r="G2593" s="459"/>
      <c r="H2593" s="459">
        <v>2586</v>
      </c>
      <c r="I2593" s="444">
        <f t="shared" ca="1" si="153"/>
        <v>-21269779516.598763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-88624081.319161505</v>
      </c>
      <c r="L2593" s="444">
        <f t="shared" ca="1" si="152"/>
        <v>-21358403597.917923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25">
      <c r="G2594" s="459"/>
      <c r="H2594" s="459">
        <v>2587</v>
      </c>
      <c r="I2594" s="444">
        <f t="shared" ca="1" si="153"/>
        <v>-21358403597.917923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-88993348.324658006</v>
      </c>
      <c r="L2594" s="444">
        <f t="shared" ca="1" si="152"/>
        <v>-21447396946.24258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25">
      <c r="G2595" s="459"/>
      <c r="H2595" s="459">
        <v>2588</v>
      </c>
      <c r="I2595" s="444">
        <f t="shared" ca="1" si="153"/>
        <v>-21447396946.24258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-89364153.942677423</v>
      </c>
      <c r="L2595" s="444">
        <f t="shared" ca="1" si="152"/>
        <v>-21536761100.185257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25">
      <c r="G2596" s="459"/>
      <c r="H2596" s="459">
        <v>2589</v>
      </c>
      <c r="I2596" s="444">
        <f t="shared" ca="1" si="153"/>
        <v>-21536761100.185257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-89736504.584105238</v>
      </c>
      <c r="L2596" s="444">
        <f t="shared" ca="1" si="152"/>
        <v>-21626497604.769363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25">
      <c r="G2597" s="459"/>
      <c r="H2597" s="459">
        <v>2590</v>
      </c>
      <c r="I2597" s="444">
        <f t="shared" ca="1" si="153"/>
        <v>-21626497604.769363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-90110406.686539009</v>
      </c>
      <c r="L2597" s="444">
        <f t="shared" ca="1" si="152"/>
        <v>-21716608011.455902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25">
      <c r="G2598" s="459"/>
      <c r="H2598" s="459">
        <v>2591</v>
      </c>
      <c r="I2598" s="444">
        <f t="shared" ca="1" si="153"/>
        <v>-21716608011.455902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-90485866.714399591</v>
      </c>
      <c r="L2598" s="444">
        <f t="shared" ca="1" si="152"/>
        <v>-21807093878.170303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25">
      <c r="G2599" s="459"/>
      <c r="H2599" s="459">
        <v>2592</v>
      </c>
      <c r="I2599" s="444">
        <f t="shared" ca="1" si="153"/>
        <v>-21807093878.170303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-90862891.159042925</v>
      </c>
      <c r="L2599" s="444">
        <f t="shared" ca="1" si="152"/>
        <v>-21897956769.329346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25">
      <c r="G2600" s="459"/>
      <c r="H2600" s="459">
        <v>2593</v>
      </c>
      <c r="I2600" s="444">
        <f t="shared" ca="1" si="153"/>
        <v>-21897956769.329346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-91241486.538872272</v>
      </c>
      <c r="L2600" s="444">
        <f t="shared" ca="1" si="152"/>
        <v>-21989198255.868217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25">
      <c r="G2601" s="459"/>
      <c r="H2601" s="459">
        <v>2594</v>
      </c>
      <c r="I2601" s="444">
        <f t="shared" ca="1" si="153"/>
        <v>-21989198255.868217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-91621659.399450898</v>
      </c>
      <c r="L2601" s="444">
        <f t="shared" ca="1" si="152"/>
        <v>-22080819915.26767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25">
      <c r="G2602" s="459"/>
      <c r="H2602" s="459">
        <v>2595</v>
      </c>
      <c r="I2602" s="444">
        <f t="shared" ca="1" si="153"/>
        <v>-22080819915.26767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-92003416.313615292</v>
      </c>
      <c r="L2602" s="444">
        <f t="shared" ca="1" si="152"/>
        <v>-22172823331.581284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25">
      <c r="G2603" s="459"/>
      <c r="H2603" s="459">
        <v>2596</v>
      </c>
      <c r="I2603" s="444">
        <f t="shared" ca="1" si="153"/>
        <v>-22172823331.581284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-92386763.881588683</v>
      </c>
      <c r="L2603" s="444">
        <f t="shared" ca="1" si="152"/>
        <v>-22265210095.462872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25">
      <c r="G2604" s="459"/>
      <c r="H2604" s="459">
        <v>2597</v>
      </c>
      <c r="I2604" s="444">
        <f t="shared" ca="1" si="153"/>
        <v>-22265210095.462872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-92771708.731095299</v>
      </c>
      <c r="L2604" s="444">
        <f t="shared" ca="1" si="152"/>
        <v>-22357981804.193966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25">
      <c r="G2605" s="459"/>
      <c r="H2605" s="459">
        <v>2598</v>
      </c>
      <c r="I2605" s="444">
        <f t="shared" ca="1" si="153"/>
        <v>-22357981804.193966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-93158257.51747486</v>
      </c>
      <c r="L2605" s="444">
        <f t="shared" ca="1" si="152"/>
        <v>-22451140061.711441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25">
      <c r="G2606" s="459"/>
      <c r="H2606" s="459">
        <v>2599</v>
      </c>
      <c r="I2606" s="444">
        <f t="shared" ca="1" si="153"/>
        <v>-22451140061.711441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-93546416.923797667</v>
      </c>
      <c r="L2606" s="444">
        <f t="shared" ca="1" si="152"/>
        <v>-22544686478.635239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25">
      <c r="G2607" s="459"/>
      <c r="H2607" s="459">
        <v>2600</v>
      </c>
      <c r="I2607" s="444">
        <f t="shared" ca="1" si="153"/>
        <v>-22544686478.635239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-93936193.660980165</v>
      </c>
      <c r="L2607" s="444">
        <f t="shared" ca="1" si="152"/>
        <v>-22638622672.296219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25">
      <c r="G2608" s="459"/>
      <c r="H2608" s="459">
        <v>2601</v>
      </c>
      <c r="I2608" s="444">
        <f t="shared" ca="1" si="153"/>
        <v>-22638622672.296219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-94327594.467900917</v>
      </c>
      <c r="L2608" s="444">
        <f t="shared" ca="1" si="152"/>
        <v>-22732950266.764118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25">
      <c r="G2609" s="459"/>
      <c r="H2609" s="459">
        <v>2602</v>
      </c>
      <c r="I2609" s="444">
        <f t="shared" ca="1" si="153"/>
        <v>-22732950266.764118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-94720626.111517161</v>
      </c>
      <c r="L2609" s="444">
        <f t="shared" ca="1" si="152"/>
        <v>-22827670892.875637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25">
      <c r="G2610" s="459"/>
      <c r="H2610" s="459">
        <v>2603</v>
      </c>
      <c r="I2610" s="444">
        <f t="shared" ca="1" si="153"/>
        <v>-22827670892.875637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-95115295.386981815</v>
      </c>
      <c r="L2610" s="444">
        <f t="shared" ca="1" si="152"/>
        <v>-22922786188.262619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25">
      <c r="G2611" s="459"/>
      <c r="H2611" s="459">
        <v>2604</v>
      </c>
      <c r="I2611" s="444">
        <f t="shared" ca="1" si="153"/>
        <v>-22922786188.262619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-95511609.117760912</v>
      </c>
      <c r="L2611" s="444">
        <f t="shared" ca="1" si="152"/>
        <v>-23018297797.380379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25">
      <c r="G2612" s="459"/>
      <c r="H2612" s="459">
        <v>2605</v>
      </c>
      <c r="I2612" s="444">
        <f t="shared" ca="1" si="153"/>
        <v>-23018297797.380379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-95909574.155751571</v>
      </c>
      <c r="L2612" s="444">
        <f t="shared" ca="1" si="152"/>
        <v>-23114207371.536129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25">
      <c r="G2613" s="459"/>
      <c r="H2613" s="459">
        <v>2606</v>
      </c>
      <c r="I2613" s="444">
        <f t="shared" ca="1" si="153"/>
        <v>-23114207371.536129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-96309197.38140054</v>
      </c>
      <c r="L2613" s="444">
        <f t="shared" ca="1" si="152"/>
        <v>-23210516568.91753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25">
      <c r="G2614" s="459"/>
      <c r="H2614" s="459">
        <v>2607</v>
      </c>
      <c r="I2614" s="444">
        <f t="shared" ca="1" si="153"/>
        <v>-23210516568.91753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-96710485.703823045</v>
      </c>
      <c r="L2614" s="444">
        <f t="shared" ca="1" si="152"/>
        <v>-23307227054.621353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25">
      <c r="G2615" s="459"/>
      <c r="H2615" s="459">
        <v>2608</v>
      </c>
      <c r="I2615" s="444">
        <f t="shared" ca="1" si="153"/>
        <v>-23307227054.621353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-97113446.06092231</v>
      </c>
      <c r="L2615" s="444">
        <f t="shared" ca="1" si="152"/>
        <v>-23404340500.682274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25">
      <c r="G2616" s="459"/>
      <c r="H2616" s="459">
        <v>2609</v>
      </c>
      <c r="I2616" s="444">
        <f t="shared" ca="1" si="153"/>
        <v>-23404340500.682274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-97518085.41950947</v>
      </c>
      <c r="L2616" s="444">
        <f t="shared" ca="1" si="152"/>
        <v>-23501858586.101784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25">
      <c r="G2617" s="459"/>
      <c r="H2617" s="459">
        <v>2610</v>
      </c>
      <c r="I2617" s="444">
        <f t="shared" ca="1" si="153"/>
        <v>-23501858586.101784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-97924410.775424093</v>
      </c>
      <c r="L2617" s="444">
        <f t="shared" ca="1" si="152"/>
        <v>-23599782996.877209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25">
      <c r="G2618" s="459"/>
      <c r="H2618" s="459">
        <v>2611</v>
      </c>
      <c r="I2618" s="444">
        <f t="shared" ca="1" si="153"/>
        <v>-23599782996.877209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-98332429.153655037</v>
      </c>
      <c r="L2618" s="444">
        <f t="shared" ca="1" si="152"/>
        <v>-23698115426.030865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25">
      <c r="G2619" s="459"/>
      <c r="H2619" s="459">
        <v>2612</v>
      </c>
      <c r="I2619" s="444">
        <f t="shared" ca="1" si="153"/>
        <v>-23698115426.030865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-98742147.608461931</v>
      </c>
      <c r="L2619" s="444">
        <f t="shared" ca="1" si="152"/>
        <v>-23796857573.639328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25">
      <c r="G2620" s="459"/>
      <c r="H2620" s="459">
        <v>2613</v>
      </c>
      <c r="I2620" s="444">
        <f t="shared" ca="1" si="153"/>
        <v>-23796857573.639328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-99153573.223497197</v>
      </c>
      <c r="L2620" s="444">
        <f t="shared" ca="1" si="152"/>
        <v>-23896011146.862823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25">
      <c r="G2621" s="459"/>
      <c r="H2621" s="459">
        <v>2614</v>
      </c>
      <c r="I2621" s="444">
        <f t="shared" ca="1" si="153"/>
        <v>-23896011146.862823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-99566713.111928433</v>
      </c>
      <c r="L2621" s="444">
        <f t="shared" ca="1" si="152"/>
        <v>-23995577859.974751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25">
      <c r="G2622" s="459"/>
      <c r="H2622" s="459">
        <v>2615</v>
      </c>
      <c r="I2622" s="444">
        <f t="shared" ca="1" si="153"/>
        <v>-23995577859.974751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-99981574.416561455</v>
      </c>
      <c r="L2622" s="444">
        <f t="shared" ca="1" si="152"/>
        <v>-24095559434.391312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25">
      <c r="G2623" s="459"/>
      <c r="H2623" s="459">
        <v>2616</v>
      </c>
      <c r="I2623" s="444">
        <f t="shared" ca="1" si="153"/>
        <v>-24095559434.391312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-100398164.30996379</v>
      </c>
      <c r="L2623" s="444">
        <f t="shared" ca="1" si="152"/>
        <v>-24195957598.701275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25">
      <c r="G2624" s="459"/>
      <c r="H2624" s="459">
        <v>2617</v>
      </c>
      <c r="I2624" s="444">
        <f t="shared" ca="1" si="153"/>
        <v>-24195957598.701275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-100816489.99458864</v>
      </c>
      <c r="L2624" s="444">
        <f t="shared" ca="1" si="152"/>
        <v>-24296774088.695862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25">
      <c r="G2625" s="459"/>
      <c r="H2625" s="459">
        <v>2618</v>
      </c>
      <c r="I2625" s="444">
        <f t="shared" ca="1" si="153"/>
        <v>-24296774088.695862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-101236558.70289943</v>
      </c>
      <c r="L2625" s="444">
        <f t="shared" ca="1" si="152"/>
        <v>-24398010647.398762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25">
      <c r="G2626" s="459"/>
      <c r="H2626" s="459">
        <v>2619</v>
      </c>
      <c r="I2626" s="444">
        <f t="shared" ca="1" si="153"/>
        <v>-24398010647.398762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-101658377.69749483</v>
      </c>
      <c r="L2626" s="444">
        <f t="shared" ca="1" si="152"/>
        <v>-24499669025.096256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25">
      <c r="G2627" s="459"/>
      <c r="H2627" s="459">
        <v>2620</v>
      </c>
      <c r="I2627" s="444">
        <f t="shared" ca="1" si="153"/>
        <v>-24499669025.096256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-102081954.27123439</v>
      </c>
      <c r="L2627" s="444">
        <f t="shared" ca="1" si="152"/>
        <v>-24601750979.367489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25">
      <c r="G2628" s="459"/>
      <c r="H2628" s="459">
        <v>2621</v>
      </c>
      <c r="I2628" s="444">
        <f t="shared" ca="1" si="153"/>
        <v>-24601750979.367489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-102507295.74736454</v>
      </c>
      <c r="L2628" s="444">
        <f t="shared" ca="1" si="152"/>
        <v>-24704258275.114853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25">
      <c r="G2629" s="459"/>
      <c r="H2629" s="459">
        <v>2622</v>
      </c>
      <c r="I2629" s="444">
        <f t="shared" ca="1" si="153"/>
        <v>-24704258275.114853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-102934409.47964522</v>
      </c>
      <c r="L2629" s="444">
        <f t="shared" ca="1" si="152"/>
        <v>-24807192684.594498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25">
      <c r="G2630" s="459"/>
      <c r="H2630" s="459">
        <v>2623</v>
      </c>
      <c r="I2630" s="444">
        <f t="shared" ca="1" si="153"/>
        <v>-24807192684.594498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-103363302.85247707</v>
      </c>
      <c r="L2630" s="444">
        <f t="shared" ca="1" si="152"/>
        <v>-24910555987.446976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25">
      <c r="G2631" s="459"/>
      <c r="H2631" s="459">
        <v>2624</v>
      </c>
      <c r="I2631" s="444">
        <f t="shared" ca="1" si="153"/>
        <v>-24910555987.446976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-103793983.28102906</v>
      </c>
      <c r="L2631" s="444">
        <f t="shared" ca="1" si="152"/>
        <v>-25014349970.728004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25">
      <c r="G2632" s="459"/>
      <c r="H2632" s="459">
        <v>2625</v>
      </c>
      <c r="I2632" s="444">
        <f t="shared" ca="1" si="153"/>
        <v>-25014349970.728004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-104226458.21136668</v>
      </c>
      <c r="L2632" s="444">
        <f t="shared" ca="1" si="152"/>
        <v>-25118576428.939373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25">
      <c r="G2633" s="459"/>
      <c r="H2633" s="459">
        <v>2626</v>
      </c>
      <c r="I2633" s="444">
        <f t="shared" ca="1" si="153"/>
        <v>-25118576428.939373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-104660735.12058072</v>
      </c>
      <c r="L2633" s="444">
        <f t="shared" ca="1" si="152"/>
        <v>-25223237164.059956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25">
      <c r="G2634" s="459"/>
      <c r="H2634" s="459">
        <v>2627</v>
      </c>
      <c r="I2634" s="444">
        <f t="shared" ca="1" si="153"/>
        <v>-25223237164.059956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-105096821.51691648</v>
      </c>
      <c r="L2634" s="444">
        <f t="shared" ca="1" si="152"/>
        <v>-25328333985.576874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25">
      <c r="G2635" s="459"/>
      <c r="H2635" s="459">
        <v>2628</v>
      </c>
      <c r="I2635" s="444">
        <f t="shared" ca="1" si="153"/>
        <v>-25328333985.576874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-105534724.93990365</v>
      </c>
      <c r="L2635" s="444">
        <f t="shared" ca="1" si="152"/>
        <v>-25433868710.516777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25">
      <c r="G2636" s="459"/>
      <c r="H2636" s="459">
        <v>2629</v>
      </c>
      <c r="I2636" s="444">
        <f t="shared" ca="1" si="153"/>
        <v>-25433868710.516777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-105974452.96048658</v>
      </c>
      <c r="L2636" s="444">
        <f t="shared" ca="1" si="152"/>
        <v>-25539843163.477264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25">
      <c r="G2637" s="459"/>
      <c r="H2637" s="459">
        <v>2630</v>
      </c>
      <c r="I2637" s="444">
        <f t="shared" ca="1" si="153"/>
        <v>-25539843163.477264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-106416013.18115526</v>
      </c>
      <c r="L2637" s="444">
        <f t="shared" ca="1" si="152"/>
        <v>-25646259176.658421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25">
      <c r="G2638" s="459"/>
      <c r="H2638" s="459">
        <v>2631</v>
      </c>
      <c r="I2638" s="444">
        <f t="shared" ca="1" si="153"/>
        <v>-25646259176.658421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-106859413.23607676</v>
      </c>
      <c r="L2638" s="444">
        <f t="shared" ca="1" si="152"/>
        <v>-25753118589.894497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25">
      <c r="G2639" s="459"/>
      <c r="H2639" s="459">
        <v>2632</v>
      </c>
      <c r="I2639" s="444">
        <f t="shared" ca="1" si="153"/>
        <v>-25753118589.894497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-107304660.79122707</v>
      </c>
      <c r="L2639" s="444">
        <f t="shared" ca="1" si="152"/>
        <v>-25860423250.685722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25">
      <c r="G2640" s="459"/>
      <c r="H2640" s="459">
        <v>2633</v>
      </c>
      <c r="I2640" s="444">
        <f t="shared" ca="1" si="153"/>
        <v>-25860423250.685722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-107751763.54452384</v>
      </c>
      <c r="L2640" s="444">
        <f t="shared" ca="1" si="152"/>
        <v>-25968175014.230247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25">
      <c r="G2641" s="459"/>
      <c r="H2641" s="459">
        <v>2634</v>
      </c>
      <c r="I2641" s="444">
        <f t="shared" ca="1" si="153"/>
        <v>-25968175014.230247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-108200729.22595936</v>
      </c>
      <c r="L2641" s="444">
        <f t="shared" ca="1" si="152"/>
        <v>-26076375743.456207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25">
      <c r="G2642" s="459"/>
      <c r="H2642" s="459">
        <v>2635</v>
      </c>
      <c r="I2642" s="444">
        <f t="shared" ca="1" si="153"/>
        <v>-26076375743.456207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-108651565.5977342</v>
      </c>
      <c r="L2642" s="444">
        <f t="shared" ca="1" si="152"/>
        <v>-26185027309.05394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25">
      <c r="G2643" s="459"/>
      <c r="H2643" s="459">
        <v>2636</v>
      </c>
      <c r="I2643" s="444">
        <f t="shared" ca="1" si="153"/>
        <v>-26185027309.05394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-109104280.45439142</v>
      </c>
      <c r="L2643" s="444">
        <f t="shared" ca="1" si="152"/>
        <v>-26294131589.508331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25">
      <c r="G2644" s="459"/>
      <c r="H2644" s="459">
        <v>2637</v>
      </c>
      <c r="I2644" s="444">
        <f t="shared" ca="1" si="153"/>
        <v>-26294131589.508331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-109558881.62295137</v>
      </c>
      <c r="L2644" s="444">
        <f t="shared" ca="1" si="152"/>
        <v>-26403690471.131283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25">
      <c r="G2645" s="459"/>
      <c r="H2645" s="459">
        <v>2638</v>
      </c>
      <c r="I2645" s="444">
        <f t="shared" ca="1" si="153"/>
        <v>-26403690471.131283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-110015376.96304701</v>
      </c>
      <c r="L2645" s="444">
        <f t="shared" ca="1" si="152"/>
        <v>-26513705848.09433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25">
      <c r="G2646" s="459"/>
      <c r="H2646" s="459">
        <v>2639</v>
      </c>
      <c r="I2646" s="444">
        <f t="shared" ca="1" si="153"/>
        <v>-26513705848.09433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-110473774.36705971</v>
      </c>
      <c r="L2646" s="444">
        <f t="shared" ca="1" si="152"/>
        <v>-26624179622.461388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25">
      <c r="G2647" s="459"/>
      <c r="H2647" s="459">
        <v>2640</v>
      </c>
      <c r="I2647" s="444">
        <f t="shared" ca="1" si="153"/>
        <v>-26624179622.461388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-110934081.76025578</v>
      </c>
      <c r="L2647" s="444">
        <f t="shared" ca="1" si="152"/>
        <v>-26735113704.221642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25">
      <c r="G2648" s="459"/>
      <c r="H2648" s="459">
        <v>2641</v>
      </c>
      <c r="I2648" s="444">
        <f t="shared" ca="1" si="153"/>
        <v>-26735113704.221642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-111396307.10092351</v>
      </c>
      <c r="L2648" s="444">
        <f t="shared" ca="1" si="152"/>
        <v>-26846510011.322563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25">
      <c r="G2649" s="459"/>
      <c r="H2649" s="459">
        <v>2642</v>
      </c>
      <c r="I2649" s="444">
        <f t="shared" ca="1" si="153"/>
        <v>-26846510011.322563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-111860458.38051067</v>
      </c>
      <c r="L2649" s="444">
        <f t="shared" ca="1" si="152"/>
        <v>-26958370469.703075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25">
      <c r="G2650" s="459"/>
      <c r="H2650" s="459">
        <v>2643</v>
      </c>
      <c r="I2650" s="444">
        <f t="shared" ca="1" si="153"/>
        <v>-26958370469.703075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-112326543.62376283</v>
      </c>
      <c r="L2650" s="444">
        <f t="shared" ca="1" si="152"/>
        <v>-27070697013.326839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25">
      <c r="G2651" s="459"/>
      <c r="H2651" s="459">
        <v>2644</v>
      </c>
      <c r="I2651" s="444">
        <f t="shared" ca="1" si="153"/>
        <v>-27070697013.326839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-112794570.88886184</v>
      </c>
      <c r="L2651" s="444">
        <f t="shared" ca="1" si="152"/>
        <v>-27183491584.215702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25">
      <c r="G2652" s="459"/>
      <c r="H2652" s="459">
        <v>2645</v>
      </c>
      <c r="I2652" s="444">
        <f t="shared" ca="1" si="153"/>
        <v>-27183491584.215702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-113264548.26756543</v>
      </c>
      <c r="L2652" s="444">
        <f t="shared" ca="1" si="152"/>
        <v>-27296756132.483269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25">
      <c r="G2653" s="459"/>
      <c r="H2653" s="459">
        <v>2646</v>
      </c>
      <c r="I2653" s="444">
        <f t="shared" ca="1" si="153"/>
        <v>-27296756132.483269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-113736483.88534696</v>
      </c>
      <c r="L2653" s="444">
        <f t="shared" ca="1" si="152"/>
        <v>-27410492616.368614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25">
      <c r="G2654" s="459"/>
      <c r="H2654" s="459">
        <v>2647</v>
      </c>
      <c r="I2654" s="444">
        <f t="shared" ca="1" si="153"/>
        <v>-27410492616.368614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-114210385.90153588</v>
      </c>
      <c r="L2654" s="444">
        <f t="shared" ca="1" si="152"/>
        <v>-27524703002.270149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25">
      <c r="G2655" s="459"/>
      <c r="H2655" s="459">
        <v>2648</v>
      </c>
      <c r="I2655" s="444">
        <f t="shared" ca="1" si="153"/>
        <v>-27524703002.270149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-114686262.50945896</v>
      </c>
      <c r="L2655" s="444">
        <f t="shared" ca="1" si="152"/>
        <v>-27639389264.77961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25">
      <c r="G2656" s="459"/>
      <c r="H2656" s="459">
        <v>2649</v>
      </c>
      <c r="I2656" s="444">
        <f t="shared" ca="1" si="153"/>
        <v>-27639389264.77961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-115164121.9365817</v>
      </c>
      <c r="L2656" s="444">
        <f t="shared" ca="1" si="152"/>
        <v>-27754553386.71619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25">
      <c r="G2657" s="459"/>
      <c r="H2657" s="459">
        <v>2650</v>
      </c>
      <c r="I2657" s="444">
        <f t="shared" ca="1" si="153"/>
        <v>-27754553386.71619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-115643972.44465078</v>
      </c>
      <c r="L2657" s="444">
        <f t="shared" ca="1" si="152"/>
        <v>-27870197359.160843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25">
      <c r="G2658" s="459"/>
      <c r="H2658" s="459">
        <v>2651</v>
      </c>
      <c r="I2658" s="444">
        <f t="shared" ca="1" si="153"/>
        <v>-27870197359.160843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-116125822.32983686</v>
      </c>
      <c r="L2658" s="444">
        <f t="shared" ca="1" si="152"/>
        <v>-27986323181.490681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25">
      <c r="G2659" s="459"/>
      <c r="H2659" s="459">
        <v>2652</v>
      </c>
      <c r="I2659" s="444">
        <f t="shared" ca="1" si="153"/>
        <v>-27986323181.490681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-116609679.92287785</v>
      </c>
      <c r="L2659" s="444">
        <f t="shared" ca="1" si="152"/>
        <v>-28102932861.413559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25">
      <c r="G2660" s="459"/>
      <c r="H2660" s="459">
        <v>2653</v>
      </c>
      <c r="I2660" s="444">
        <f t="shared" ca="1" si="153"/>
        <v>-28102932861.413559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-117095553.58922316</v>
      </c>
      <c r="L2660" s="444">
        <f t="shared" ca="1" si="152"/>
        <v>-28220028415.002781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25">
      <c r="G2661" s="459"/>
      <c r="H2661" s="459">
        <v>2654</v>
      </c>
      <c r="I2661" s="444">
        <f t="shared" ca="1" si="153"/>
        <v>-28220028415.002781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-117583451.72917825</v>
      </c>
      <c r="L2661" s="444">
        <f t="shared" ca="1" si="152"/>
        <v>-28337611866.73196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25">
      <c r="G2662" s="459"/>
      <c r="H2662" s="459">
        <v>2655</v>
      </c>
      <c r="I2662" s="444">
        <f t="shared" ca="1" si="153"/>
        <v>-28337611866.73196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-118073382.77804984</v>
      </c>
      <c r="L2662" s="444">
        <f t="shared" ca="1" si="152"/>
        <v>-28455685249.51001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25">
      <c r="G2663" s="459"/>
      <c r="H2663" s="459">
        <v>2656</v>
      </c>
      <c r="I2663" s="444">
        <f t="shared" ca="1" si="153"/>
        <v>-28455685249.51001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-118565355.20629171</v>
      </c>
      <c r="L2663" s="444">
        <f t="shared" ca="1" si="152"/>
        <v>-28574250604.716301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25">
      <c r="G2664" s="459"/>
      <c r="H2664" s="459">
        <v>2657</v>
      </c>
      <c r="I2664" s="444">
        <f t="shared" ca="1" si="153"/>
        <v>-28574250604.716301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-119059377.51965123</v>
      </c>
      <c r="L2664" s="444">
        <f t="shared" ca="1" si="152"/>
        <v>-28693309982.23595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25">
      <c r="G2665" s="459"/>
      <c r="H2665" s="459">
        <v>2658</v>
      </c>
      <c r="I2665" s="444">
        <f t="shared" ca="1" si="153"/>
        <v>-28693309982.23595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-119555458.25931646</v>
      </c>
      <c r="L2665" s="444">
        <f t="shared" ca="1" si="152"/>
        <v>-28812865440.495266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25">
      <c r="G2666" s="459"/>
      <c r="H2666" s="459">
        <v>2659</v>
      </c>
      <c r="I2666" s="444">
        <f t="shared" ca="1" si="153"/>
        <v>-28812865440.495266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-120053606.0020636</v>
      </c>
      <c r="L2666" s="444">
        <f t="shared" ca="1" si="152"/>
        <v>-28932919046.49733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25">
      <c r="G2667" s="459"/>
      <c r="H2667" s="459">
        <v>2660</v>
      </c>
      <c r="I2667" s="444">
        <f t="shared" ca="1" si="153"/>
        <v>-28932919046.49733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-120553829.36040552</v>
      </c>
      <c r="L2667" s="444">
        <f t="shared" ca="1" si="152"/>
        <v>-29053472875.857735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25">
      <c r="G2668" s="459"/>
      <c r="H2668" s="459">
        <v>2661</v>
      </c>
      <c r="I2668" s="444">
        <f t="shared" ca="1" si="153"/>
        <v>-29053472875.857735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-121056136.98274057</v>
      </c>
      <c r="L2668" s="444">
        <f t="shared" ca="1" si="152"/>
        <v>-29174529012.840477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25">
      <c r="G2669" s="459"/>
      <c r="H2669" s="459">
        <v>2662</v>
      </c>
      <c r="I2669" s="444">
        <f t="shared" ca="1" si="153"/>
        <v>-29174529012.840477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-121560537.55350201</v>
      </c>
      <c r="L2669" s="444">
        <f t="shared" ca="1" si="152"/>
        <v>-29296089550.393978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25">
      <c r="G2670" s="459"/>
      <c r="H2670" s="459">
        <v>2663</v>
      </c>
      <c r="I2670" s="444">
        <f t="shared" ca="1" si="153"/>
        <v>-29296089550.393978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-122067039.79330824</v>
      </c>
      <c r="L2670" s="444">
        <f t="shared" ca="1" si="152"/>
        <v>-29418156590.187286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25">
      <c r="G2671" s="459"/>
      <c r="H2671" s="459">
        <v>2664</v>
      </c>
      <c r="I2671" s="444">
        <f t="shared" ca="1" si="153"/>
        <v>-29418156590.187286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-122575652.45911367</v>
      </c>
      <c r="L2671" s="444">
        <f t="shared" ca="1" si="152"/>
        <v>-29540732242.6464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25">
      <c r="G2672" s="459"/>
      <c r="H2672" s="459">
        <v>2665</v>
      </c>
      <c r="I2672" s="444">
        <f t="shared" ca="1" si="153"/>
        <v>-29540732242.6464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-123086384.34435999</v>
      </c>
      <c r="L2672" s="444">
        <f t="shared" ca="1" si="152"/>
        <v>-29663818626.990761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25">
      <c r="G2673" s="459"/>
      <c r="H2673" s="459">
        <v>2666</v>
      </c>
      <c r="I2673" s="444">
        <f t="shared" ca="1" si="153"/>
        <v>-29663818626.990761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-123599244.27912816</v>
      </c>
      <c r="L2673" s="444">
        <f t="shared" ca="1" si="152"/>
        <v>-29787417871.26989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25">
      <c r="G2674" s="459"/>
      <c r="H2674" s="459">
        <v>2667</v>
      </c>
      <c r="I2674" s="444">
        <f t="shared" ca="1" si="153"/>
        <v>-29787417871.26989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-124114241.13029121</v>
      </c>
      <c r="L2674" s="444">
        <f t="shared" ca="1" si="152"/>
        <v>-29911532112.400181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25">
      <c r="G2675" s="459"/>
      <c r="H2675" s="459">
        <v>2668</v>
      </c>
      <c r="I2675" s="444">
        <f t="shared" ca="1" si="153"/>
        <v>-29911532112.400181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-124631383.80166741</v>
      </c>
      <c r="L2675" s="444">
        <f t="shared" ca="1" si="152"/>
        <v>-30036163496.201847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25">
      <c r="G2676" s="459"/>
      <c r="H2676" s="459">
        <v>2669</v>
      </c>
      <c r="I2676" s="444">
        <f t="shared" ca="1" si="153"/>
        <v>-30036163496.201847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-125150681.23417437</v>
      </c>
      <c r="L2676" s="444">
        <f t="shared" ca="1" si="152"/>
        <v>-30161314177.43602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25">
      <c r="G2677" s="459"/>
      <c r="H2677" s="459">
        <v>2670</v>
      </c>
      <c r="I2677" s="444">
        <f t="shared" ca="1" si="153"/>
        <v>-30161314177.43602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-125672142.40598342</v>
      </c>
      <c r="L2677" s="444">
        <f t="shared" ca="1" si="152"/>
        <v>-30286986319.842003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25">
      <c r="G2678" s="459"/>
      <c r="H2678" s="459">
        <v>2671</v>
      </c>
      <c r="I2678" s="444">
        <f t="shared" ca="1" si="153"/>
        <v>-30286986319.842003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-126195776.332675</v>
      </c>
      <c r="L2678" s="444">
        <f t="shared" ca="1" si="152"/>
        <v>-30413182096.174679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25">
      <c r="G2679" s="459"/>
      <c r="H2679" s="459">
        <v>2672</v>
      </c>
      <c r="I2679" s="444">
        <f t="shared" ca="1" si="153"/>
        <v>-30413182096.174679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-126721592.0673945</v>
      </c>
      <c r="L2679" s="444">
        <f t="shared" ca="1" si="152"/>
        <v>-30539903688.242073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25">
      <c r="G2680" s="459"/>
      <c r="H2680" s="459">
        <v>2673</v>
      </c>
      <c r="I2680" s="444">
        <f t="shared" ca="1" si="153"/>
        <v>-30539903688.242073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-127249598.70100863</v>
      </c>
      <c r="L2680" s="444">
        <f t="shared" ca="1" si="152"/>
        <v>-30667153286.943081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25">
      <c r="G2681" s="459"/>
      <c r="H2681" s="459">
        <v>2674</v>
      </c>
      <c r="I2681" s="444">
        <f t="shared" ca="1" si="153"/>
        <v>-30667153286.943081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-127779805.36226283</v>
      </c>
      <c r="L2681" s="444">
        <f t="shared" ca="1" si="152"/>
        <v>-30794933092.305344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25">
      <c r="G2682" s="459"/>
      <c r="H2682" s="459">
        <v>2675</v>
      </c>
      <c r="I2682" s="444">
        <f t="shared" ca="1" si="153"/>
        <v>-30794933092.305344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-128312221.21793893</v>
      </c>
      <c r="L2682" s="444">
        <f t="shared" ca="1" si="152"/>
        <v>-30923245313.523281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25">
      <c r="G2683" s="459"/>
      <c r="H2683" s="459">
        <v>2676</v>
      </c>
      <c r="I2683" s="444">
        <f t="shared" ca="1" si="153"/>
        <v>-30923245313.523281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-128846855.47301368</v>
      </c>
      <c r="L2683" s="444">
        <f t="shared" ca="1" si="152"/>
        <v>-31052092168.996296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25">
      <c r="G2684" s="459"/>
      <c r="H2684" s="459">
        <v>2677</v>
      </c>
      <c r="I2684" s="444">
        <f t="shared" ca="1" si="153"/>
        <v>-31052092168.996296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-129383717.3708179</v>
      </c>
      <c r="L2684" s="444">
        <f t="shared" ca="1" si="152"/>
        <v>-31181475886.367115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25">
      <c r="G2685" s="459"/>
      <c r="H2685" s="459">
        <v>2678</v>
      </c>
      <c r="I2685" s="444">
        <f t="shared" ca="1" si="153"/>
        <v>-31181475886.367115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-129922816.19319631</v>
      </c>
      <c r="L2685" s="444">
        <f t="shared" ca="1" si="152"/>
        <v>-31311398702.56031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25">
      <c r="G2686" s="459"/>
      <c r="H2686" s="459">
        <v>2679</v>
      </c>
      <c r="I2686" s="444">
        <f t="shared" ca="1" si="153"/>
        <v>-31311398702.56031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-130464161.26066796</v>
      </c>
      <c r="L2686" s="444">
        <f t="shared" ca="1" si="152"/>
        <v>-31441862863.82098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25">
      <c r="G2687" s="459"/>
      <c r="H2687" s="459">
        <v>2680</v>
      </c>
      <c r="I2687" s="444">
        <f t="shared" ca="1" si="153"/>
        <v>-31441862863.82098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-131007761.93258743</v>
      </c>
      <c r="L2687" s="444">
        <f t="shared" ca="1" si="152"/>
        <v>-31572870625.753567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25">
      <c r="G2688" s="459"/>
      <c r="H2688" s="459">
        <v>2681</v>
      </c>
      <c r="I2688" s="444">
        <f t="shared" ca="1" si="153"/>
        <v>-31572870625.753567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-131553627.60730654</v>
      </c>
      <c r="L2688" s="444">
        <f t="shared" ca="1" si="152"/>
        <v>-31704424253.360874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25">
      <c r="G2689" s="459"/>
      <c r="H2689" s="459">
        <v>2682</v>
      </c>
      <c r="I2689" s="444">
        <f t="shared" ca="1" si="153"/>
        <v>-31704424253.360874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-132101767.72233696</v>
      </c>
      <c r="L2689" s="444">
        <f t="shared" ca="1" si="152"/>
        <v>-31836526021.08321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25">
      <c r="G2690" s="459"/>
      <c r="H2690" s="459">
        <v>2683</v>
      </c>
      <c r="I2690" s="444">
        <f t="shared" ca="1" si="153"/>
        <v>-31836526021.08321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-132652191.75451337</v>
      </c>
      <c r="L2690" s="444">
        <f t="shared" ca="1" si="152"/>
        <v>-31969178212.837723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25">
      <c r="G2691" s="459"/>
      <c r="H2691" s="459">
        <v>2684</v>
      </c>
      <c r="I2691" s="444">
        <f t="shared" ca="1" si="153"/>
        <v>-31969178212.837723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-133204909.22015718</v>
      </c>
      <c r="L2691" s="444">
        <f t="shared" ca="1" si="152"/>
        <v>-32102383122.05788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25">
      <c r="G2692" s="459"/>
      <c r="H2692" s="459">
        <v>2685</v>
      </c>
      <c r="I2692" s="444">
        <f t="shared" ca="1" si="153"/>
        <v>-32102383122.05788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-133759929.67524116</v>
      </c>
      <c r="L2692" s="444">
        <f t="shared" ca="1" si="152"/>
        <v>-32236143051.73312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25">
      <c r="G2693" s="459"/>
      <c r="H2693" s="459">
        <v>2686</v>
      </c>
      <c r="I2693" s="444">
        <f t="shared" ca="1" si="153"/>
        <v>-32236143051.73312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-134317262.71555465</v>
      </c>
      <c r="L2693" s="444">
        <f t="shared" ca="1" si="152"/>
        <v>-32370460314.448673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25">
      <c r="G2694" s="459"/>
      <c r="H2694" s="459">
        <v>2687</v>
      </c>
      <c r="I2694" s="444">
        <f t="shared" ca="1" si="153"/>
        <v>-32370460314.448673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-134876917.97686946</v>
      </c>
      <c r="L2694" s="444">
        <f t="shared" ca="1" si="152"/>
        <v>-32505337232.425541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25">
      <c r="G2695" s="459"/>
      <c r="H2695" s="459">
        <v>2688</v>
      </c>
      <c r="I2695" s="444">
        <f t="shared" ca="1" si="153"/>
        <v>-32505337232.425541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-135438905.13510641</v>
      </c>
      <c r="L2695" s="444">
        <f t="shared" ca="1" si="152"/>
        <v>-32640776137.560646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25">
      <c r="G2696" s="459"/>
      <c r="H2696" s="459">
        <v>2689</v>
      </c>
      <c r="I2696" s="444">
        <f t="shared" ca="1" si="153"/>
        <v>-32640776137.560646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-136003233.90650269</v>
      </c>
      <c r="L2696" s="444">
        <f t="shared" ca="1" si="152"/>
        <v>-32776779371.467148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25">
      <c r="G2697" s="459"/>
      <c r="H2697" s="459">
        <v>2690</v>
      </c>
      <c r="I2697" s="444">
        <f t="shared" ca="1" si="153"/>
        <v>-32776779371.467148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-136569914.04777977</v>
      </c>
      <c r="L2697" s="444">
        <f t="shared" ca="1" si="152"/>
        <v>-32913349285.514927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25">
      <c r="G2698" s="459"/>
      <c r="H2698" s="459">
        <v>2691</v>
      </c>
      <c r="I2698" s="444">
        <f t="shared" ca="1" si="153"/>
        <v>-32913349285.514927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-137138955.35631219</v>
      </c>
      <c r="L2698" s="444">
        <f t="shared" ca="1" si="152"/>
        <v>-33050488240.871239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25">
      <c r="G2699" s="459"/>
      <c r="H2699" s="459">
        <v>2692</v>
      </c>
      <c r="I2699" s="444">
        <f t="shared" ca="1" si="153"/>
        <v>-33050488240.871239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-137710367.67029682</v>
      </c>
      <c r="L2699" s="444">
        <f t="shared" ca="1" si="152"/>
        <v>-33188198608.541534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25">
      <c r="G2700" s="459"/>
      <c r="H2700" s="459">
        <v>2693</v>
      </c>
      <c r="I2700" s="444">
        <f t="shared" ca="1" si="153"/>
        <v>-33188198608.541534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-138284160.86892304</v>
      </c>
      <c r="L2700" s="444">
        <f t="shared" ca="1" si="152"/>
        <v>-33326482769.410458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25">
      <c r="G2701" s="459"/>
      <c r="H2701" s="459">
        <v>2694</v>
      </c>
      <c r="I2701" s="444">
        <f t="shared" ca="1" si="153"/>
        <v>-33326482769.410458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-138860344.87254357</v>
      </c>
      <c r="L2701" s="444">
        <f t="shared" ca="1" si="152"/>
        <v>-33465343114.283001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25">
      <c r="G2702" s="459"/>
      <c r="H2702" s="459">
        <v>2695</v>
      </c>
      <c r="I2702" s="444">
        <f t="shared" ca="1" si="153"/>
        <v>-33465343114.283001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-139438929.64284584</v>
      </c>
      <c r="L2702" s="444">
        <f t="shared" ca="1" si="152"/>
        <v>-33604782043.925846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25">
      <c r="G2703" s="459"/>
      <c r="H2703" s="459">
        <v>2696</v>
      </c>
      <c r="I2703" s="444">
        <f t="shared" ca="1" si="153"/>
        <v>-33604782043.925846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-140019925.18302435</v>
      </c>
      <c r="L2703" s="444">
        <f t="shared" ca="1" si="152"/>
        <v>-33744801969.108871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25">
      <c r="G2704" s="459"/>
      <c r="H2704" s="459">
        <v>2697</v>
      </c>
      <c r="I2704" s="444">
        <f t="shared" ca="1" si="153"/>
        <v>-33744801969.108871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-140603341.53795362</v>
      </c>
      <c r="L2704" s="444">
        <f t="shared" ca="1" si="152"/>
        <v>-33885405310.646824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25">
      <c r="G2705" s="459"/>
      <c r="H2705" s="459">
        <v>2698</v>
      </c>
      <c r="I2705" s="444">
        <f t="shared" ca="1" si="153"/>
        <v>-33885405310.646824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-141189188.79436177</v>
      </c>
      <c r="L2705" s="444">
        <f t="shared" ca="1" si="152"/>
        <v>-34026594499.441185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25">
      <c r="G2706" s="459"/>
      <c r="H2706" s="459">
        <v>2699</v>
      </c>
      <c r="I2706" s="444">
        <f t="shared" ca="1" si="153"/>
        <v>-34026594499.441185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-141777477.08100495</v>
      </c>
      <c r="L2706" s="444">
        <f t="shared" ca="1" si="152"/>
        <v>-34168371976.52219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25">
      <c r="G2707" s="459"/>
      <c r="H2707" s="459">
        <v>2700</v>
      </c>
      <c r="I2707" s="444">
        <f t="shared" ca="1" si="153"/>
        <v>-34168371976.52219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-142368216.56884247</v>
      </c>
      <c r="L2707" s="444">
        <f t="shared" ca="1" si="152"/>
        <v>-34310740193.091034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25">
      <c r="G2708" s="459"/>
      <c r="H2708" s="459">
        <v>2701</v>
      </c>
      <c r="I2708" s="444">
        <f t="shared" ca="1" si="153"/>
        <v>-34310740193.091034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-142961417.47121263</v>
      </c>
      <c r="L2708" s="444">
        <f t="shared" ca="1" si="152"/>
        <v>-34453701610.562248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25">
      <c r="G2709" s="459"/>
      <c r="H2709" s="459">
        <v>2702</v>
      </c>
      <c r="I2709" s="444">
        <f t="shared" ca="1" si="153"/>
        <v>-34453701610.562248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-143557090.04400936</v>
      </c>
      <c r="L2709" s="444">
        <f t="shared" ca="1" si="152"/>
        <v>-34597258700.606255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25">
      <c r="G2710" s="459"/>
      <c r="H2710" s="459">
        <v>2703</v>
      </c>
      <c r="I2710" s="444">
        <f t="shared" ca="1" si="153"/>
        <v>-34597258700.606255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-144155244.58585939</v>
      </c>
      <c r="L2710" s="444">
        <f t="shared" ca="1" si="152"/>
        <v>-34741413945.192116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25">
      <c r="G2711" s="459"/>
      <c r="H2711" s="459">
        <v>2704</v>
      </c>
      <c r="I2711" s="444">
        <f t="shared" ca="1" si="153"/>
        <v>-34741413945.192116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-144755891.43830049</v>
      </c>
      <c r="L2711" s="444">
        <f t="shared" ca="1" si="152"/>
        <v>-34886169836.630417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25">
      <c r="G2712" s="459"/>
      <c r="H2712" s="459">
        <v>2705</v>
      </c>
      <c r="I2712" s="444">
        <f t="shared" ca="1" si="153"/>
        <v>-34886169836.630417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-145359040.98596007</v>
      </c>
      <c r="L2712" s="444">
        <f t="shared" ca="1" si="152"/>
        <v>-35031528877.616379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25">
      <c r="G2713" s="459"/>
      <c r="H2713" s="459">
        <v>2706</v>
      </c>
      <c r="I2713" s="444">
        <f t="shared" ca="1" si="153"/>
        <v>-35031528877.616379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-145964703.65673491</v>
      </c>
      <c r="L2713" s="444">
        <f t="shared" ca="1" si="152"/>
        <v>-35177493581.273117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25">
      <c r="G2714" s="459"/>
      <c r="H2714" s="459">
        <v>2707</v>
      </c>
      <c r="I2714" s="444">
        <f t="shared" ca="1" si="153"/>
        <v>-35177493581.273117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-146572889.92197132</v>
      </c>
      <c r="L2714" s="444">
        <f t="shared" ca="1" si="152"/>
        <v>-35324066471.195091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25">
      <c r="G2715" s="459"/>
      <c r="H2715" s="459">
        <v>2708</v>
      </c>
      <c r="I2715" s="444">
        <f t="shared" ca="1" si="153"/>
        <v>-35324066471.195091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-147183610.29664621</v>
      </c>
      <c r="L2715" s="444">
        <f t="shared" ca="1" si="152"/>
        <v>-35471250081.491737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25">
      <c r="G2716" s="459"/>
      <c r="H2716" s="459">
        <v>2709</v>
      </c>
      <c r="I2716" s="444">
        <f t="shared" ca="1" si="153"/>
        <v>-35471250081.491737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-147796875.33954892</v>
      </c>
      <c r="L2716" s="444">
        <f t="shared" ca="1" si="152"/>
        <v>-35619046956.831284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25">
      <c r="G2717" s="459"/>
      <c r="H2717" s="459">
        <v>2710</v>
      </c>
      <c r="I2717" s="444">
        <f t="shared" ca="1" si="153"/>
        <v>-35619046956.831284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-148412695.65346369</v>
      </c>
      <c r="L2717" s="444">
        <f t="shared" ca="1" si="152"/>
        <v>-35767459652.484749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25">
      <c r="G2718" s="459"/>
      <c r="H2718" s="459">
        <v>2711</v>
      </c>
      <c r="I2718" s="444">
        <f t="shared" ca="1" si="153"/>
        <v>-35767459652.484749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-149031081.88535312</v>
      </c>
      <c r="L2718" s="444">
        <f t="shared" ca="1" si="152"/>
        <v>-35916490734.370102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25">
      <c r="G2719" s="459"/>
      <c r="H2719" s="459">
        <v>2712</v>
      </c>
      <c r="I2719" s="444">
        <f t="shared" ca="1" si="153"/>
        <v>-35916490734.370102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-149652044.72654209</v>
      </c>
      <c r="L2719" s="444">
        <f t="shared" ca="1" si="152"/>
        <v>-36066142779.096642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25">
      <c r="G2720" s="459"/>
      <c r="H2720" s="459">
        <v>2713</v>
      </c>
      <c r="I2720" s="444">
        <f t="shared" ca="1" si="153"/>
        <v>-36066142779.096642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-150275594.91290268</v>
      </c>
      <c r="L2720" s="444">
        <f t="shared" ca="1" si="152"/>
        <v>-36216418374.009544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25">
      <c r="G2721" s="459"/>
      <c r="H2721" s="459">
        <v>2714</v>
      </c>
      <c r="I2721" s="444">
        <f t="shared" ca="1" si="153"/>
        <v>-36216418374.009544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-150901743.22503978</v>
      </c>
      <c r="L2721" s="444">
        <f t="shared" ca="1" si="152"/>
        <v>-36367320117.234581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25">
      <c r="G2722" s="459"/>
      <c r="H2722" s="459">
        <v>2715</v>
      </c>
      <c r="I2722" s="444">
        <f t="shared" ca="1" si="153"/>
        <v>-36367320117.234581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-151530500.48847741</v>
      </c>
      <c r="L2722" s="444">
        <f t="shared" ca="1" si="152"/>
        <v>-36518850617.723061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25">
      <c r="G2723" s="459"/>
      <c r="H2723" s="459">
        <v>2716</v>
      </c>
      <c r="I2723" s="444">
        <f t="shared" ca="1" si="153"/>
        <v>-36518850617.723061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-152161877.57384607</v>
      </c>
      <c r="L2723" s="444">
        <f t="shared" ca="1" si="152"/>
        <v>-36671012495.296906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25">
      <c r="G2724" s="459"/>
      <c r="H2724" s="459">
        <v>2717</v>
      </c>
      <c r="I2724" s="444">
        <f t="shared" ca="1" si="153"/>
        <v>-36671012495.296906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-152795885.39707044</v>
      </c>
      <c r="L2724" s="444">
        <f t="shared" ca="1" si="152"/>
        <v>-36823808380.693977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25">
      <c r="G2725" s="459"/>
      <c r="H2725" s="459">
        <v>2718</v>
      </c>
      <c r="I2725" s="444">
        <f t="shared" ca="1" si="153"/>
        <v>-36823808380.693977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-153432534.91955823</v>
      </c>
      <c r="L2725" s="444">
        <f t="shared" ca="1" si="152"/>
        <v>-36977240915.613533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25">
      <c r="G2726" s="459"/>
      <c r="H2726" s="459">
        <v>2719</v>
      </c>
      <c r="I2726" s="444">
        <f t="shared" ca="1" si="153"/>
        <v>-36977240915.613533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-154071837.14838973</v>
      </c>
      <c r="L2726" s="444">
        <f t="shared" ca="1" si="152"/>
        <v>-37131312752.761925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25">
      <c r="G2727" s="459"/>
      <c r="H2727" s="459">
        <v>2720</v>
      </c>
      <c r="I2727" s="444">
        <f t="shared" ca="1" si="153"/>
        <v>-37131312752.761925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-154713803.13650802</v>
      </c>
      <c r="L2727" s="444">
        <f t="shared" ca="1" si="152"/>
        <v>-37286026555.89843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25">
      <c r="G2728" s="459"/>
      <c r="H2728" s="459">
        <v>2721</v>
      </c>
      <c r="I2728" s="444">
        <f t="shared" ca="1" si="153"/>
        <v>-37286026555.89843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-155358443.98291013</v>
      </c>
      <c r="L2728" s="444">
        <f t="shared" ca="1" si="152"/>
        <v>-37441384999.88134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25">
      <c r="G2729" s="459"/>
      <c r="H2729" s="459">
        <v>2722</v>
      </c>
      <c r="I2729" s="444">
        <f t="shared" ca="1" si="153"/>
        <v>-37441384999.88134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-156005770.83283892</v>
      </c>
      <c r="L2729" s="444">
        <f t="shared" ca="1" si="152"/>
        <v>-37597390770.71418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25">
      <c r="G2730" s="459"/>
      <c r="H2730" s="459">
        <v>2723</v>
      </c>
      <c r="I2730" s="444">
        <f t="shared" ca="1" si="153"/>
        <v>-37597390770.71418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-156655794.87797576</v>
      </c>
      <c r="L2730" s="444">
        <f t="shared" ca="1" si="152"/>
        <v>-37754046565.592155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25">
      <c r="G2731" s="459"/>
      <c r="H2731" s="459">
        <v>2724</v>
      </c>
      <c r="I2731" s="444">
        <f t="shared" ca="1" si="153"/>
        <v>-37754046565.592155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-157308527.35663399</v>
      </c>
      <c r="L2731" s="444">
        <f t="shared" ca="1" si="152"/>
        <v>-37911355092.948792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25">
      <c r="G2732" s="459"/>
      <c r="H2732" s="459">
        <v>2725</v>
      </c>
      <c r="I2732" s="444">
        <f t="shared" ca="1" si="153"/>
        <v>-37911355092.948792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-157963979.55395329</v>
      </c>
      <c r="L2732" s="444">
        <f t="shared" ca="1" si="152"/>
        <v>-38069319072.502747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25">
      <c r="G2733" s="459"/>
      <c r="H2733" s="459">
        <v>2726</v>
      </c>
      <c r="I2733" s="444">
        <f t="shared" ca="1" si="153"/>
        <v>-38069319072.502747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-158622162.80209479</v>
      </c>
      <c r="L2733" s="444">
        <f t="shared" ca="1" si="152"/>
        <v>-38227941235.30484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25">
      <c r="G2734" s="459"/>
      <c r="H2734" s="459">
        <v>2727</v>
      </c>
      <c r="I2734" s="444">
        <f t="shared" ca="1" si="153"/>
        <v>-38227941235.30484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-159283088.48043683</v>
      </c>
      <c r="L2734" s="444">
        <f t="shared" ca="1" si="152"/>
        <v>-38387224323.785278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25">
      <c r="G2735" s="459"/>
      <c r="H2735" s="459">
        <v>2728</v>
      </c>
      <c r="I2735" s="444">
        <f t="shared" ca="1" si="153"/>
        <v>-38387224323.785278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-159946768.01577199</v>
      </c>
      <c r="L2735" s="444">
        <f t="shared" ca="1" si="152"/>
        <v>-38547171091.801048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25">
      <c r="G2736" s="459"/>
      <c r="H2736" s="459">
        <v>2729</v>
      </c>
      <c r="I2736" s="444">
        <f t="shared" ca="1" si="153"/>
        <v>-38547171091.801048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-160613212.88250437</v>
      </c>
      <c r="L2736" s="444">
        <f t="shared" ca="1" si="152"/>
        <v>-38707784304.683556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25">
      <c r="G2737" s="459"/>
      <c r="H2737" s="459">
        <v>2730</v>
      </c>
      <c r="I2737" s="444">
        <f t="shared" ca="1" si="153"/>
        <v>-38707784304.683556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-161282434.60284814</v>
      </c>
      <c r="L2737" s="444">
        <f t="shared" ca="1" si="152"/>
        <v>-38869066739.286407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25">
      <c r="G2738" s="459"/>
      <c r="H2738" s="459">
        <v>2731</v>
      </c>
      <c r="I2738" s="444">
        <f t="shared" ca="1" si="153"/>
        <v>-38869066739.286407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-161954444.74702668</v>
      </c>
      <c r="L2738" s="444">
        <f t="shared" ca="1" si="152"/>
        <v>-39031021184.033432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25">
      <c r="G2739" s="459"/>
      <c r="H2739" s="459">
        <v>2732</v>
      </c>
      <c r="I2739" s="444">
        <f t="shared" ca="1" si="153"/>
        <v>-39031021184.033432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-162629254.93347263</v>
      </c>
      <c r="L2739" s="444">
        <f t="shared" ca="1" si="152"/>
        <v>-39193650438.966904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25">
      <c r="G2740" s="459"/>
      <c r="H2740" s="459">
        <v>2733</v>
      </c>
      <c r="I2740" s="444">
        <f t="shared" ca="1" si="153"/>
        <v>-39193650438.966904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-163306876.82902876</v>
      </c>
      <c r="L2740" s="444">
        <f t="shared" ca="1" si="152"/>
        <v>-39356957315.795929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25">
      <c r="G2741" s="459"/>
      <c r="H2741" s="459">
        <v>2734</v>
      </c>
      <c r="I2741" s="444">
        <f t="shared" ca="1" si="153"/>
        <v>-39356957315.795929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-163987322.14914972</v>
      </c>
      <c r="L2741" s="444">
        <f t="shared" ca="1" si="152"/>
        <v>-39520944637.945076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25">
      <c r="G2742" s="459"/>
      <c r="H2742" s="459">
        <v>2735</v>
      </c>
      <c r="I2742" s="444">
        <f t="shared" ca="1" si="153"/>
        <v>-39520944637.945076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-164670602.65810448</v>
      </c>
      <c r="L2742" s="444">
        <f t="shared" ca="1" si="152"/>
        <v>-39685615240.60318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25">
      <c r="G2743" s="459"/>
      <c r="H2743" s="459">
        <v>2736</v>
      </c>
      <c r="I2743" s="444">
        <f t="shared" ca="1" si="153"/>
        <v>-39685615240.60318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-165356730.16917992</v>
      </c>
      <c r="L2743" s="444">
        <f t="shared" ca="1" si="152"/>
        <v>-39850971970.772362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25">
      <c r="G2744" s="459"/>
      <c r="H2744" s="459">
        <v>2737</v>
      </c>
      <c r="I2744" s="444">
        <f t="shared" ca="1" si="153"/>
        <v>-39850971970.772362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-166045716.54488483</v>
      </c>
      <c r="L2744" s="444">
        <f t="shared" ca="1" si="152"/>
        <v>-40017017687.317245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25">
      <c r="G2745" s="459"/>
      <c r="H2745" s="459">
        <v>2738</v>
      </c>
      <c r="I2745" s="444">
        <f t="shared" ca="1" si="153"/>
        <v>-40017017687.317245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-166737573.69715518</v>
      </c>
      <c r="L2745" s="444">
        <f t="shared" ca="1" si="152"/>
        <v>-40183755261.014404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25">
      <c r="G2746" s="459"/>
      <c r="H2746" s="459">
        <v>2739</v>
      </c>
      <c r="I2746" s="444">
        <f t="shared" ca="1" si="153"/>
        <v>-40183755261.014404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-167432313.58756003</v>
      </c>
      <c r="L2746" s="444">
        <f t="shared" ca="1" si="152"/>
        <v>-40351187574.601967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25">
      <c r="G2747" s="459"/>
      <c r="H2747" s="459">
        <v>2740</v>
      </c>
      <c r="I2747" s="444">
        <f t="shared" ca="1" si="153"/>
        <v>-40351187574.601967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-168129948.22750819</v>
      </c>
      <c r="L2747" s="444">
        <f t="shared" ca="1" si="152"/>
        <v>-40519317522.829475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25">
      <c r="G2748" s="459"/>
      <c r="H2748" s="459">
        <v>2741</v>
      </c>
      <c r="I2748" s="444">
        <f t="shared" ca="1" si="153"/>
        <v>-40519317522.829475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-168830489.67845616</v>
      </c>
      <c r="L2748" s="444">
        <f t="shared" ca="1" si="152"/>
        <v>-40688148012.507935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25">
      <c r="G2749" s="459"/>
      <c r="H2749" s="459">
        <v>2742</v>
      </c>
      <c r="I2749" s="444">
        <f t="shared" ca="1" si="153"/>
        <v>-40688148012.507935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-169533950.05211639</v>
      </c>
      <c r="L2749" s="444">
        <f t="shared" ca="1" si="152"/>
        <v>-40857681962.560051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25">
      <c r="G2750" s="459"/>
      <c r="H2750" s="459">
        <v>2743</v>
      </c>
      <c r="I2750" s="444">
        <f t="shared" ca="1" si="153"/>
        <v>-40857681962.560051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-170240341.51066688</v>
      </c>
      <c r="L2750" s="444">
        <f t="shared" ca="1" si="152"/>
        <v>-41027922304.070717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25">
      <c r="G2751" s="459"/>
      <c r="H2751" s="459">
        <v>2744</v>
      </c>
      <c r="I2751" s="444">
        <f t="shared" ca="1" si="153"/>
        <v>-41027922304.070717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-170949676.26696131</v>
      </c>
      <c r="L2751" s="444">
        <f t="shared" ca="1" si="152"/>
        <v>-41198871980.337677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25">
      <c r="G2752" s="459"/>
      <c r="H2752" s="459">
        <v>2745</v>
      </c>
      <c r="I2752" s="444">
        <f t="shared" ca="1" si="153"/>
        <v>-41198871980.337677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-171661966.58474031</v>
      </c>
      <c r="L2752" s="444">
        <f t="shared" ca="1" si="152"/>
        <v>-41370533946.922417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25">
      <c r="G2753" s="459"/>
      <c r="H2753" s="459">
        <v>2746</v>
      </c>
      <c r="I2753" s="444">
        <f t="shared" ca="1" si="153"/>
        <v>-41370533946.922417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-172377224.7788434</v>
      </c>
      <c r="L2753" s="444">
        <f t="shared" ca="1" si="152"/>
        <v>-41542911171.701263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25">
      <c r="G2754" s="459"/>
      <c r="H2754" s="459">
        <v>2747</v>
      </c>
      <c r="I2754" s="444">
        <f t="shared" ca="1" si="153"/>
        <v>-41542911171.701263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-173095463.21542192</v>
      </c>
      <c r="L2754" s="444">
        <f t="shared" ca="1" si="152"/>
        <v>-41716006634.916687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25">
      <c r="G2755" s="459"/>
      <c r="H2755" s="459">
        <v>2748</v>
      </c>
      <c r="I2755" s="444">
        <f t="shared" ca="1" si="153"/>
        <v>-41716006634.916687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-173816694.31215286</v>
      </c>
      <c r="L2755" s="444">
        <f t="shared" ca="1" si="152"/>
        <v>-41889823329.228836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25">
      <c r="G2756" s="459"/>
      <c r="H2756" s="459">
        <v>2749</v>
      </c>
      <c r="I2756" s="444">
        <f t="shared" ca="1" si="153"/>
        <v>-41889823329.228836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-174540930.53845349</v>
      </c>
      <c r="L2756" s="444">
        <f t="shared" ca="1" si="152"/>
        <v>-42064364259.767288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25">
      <c r="G2757" s="459"/>
      <c r="H2757" s="459">
        <v>2750</v>
      </c>
      <c r="I2757" s="444">
        <f t="shared" ca="1" si="153"/>
        <v>-42064364259.767288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-175268184.41569704</v>
      </c>
      <c r="L2757" s="444">
        <f t="shared" ca="1" si="152"/>
        <v>-42239632444.182983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25">
      <c r="G2758" s="459"/>
      <c r="H2758" s="459">
        <v>2751</v>
      </c>
      <c r="I2758" s="444">
        <f t="shared" ca="1" si="153"/>
        <v>-42239632444.182983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-175998468.51742908</v>
      </c>
      <c r="L2758" s="444">
        <f t="shared" ca="1" si="152"/>
        <v>-42415630912.700409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25">
      <c r="G2759" s="459"/>
      <c r="H2759" s="459">
        <v>2752</v>
      </c>
      <c r="I2759" s="444">
        <f t="shared" ca="1" si="153"/>
        <v>-42415630912.700409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-176731795.46958503</v>
      </c>
      <c r="L2759" s="444">
        <f t="shared" ca="1" si="152"/>
        <v>-42592362708.169991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25">
      <c r="G2760" s="459"/>
      <c r="H2760" s="459">
        <v>2753</v>
      </c>
      <c r="I2760" s="444">
        <f t="shared" ca="1" si="153"/>
        <v>-42592362708.169991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-177468177.9507083</v>
      </c>
      <c r="L2760" s="444">
        <f t="shared" ca="1" si="152"/>
        <v>-42769830886.120697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25">
      <c r="G2761" s="459"/>
      <c r="H2761" s="459">
        <v>2754</v>
      </c>
      <c r="I2761" s="444">
        <f t="shared" ca="1" si="153"/>
        <v>-42769830886.120697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-178207628.69216958</v>
      </c>
      <c r="L2761" s="444">
        <f t="shared" ca="1" si="152"/>
        <v>-42948038514.812866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25">
      <c r="G2762" s="459"/>
      <c r="H2762" s="459">
        <v>2755</v>
      </c>
      <c r="I2762" s="444">
        <f t="shared" ca="1" si="153"/>
        <v>-42948038514.812866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-178950160.47838694</v>
      </c>
      <c r="L2762" s="444">
        <f t="shared" ca="1" si="152"/>
        <v>-43126988675.291252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25">
      <c r="G2763" s="459"/>
      <c r="H2763" s="459">
        <v>2756</v>
      </c>
      <c r="I2763" s="444">
        <f t="shared" ca="1" si="153"/>
        <v>-43126988675.291252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-179695786.14704689</v>
      </c>
      <c r="L2763" s="444">
        <f t="shared" ca="1" si="152"/>
        <v>-43306684461.438301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25">
      <c r="G2764" s="459"/>
      <c r="H2764" s="459">
        <v>2757</v>
      </c>
      <c r="I2764" s="444">
        <f t="shared" ca="1" si="153"/>
        <v>-43306684461.438301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-180444518.58932626</v>
      </c>
      <c r="L2764" s="444">
        <f t="shared" ca="1" si="152"/>
        <v>-43487128980.027626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25">
      <c r="G2765" s="459"/>
      <c r="H2765" s="459">
        <v>2758</v>
      </c>
      <c r="I2765" s="444">
        <f t="shared" ca="1" si="153"/>
        <v>-43487128980.027626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-181196370.7501151</v>
      </c>
      <c r="L2765" s="444">
        <f t="shared" ca="1" si="152"/>
        <v>-43668325350.77774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25">
      <c r="G2766" s="459"/>
      <c r="H2766" s="459">
        <v>2759</v>
      </c>
      <c r="I2766" s="444">
        <f t="shared" ca="1" si="153"/>
        <v>-43668325350.77774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-181951355.62824059</v>
      </c>
      <c r="L2766" s="444">
        <f t="shared" ca="1" si="152"/>
        <v>-43850276706.405983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25">
      <c r="G2767" s="459"/>
      <c r="H2767" s="459">
        <v>2760</v>
      </c>
      <c r="I2767" s="444">
        <f t="shared" ca="1" si="153"/>
        <v>-43850276706.405983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-182709486.27669159</v>
      </c>
      <c r="L2767" s="444">
        <f t="shared" ca="1" si="152"/>
        <v>-44032986192.682678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25">
      <c r="G2768" s="459"/>
      <c r="H2768" s="459">
        <v>2761</v>
      </c>
      <c r="I2768" s="444">
        <f t="shared" ca="1" si="153"/>
        <v>-44032986192.682678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-183470775.80284449</v>
      </c>
      <c r="L2768" s="444">
        <f t="shared" ca="1" si="152"/>
        <v>-44216456968.485519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25">
      <c r="G2769" s="459"/>
      <c r="H2769" s="459">
        <v>2762</v>
      </c>
      <c r="I2769" s="444">
        <f t="shared" ca="1" si="153"/>
        <v>-44216456968.485519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-184235237.36868966</v>
      </c>
      <c r="L2769" s="444">
        <f t="shared" ca="1" si="152"/>
        <v>-44400692205.85421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25">
      <c r="G2770" s="459"/>
      <c r="H2770" s="459">
        <v>2763</v>
      </c>
      <c r="I2770" s="444">
        <f t="shared" ca="1" si="153"/>
        <v>-44400692205.85421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-185002884.1910592</v>
      </c>
      <c r="L2770" s="444">
        <f t="shared" ca="1" si="152"/>
        <v>-44585695090.045273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25">
      <c r="G2771" s="459"/>
      <c r="H2771" s="459">
        <v>2764</v>
      </c>
      <c r="I2771" s="444">
        <f t="shared" ca="1" si="153"/>
        <v>-44585695090.045273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-185773729.54185531</v>
      </c>
      <c r="L2771" s="444">
        <f t="shared" ca="1" si="152"/>
        <v>-44771468819.587128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25">
      <c r="G2772" s="459"/>
      <c r="H2772" s="459">
        <v>2765</v>
      </c>
      <c r="I2772" s="444">
        <f t="shared" ca="1" si="153"/>
        <v>-44771468819.587128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-186547786.74827969</v>
      </c>
      <c r="L2772" s="444">
        <f t="shared" ca="1" si="152"/>
        <v>-44958016606.335411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25">
      <c r="G2773" s="459"/>
      <c r="H2773" s="459">
        <v>2766</v>
      </c>
      <c r="I2773" s="444">
        <f t="shared" ca="1" si="153"/>
        <v>-44958016606.335411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-187325069.19306421</v>
      </c>
      <c r="L2773" s="444">
        <f t="shared" ca="1" si="152"/>
        <v>-45145341675.528473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25">
      <c r="G2774" s="459"/>
      <c r="H2774" s="459">
        <v>2767</v>
      </c>
      <c r="I2774" s="444">
        <f t="shared" ca="1" si="153"/>
        <v>-45145341675.528473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-188105590.31470197</v>
      </c>
      <c r="L2774" s="444">
        <f t="shared" ca="1" si="152"/>
        <v>-45333447265.843178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25">
      <c r="G2775" s="459"/>
      <c r="H2775" s="459">
        <v>2768</v>
      </c>
      <c r="I2775" s="444">
        <f t="shared" ca="1" si="153"/>
        <v>-45333447265.843178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-188889363.6076799</v>
      </c>
      <c r="L2775" s="444">
        <f t="shared" ca="1" si="152"/>
        <v>-45522336629.450859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25">
      <c r="G2776" s="459"/>
      <c r="H2776" s="459">
        <v>2769</v>
      </c>
      <c r="I2776" s="444">
        <f t="shared" ca="1" si="153"/>
        <v>-45522336629.450859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-189676402.6227119</v>
      </c>
      <c r="L2776" s="444">
        <f t="shared" ca="1" si="152"/>
        <v>-45712013032.07357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25">
      <c r="G2777" s="459"/>
      <c r="H2777" s="459">
        <v>2770</v>
      </c>
      <c r="I2777" s="444">
        <f t="shared" ca="1" si="153"/>
        <v>-45712013032.07357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-190466720.96697322</v>
      </c>
      <c r="L2777" s="444">
        <f t="shared" ca="1" si="152"/>
        <v>-45902479753.040543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25">
      <c r="G2778" s="459"/>
      <c r="H2778" s="459">
        <v>2771</v>
      </c>
      <c r="I2778" s="444">
        <f t="shared" ca="1" si="153"/>
        <v>-45902479753.040543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-191260332.30433559</v>
      </c>
      <c r="L2778" s="444">
        <f t="shared" ca="1" si="152"/>
        <v>-46093740085.344879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25">
      <c r="G2779" s="459"/>
      <c r="H2779" s="459">
        <v>2772</v>
      </c>
      <c r="I2779" s="444">
        <f t="shared" ca="1" si="153"/>
        <v>-46093740085.344879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-192057250.35560367</v>
      </c>
      <c r="L2779" s="444">
        <f t="shared" ca="1" si="152"/>
        <v>-46285797335.700485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25">
      <c r="G2780" s="459"/>
      <c r="H2780" s="459">
        <v>2773</v>
      </c>
      <c r="I2780" s="444">
        <f t="shared" ca="1" si="153"/>
        <v>-46285797335.700485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-192857488.89875203</v>
      </c>
      <c r="L2780" s="444">
        <f t="shared" ca="1" si="152"/>
        <v>-46478654824.599236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25">
      <c r="G2781" s="459"/>
      <c r="H2781" s="459">
        <v>2774</v>
      </c>
      <c r="I2781" s="444">
        <f t="shared" ca="1" si="153"/>
        <v>-46478654824.599236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-193661061.76916349</v>
      </c>
      <c r="L2781" s="444">
        <f t="shared" ca="1" si="152"/>
        <v>-46672315886.368401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25">
      <c r="G2782" s="459"/>
      <c r="H2782" s="459">
        <v>2775</v>
      </c>
      <c r="I2782" s="444">
        <f t="shared" ca="1" si="153"/>
        <v>-46672315886.368401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-194467982.85986835</v>
      </c>
      <c r="L2782" s="444">
        <f t="shared" ca="1" si="152"/>
        <v>-46866783869.228271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25">
      <c r="G2783" s="459"/>
      <c r="H2783" s="459">
        <v>2776</v>
      </c>
      <c r="I2783" s="444">
        <f t="shared" ca="1" si="153"/>
        <v>-46866783869.228271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-195278266.12178445</v>
      </c>
      <c r="L2783" s="444">
        <f t="shared" ca="1" si="152"/>
        <v>-47062062135.35006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25">
      <c r="G2784" s="459"/>
      <c r="H2784" s="459">
        <v>2777</v>
      </c>
      <c r="I2784" s="444">
        <f t="shared" ca="1" si="153"/>
        <v>-47062062135.35006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-196091925.56395859</v>
      </c>
      <c r="L2784" s="444">
        <f t="shared" ca="1" si="152"/>
        <v>-47258154060.914017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25">
      <c r="G2785" s="459"/>
      <c r="H2785" s="459">
        <v>2778</v>
      </c>
      <c r="I2785" s="444">
        <f t="shared" ca="1" si="153"/>
        <v>-47258154060.914017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-196908975.25380841</v>
      </c>
      <c r="L2785" s="444">
        <f t="shared" ca="1" si="152"/>
        <v>-47455063036.167824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25">
      <c r="G2786" s="459"/>
      <c r="H2786" s="459">
        <v>2779</v>
      </c>
      <c r="I2786" s="444">
        <f t="shared" ca="1" si="153"/>
        <v>-47455063036.167824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-197729429.31736594</v>
      </c>
      <c r="L2786" s="444">
        <f t="shared" ca="1" si="152"/>
        <v>-47652792465.485191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25">
      <c r="G2787" s="459"/>
      <c r="H2787" s="459">
        <v>2780</v>
      </c>
      <c r="I2787" s="444">
        <f t="shared" ca="1" si="153"/>
        <v>-47652792465.485191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-198553301.93952164</v>
      </c>
      <c r="L2787" s="444">
        <f t="shared" ca="1" si="152"/>
        <v>-47851345767.424713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25">
      <c r="G2788" s="459"/>
      <c r="H2788" s="459">
        <v>2781</v>
      </c>
      <c r="I2788" s="444">
        <f t="shared" ca="1" si="153"/>
        <v>-47851345767.424713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-199380607.36426964</v>
      </c>
      <c r="L2788" s="444">
        <f t="shared" ca="1" si="152"/>
        <v>-48050726374.788986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25">
      <c r="G2789" s="459"/>
      <c r="H2789" s="459">
        <v>2782</v>
      </c>
      <c r="I2789" s="444">
        <f t="shared" ca="1" si="153"/>
        <v>-48050726374.788986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-200211359.89495412</v>
      </c>
      <c r="L2789" s="444">
        <f t="shared" ca="1" si="152"/>
        <v>-48250937734.683937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25">
      <c r="G2790" s="459"/>
      <c r="H2790" s="459">
        <v>2783</v>
      </c>
      <c r="I2790" s="444">
        <f t="shared" ca="1" si="153"/>
        <v>-48250937734.683937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-201045573.89451641</v>
      </c>
      <c r="L2790" s="444">
        <f t="shared" ca="1" si="152"/>
        <v>-48451983308.578453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25">
      <c r="G2791" s="459"/>
      <c r="H2791" s="459">
        <v>2784</v>
      </c>
      <c r="I2791" s="444">
        <f t="shared" ca="1" si="153"/>
        <v>-48451983308.578453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-201883263.78574356</v>
      </c>
      <c r="L2791" s="444">
        <f t="shared" ca="1" si="152"/>
        <v>-48653866572.364197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25">
      <c r="G2792" s="459"/>
      <c r="H2792" s="459">
        <v>2785</v>
      </c>
      <c r="I2792" s="444">
        <f t="shared" ca="1" si="153"/>
        <v>-48653866572.364197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-202724444.05151749</v>
      </c>
      <c r="L2792" s="444">
        <f t="shared" ca="1" si="152"/>
        <v>-48856591016.41571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25">
      <c r="G2793" s="459"/>
      <c r="H2793" s="459">
        <v>2786</v>
      </c>
      <c r="I2793" s="444">
        <f t="shared" ca="1" si="153"/>
        <v>-48856591016.41571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-203569129.23506546</v>
      </c>
      <c r="L2793" s="444">
        <f t="shared" ca="1" si="152"/>
        <v>-49060160145.650772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25">
      <c r="G2794" s="459"/>
      <c r="H2794" s="459">
        <v>2787</v>
      </c>
      <c r="I2794" s="444">
        <f t="shared" ca="1" si="153"/>
        <v>-49060160145.650772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-204417333.94021153</v>
      </c>
      <c r="L2794" s="444">
        <f t="shared" ca="1" si="152"/>
        <v>-49264577479.590981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25">
      <c r="G2795" s="459"/>
      <c r="H2795" s="459">
        <v>2788</v>
      </c>
      <c r="I2795" s="444">
        <f t="shared" ca="1" si="153"/>
        <v>-49264577479.590981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-205269072.8316291</v>
      </c>
      <c r="L2795" s="444">
        <f t="shared" ca="1" si="152"/>
        <v>-49469846552.422607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25">
      <c r="G2796" s="459"/>
      <c r="H2796" s="459">
        <v>2789</v>
      </c>
      <c r="I2796" s="444">
        <f t="shared" ca="1" si="153"/>
        <v>-49469846552.422607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-206124360.6350942</v>
      </c>
      <c r="L2796" s="444">
        <f t="shared" ca="1" si="152"/>
        <v>-49675970913.057701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25">
      <c r="G2797" s="459"/>
      <c r="H2797" s="459">
        <v>2790</v>
      </c>
      <c r="I2797" s="444">
        <f t="shared" ca="1" si="153"/>
        <v>-49675970913.057701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-206983212.13774043</v>
      </c>
      <c r="L2797" s="444">
        <f t="shared" ca="1" si="152"/>
        <v>-49882954125.195442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25">
      <c r="G2798" s="459"/>
      <c r="H2798" s="459">
        <v>2791</v>
      </c>
      <c r="I2798" s="444">
        <f t="shared" ca="1" si="153"/>
        <v>-49882954125.195442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-207845642.18831435</v>
      </c>
      <c r="L2798" s="444">
        <f t="shared" ca="1" si="152"/>
        <v>-50090799767.383759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25">
      <c r="G2799" s="459"/>
      <c r="H2799" s="459">
        <v>2792</v>
      </c>
      <c r="I2799" s="444">
        <f t="shared" ca="1" si="153"/>
        <v>-50090799767.383759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-208711665.69743234</v>
      </c>
      <c r="L2799" s="444">
        <f t="shared" ca="1" si="152"/>
        <v>-50299511433.081192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25">
      <c r="G2800" s="459"/>
      <c r="H2800" s="459">
        <v>2793</v>
      </c>
      <c r="I2800" s="444">
        <f t="shared" ca="1" si="153"/>
        <v>-50299511433.081192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-209581297.6378383</v>
      </c>
      <c r="L2800" s="444">
        <f t="shared" ca="1" si="152"/>
        <v>-50509092730.719032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25">
      <c r="G2801" s="459"/>
      <c r="H2801" s="459">
        <v>2794</v>
      </c>
      <c r="I2801" s="444">
        <f t="shared" ca="1" si="153"/>
        <v>-50509092730.719032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-210454553.04466262</v>
      </c>
      <c r="L2801" s="444">
        <f t="shared" ca="1" si="152"/>
        <v>-50719547283.763695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25">
      <c r="G2802" s="459"/>
      <c r="H2802" s="459">
        <v>2795</v>
      </c>
      <c r="I2802" s="444">
        <f t="shared" ca="1" si="153"/>
        <v>-50719547283.763695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-211331447.01568207</v>
      </c>
      <c r="L2802" s="444">
        <f t="shared" ca="1" si="152"/>
        <v>-50930878730.779373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25">
      <c r="G2803" s="459"/>
      <c r="H2803" s="459">
        <v>2796</v>
      </c>
      <c r="I2803" s="444">
        <f t="shared" ca="1" si="153"/>
        <v>-50930878730.779373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-212211994.71158072</v>
      </c>
      <c r="L2803" s="444">
        <f t="shared" ca="1" si="152"/>
        <v>-51143090725.490952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25">
      <c r="G2804" s="459"/>
      <c r="H2804" s="459">
        <v>2797</v>
      </c>
      <c r="I2804" s="444">
        <f t="shared" ca="1" si="153"/>
        <v>-51143090725.490952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-213096211.35621229</v>
      </c>
      <c r="L2804" s="444">
        <f t="shared" ca="1" si="152"/>
        <v>-51356186936.84716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25">
      <c r="G2805" s="459"/>
      <c r="H2805" s="459">
        <v>2798</v>
      </c>
      <c r="I2805" s="444">
        <f t="shared" ca="1" si="153"/>
        <v>-51356186936.84716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-213984112.23686317</v>
      </c>
      <c r="L2805" s="444">
        <f t="shared" ca="1" si="152"/>
        <v>-51570171049.084023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25">
      <c r="G2806" s="459"/>
      <c r="H2806" s="459">
        <v>2799</v>
      </c>
      <c r="I2806" s="444">
        <f t="shared" ca="1" si="153"/>
        <v>-51570171049.084023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-214875712.70451677</v>
      </c>
      <c r="L2806" s="444">
        <f t="shared" ca="1" si="152"/>
        <v>-51785046761.788536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25">
      <c r="G2807" s="459"/>
      <c r="H2807" s="459">
        <v>2800</v>
      </c>
      <c r="I2807" s="444">
        <f t="shared" ca="1" si="153"/>
        <v>-51785046761.788536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-215771028.17411891</v>
      </c>
      <c r="L2807" s="444">
        <f t="shared" ca="1" si="152"/>
        <v>-52000817789.962654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25">
      <c r="G2808" s="459"/>
      <c r="H2808" s="459">
        <v>2801</v>
      </c>
      <c r="I2808" s="444">
        <f t="shared" ca="1" si="153"/>
        <v>-52000817789.962654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-216670074.1248444</v>
      </c>
      <c r="L2808" s="444">
        <f t="shared" ca="1" si="152"/>
        <v>-52217487864.087502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25">
      <c r="G2809" s="459"/>
      <c r="H2809" s="459">
        <v>2802</v>
      </c>
      <c r="I2809" s="444">
        <f t="shared" ca="1" si="153"/>
        <v>-52217487864.087502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-217572866.1003646</v>
      </c>
      <c r="L2809" s="444">
        <f t="shared" ca="1" si="152"/>
        <v>-52435060730.187866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25">
      <c r="G2810" s="459"/>
      <c r="H2810" s="459">
        <v>2803</v>
      </c>
      <c r="I2810" s="444">
        <f t="shared" ca="1" si="153"/>
        <v>-52435060730.187866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-218479419.7091161</v>
      </c>
      <c r="L2810" s="444">
        <f t="shared" ca="1" si="152"/>
        <v>-52653540149.89698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25">
      <c r="G2811" s="459"/>
      <c r="H2811" s="459">
        <v>2804</v>
      </c>
      <c r="I2811" s="444">
        <f t="shared" ca="1" si="153"/>
        <v>-52653540149.89698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-219389750.62457076</v>
      </c>
      <c r="L2811" s="444">
        <f t="shared" ca="1" si="152"/>
        <v>-52872929900.521553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25">
      <c r="G2812" s="459"/>
      <c r="H2812" s="459">
        <v>2805</v>
      </c>
      <c r="I2812" s="444">
        <f t="shared" ca="1" si="153"/>
        <v>-52872929900.521553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-220303874.58550647</v>
      </c>
      <c r="L2812" s="444">
        <f t="shared" ca="1" si="152"/>
        <v>-53093233775.107063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25">
      <c r="G2813" s="459"/>
      <c r="H2813" s="459">
        <v>2806</v>
      </c>
      <c r="I2813" s="444">
        <f t="shared" ca="1" si="153"/>
        <v>-53093233775.107063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-221221807.39627942</v>
      </c>
      <c r="L2813" s="444">
        <f t="shared" ref="L2813:L3067" ca="1" si="157">I2813-J2813+K2813</f>
        <v>-53314455582.503342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25">
      <c r="G2814" s="459"/>
      <c r="H2814" s="459">
        <v>2807</v>
      </c>
      <c r="I2814" s="444">
        <f t="shared" ref="I2814:I3068" ca="1" si="158">L2813</f>
        <v>-53314455582.503342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-222143564.92709726</v>
      </c>
      <c r="L2814" s="444">
        <f t="shared" ca="1" si="157"/>
        <v>-53536599147.430435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25">
      <c r="G2815" s="459"/>
      <c r="H2815" s="459">
        <v>2808</v>
      </c>
      <c r="I2815" s="444">
        <f t="shared" ca="1" si="158"/>
        <v>-53536599147.430435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-223069163.11429349</v>
      </c>
      <c r="L2815" s="444">
        <f t="shared" ca="1" si="157"/>
        <v>-53759668310.544731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25">
      <c r="G2816" s="459"/>
      <c r="H2816" s="459">
        <v>2809</v>
      </c>
      <c r="I2816" s="444">
        <f t="shared" ca="1" si="158"/>
        <v>-53759668310.544731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-223998617.96060309</v>
      </c>
      <c r="L2816" s="444">
        <f t="shared" ca="1" si="157"/>
        <v>-53983666928.505333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25">
      <c r="G2817" s="459"/>
      <c r="H2817" s="459">
        <v>2810</v>
      </c>
      <c r="I2817" s="444">
        <f t="shared" ca="1" si="158"/>
        <v>-53983666928.505333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-224931945.5354389</v>
      </c>
      <c r="L2817" s="444">
        <f t="shared" ca="1" si="157"/>
        <v>-54208598874.040771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25">
      <c r="G2818" s="459"/>
      <c r="H2818" s="459">
        <v>2811</v>
      </c>
      <c r="I2818" s="444">
        <f t="shared" ca="1" si="158"/>
        <v>-54208598874.040771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-225869161.9751699</v>
      </c>
      <c r="L2818" s="444">
        <f t="shared" ca="1" si="157"/>
        <v>-54434468036.015938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25">
      <c r="G2819" s="459"/>
      <c r="H2819" s="459">
        <v>2812</v>
      </c>
      <c r="I2819" s="444">
        <f t="shared" ca="1" si="158"/>
        <v>-54434468036.015938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-226810283.48339978</v>
      </c>
      <c r="L2819" s="444">
        <f t="shared" ca="1" si="157"/>
        <v>-54661278319.499336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25">
      <c r="G2820" s="459"/>
      <c r="H2820" s="459">
        <v>2813</v>
      </c>
      <c r="I2820" s="444">
        <f t="shared" ca="1" si="158"/>
        <v>-54661278319.499336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-227755326.33124727</v>
      </c>
      <c r="L2820" s="444">
        <f t="shared" ca="1" si="157"/>
        <v>-54889033645.830582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25">
      <c r="G2821" s="459"/>
      <c r="H2821" s="459">
        <v>2814</v>
      </c>
      <c r="I2821" s="444">
        <f t="shared" ca="1" si="158"/>
        <v>-54889033645.830582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-228704306.85762742</v>
      </c>
      <c r="L2821" s="444">
        <f t="shared" ca="1" si="157"/>
        <v>-55117737952.68821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25">
      <c r="G2822" s="459"/>
      <c r="H2822" s="459">
        <v>2815</v>
      </c>
      <c r="I2822" s="444">
        <f t="shared" ca="1" si="158"/>
        <v>-55117737952.68821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-229657241.46953419</v>
      </c>
      <c r="L2822" s="444">
        <f t="shared" ca="1" si="157"/>
        <v>-55347395194.157745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25">
      <c r="G2823" s="459"/>
      <c r="H2823" s="459">
        <v>2816</v>
      </c>
      <c r="I2823" s="444">
        <f t="shared" ca="1" si="158"/>
        <v>-55347395194.157745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-230614146.64232394</v>
      </c>
      <c r="L2823" s="444">
        <f t="shared" ca="1" si="157"/>
        <v>-55578009340.800072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25">
      <c r="G2824" s="459"/>
      <c r="H2824" s="459">
        <v>2817</v>
      </c>
      <c r="I2824" s="444">
        <f t="shared" ca="1" si="158"/>
        <v>-55578009340.800072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-231575038.92000028</v>
      </c>
      <c r="L2824" s="444">
        <f t="shared" ca="1" si="157"/>
        <v>-55809584379.72007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25">
      <c r="G2825" s="459"/>
      <c r="H2825" s="459">
        <v>2818</v>
      </c>
      <c r="I2825" s="444">
        <f t="shared" ca="1" si="158"/>
        <v>-55809584379.72007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-232539934.91550028</v>
      </c>
      <c r="L2825" s="444">
        <f t="shared" ca="1" si="157"/>
        <v>-56042124314.635567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25">
      <c r="G2826" s="459"/>
      <c r="H2826" s="459">
        <v>2819</v>
      </c>
      <c r="I2826" s="444">
        <f t="shared" ca="1" si="158"/>
        <v>-56042124314.635567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-233508851.31098151</v>
      </c>
      <c r="L2826" s="444">
        <f t="shared" ca="1" si="157"/>
        <v>-56275633165.946548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25">
      <c r="G2827" s="459"/>
      <c r="H2827" s="459">
        <v>2820</v>
      </c>
      <c r="I2827" s="444">
        <f t="shared" ca="1" si="158"/>
        <v>-56275633165.946548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-234481804.85811064</v>
      </c>
      <c r="L2827" s="444">
        <f t="shared" ca="1" si="157"/>
        <v>-56510114970.804657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25">
      <c r="G2828" s="459"/>
      <c r="H2828" s="459">
        <v>2821</v>
      </c>
      <c r="I2828" s="444">
        <f t="shared" ca="1" si="158"/>
        <v>-56510114970.804657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-235458812.37835276</v>
      </c>
      <c r="L2828" s="444">
        <f t="shared" ca="1" si="157"/>
        <v>-56745573783.183006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25">
      <c r="G2829" s="459"/>
      <c r="H2829" s="459">
        <v>2822</v>
      </c>
      <c r="I2829" s="444">
        <f t="shared" ca="1" si="158"/>
        <v>-56745573783.183006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-236439890.76326254</v>
      </c>
      <c r="L2829" s="444">
        <f t="shared" ca="1" si="157"/>
        <v>-56982013673.946266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25">
      <c r="G2830" s="459"/>
      <c r="H2830" s="459">
        <v>2823</v>
      </c>
      <c r="I2830" s="444">
        <f t="shared" ca="1" si="158"/>
        <v>-56982013673.946266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-237425056.97477612</v>
      </c>
      <c r="L2830" s="444">
        <f t="shared" ca="1" si="157"/>
        <v>-57219438730.921043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25">
      <c r="G2831" s="459"/>
      <c r="H2831" s="459">
        <v>2824</v>
      </c>
      <c r="I2831" s="444">
        <f t="shared" ca="1" si="158"/>
        <v>-57219438730.921043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-238414328.04550433</v>
      </c>
      <c r="L2831" s="444">
        <f t="shared" ca="1" si="157"/>
        <v>-57457853058.966545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25">
      <c r="G2832" s="459"/>
      <c r="H2832" s="459">
        <v>2825</v>
      </c>
      <c r="I2832" s="444">
        <f t="shared" ca="1" si="158"/>
        <v>-57457853058.966545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-239407721.0790273</v>
      </c>
      <c r="L2832" s="444">
        <f t="shared" ca="1" si="157"/>
        <v>-57697260780.04557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25">
      <c r="G2833" s="459"/>
      <c r="H2833" s="459">
        <v>2826</v>
      </c>
      <c r="I2833" s="444">
        <f t="shared" ca="1" si="158"/>
        <v>-57697260780.04557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-240405253.2501899</v>
      </c>
      <c r="L2833" s="444">
        <f t="shared" ca="1" si="157"/>
        <v>-57937666033.295761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25">
      <c r="G2834" s="459"/>
      <c r="H2834" s="459">
        <v>2827</v>
      </c>
      <c r="I2834" s="444">
        <f t="shared" ca="1" si="158"/>
        <v>-57937666033.295761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-241406941.805399</v>
      </c>
      <c r="L2834" s="444">
        <f t="shared" ca="1" si="157"/>
        <v>-58179072975.101158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25">
      <c r="G2835" s="459"/>
      <c r="H2835" s="459">
        <v>2828</v>
      </c>
      <c r="I2835" s="444">
        <f t="shared" ca="1" si="158"/>
        <v>-58179072975.101158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-242412804.06292149</v>
      </c>
      <c r="L2835" s="444">
        <f t="shared" ca="1" si="157"/>
        <v>-58421485779.164078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25">
      <c r="G2836" s="459"/>
      <c r="H2836" s="459">
        <v>2829</v>
      </c>
      <c r="I2836" s="444">
        <f t="shared" ca="1" si="158"/>
        <v>-58421485779.164078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-243422857.41318366</v>
      </c>
      <c r="L2836" s="444">
        <f t="shared" ca="1" si="157"/>
        <v>-58664908636.577263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25">
      <c r="G2837" s="459"/>
      <c r="H2837" s="459">
        <v>2830</v>
      </c>
      <c r="I2837" s="444">
        <f t="shared" ca="1" si="158"/>
        <v>-58664908636.577263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-244437119.31907192</v>
      </c>
      <c r="L2837" s="444">
        <f t="shared" ca="1" si="157"/>
        <v>-58909345755.896332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25">
      <c r="G2838" s="459"/>
      <c r="H2838" s="459">
        <v>2831</v>
      </c>
      <c r="I2838" s="444">
        <f t="shared" ca="1" si="158"/>
        <v>-58909345755.896332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-245455607.31623468</v>
      </c>
      <c r="L2838" s="444">
        <f t="shared" ca="1" si="157"/>
        <v>-59154801363.21257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25">
      <c r="G2839" s="459"/>
      <c r="H2839" s="459">
        <v>2832</v>
      </c>
      <c r="I2839" s="444">
        <f t="shared" ca="1" si="158"/>
        <v>-59154801363.21257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-246478339.01338571</v>
      </c>
      <c r="L2839" s="444">
        <f t="shared" ca="1" si="157"/>
        <v>-59401279702.225952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25">
      <c r="G2840" s="459"/>
      <c r="H2840" s="459">
        <v>2833</v>
      </c>
      <c r="I2840" s="444">
        <f t="shared" ca="1" si="158"/>
        <v>-59401279702.225952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-247505332.09260812</v>
      </c>
      <c r="L2840" s="444">
        <f t="shared" ca="1" si="157"/>
        <v>-59648785034.318558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25">
      <c r="G2841" s="459"/>
      <c r="H2841" s="459">
        <v>2834</v>
      </c>
      <c r="I2841" s="444">
        <f t="shared" ca="1" si="158"/>
        <v>-59648785034.318558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-248536604.30966064</v>
      </c>
      <c r="L2841" s="444">
        <f t="shared" ca="1" si="157"/>
        <v>-59897321638.62822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25">
      <c r="G2842" s="459"/>
      <c r="H2842" s="459">
        <v>2835</v>
      </c>
      <c r="I2842" s="444">
        <f t="shared" ca="1" si="158"/>
        <v>-59897321638.62822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-249572173.49428424</v>
      </c>
      <c r="L2842" s="444">
        <f t="shared" ca="1" si="157"/>
        <v>-60146893812.122505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25">
      <c r="G2843" s="459"/>
      <c r="H2843" s="459">
        <v>2836</v>
      </c>
      <c r="I2843" s="444">
        <f t="shared" ca="1" si="158"/>
        <v>-60146893812.122505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-250612057.55051041</v>
      </c>
      <c r="L2843" s="444">
        <f t="shared" ca="1" si="157"/>
        <v>-60397505869.673019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25">
      <c r="G2844" s="459"/>
      <c r="H2844" s="459">
        <v>2837</v>
      </c>
      <c r="I2844" s="444">
        <f t="shared" ca="1" si="158"/>
        <v>-60397505869.673019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-251656274.4569709</v>
      </c>
      <c r="L2844" s="444">
        <f t="shared" ca="1" si="157"/>
        <v>-60649162144.12999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25">
      <c r="G2845" s="459"/>
      <c r="H2845" s="459">
        <v>2838</v>
      </c>
      <c r="I2845" s="444">
        <f t="shared" ca="1" si="158"/>
        <v>-60649162144.12999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-252704842.26720828</v>
      </c>
      <c r="L2845" s="444">
        <f t="shared" ca="1" si="157"/>
        <v>-60901866986.397202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25">
      <c r="G2846" s="459"/>
      <c r="H2846" s="459">
        <v>2839</v>
      </c>
      <c r="I2846" s="444">
        <f t="shared" ca="1" si="158"/>
        <v>-60901866986.397202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-253757779.10998833</v>
      </c>
      <c r="L2846" s="444">
        <f t="shared" ca="1" si="157"/>
        <v>-61155624765.507187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25">
      <c r="G2847" s="459"/>
      <c r="H2847" s="459">
        <v>2840</v>
      </c>
      <c r="I2847" s="444">
        <f t="shared" ca="1" si="158"/>
        <v>-61155624765.507187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-254815103.18961331</v>
      </c>
      <c r="L2847" s="444">
        <f t="shared" ca="1" si="157"/>
        <v>-61410439868.6968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25">
      <c r="G2848" s="459"/>
      <c r="H2848" s="459">
        <v>2841</v>
      </c>
      <c r="I2848" s="444">
        <f t="shared" ca="1" si="158"/>
        <v>-61410439868.6968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-255876832.7862367</v>
      </c>
      <c r="L2848" s="444">
        <f t="shared" ca="1" si="157"/>
        <v>-61666316701.48304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25">
      <c r="G2849" s="459"/>
      <c r="H2849" s="459">
        <v>2842</v>
      </c>
      <c r="I2849" s="444">
        <f t="shared" ca="1" si="158"/>
        <v>-61666316701.48304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-256942986.25617933</v>
      </c>
      <c r="L2849" s="444">
        <f t="shared" ca="1" si="157"/>
        <v>-61923259687.73922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25">
      <c r="G2850" s="459"/>
      <c r="H2850" s="459">
        <v>2843</v>
      </c>
      <c r="I2850" s="444">
        <f t="shared" ca="1" si="158"/>
        <v>-61923259687.73922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-258013582.03224674</v>
      </c>
      <c r="L2850" s="444">
        <f t="shared" ca="1" si="157"/>
        <v>-62181273269.771469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25">
      <c r="G2851" s="459"/>
      <c r="H2851" s="459">
        <v>2844</v>
      </c>
      <c r="I2851" s="444">
        <f t="shared" ca="1" si="158"/>
        <v>-62181273269.771469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-259088638.62404779</v>
      </c>
      <c r="L2851" s="444">
        <f t="shared" ca="1" si="157"/>
        <v>-62440361908.395515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25">
      <c r="G2852" s="459"/>
      <c r="H2852" s="459">
        <v>2845</v>
      </c>
      <c r="I2852" s="444">
        <f t="shared" ca="1" si="158"/>
        <v>-62440361908.395515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-260168174.61831465</v>
      </c>
      <c r="L2852" s="444">
        <f t="shared" ca="1" si="157"/>
        <v>-62700530083.013832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25">
      <c r="G2853" s="459"/>
      <c r="H2853" s="459">
        <v>2846</v>
      </c>
      <c r="I2853" s="444">
        <f t="shared" ca="1" si="158"/>
        <v>-62700530083.013832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-261252208.67922428</v>
      </c>
      <c r="L2853" s="444">
        <f t="shared" ca="1" si="157"/>
        <v>-62961782291.693054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25">
      <c r="G2854" s="459"/>
      <c r="H2854" s="459">
        <v>2847</v>
      </c>
      <c r="I2854" s="444">
        <f t="shared" ca="1" si="158"/>
        <v>-62961782291.693054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-262340759.54872105</v>
      </c>
      <c r="L2854" s="444">
        <f t="shared" ca="1" si="157"/>
        <v>-63224123051.241776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25">
      <c r="G2855" s="459"/>
      <c r="H2855" s="459">
        <v>2848</v>
      </c>
      <c r="I2855" s="444">
        <f t="shared" ca="1" si="158"/>
        <v>-63224123051.241776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-263433846.0468407</v>
      </c>
      <c r="L2855" s="444">
        <f t="shared" ca="1" si="157"/>
        <v>-63487556897.28862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25">
      <c r="G2856" s="459"/>
      <c r="H2856" s="459">
        <v>2849</v>
      </c>
      <c r="I2856" s="444">
        <f t="shared" ca="1" si="158"/>
        <v>-63487556897.28862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-264531487.07203591</v>
      </c>
      <c r="L2856" s="444">
        <f t="shared" ca="1" si="157"/>
        <v>-63752088384.360657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25">
      <c r="G2857" s="459"/>
      <c r="H2857" s="459">
        <v>2850</v>
      </c>
      <c r="I2857" s="444">
        <f t="shared" ca="1" si="158"/>
        <v>-63752088384.360657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-265633701.60150275</v>
      </c>
      <c r="L2857" s="444">
        <f t="shared" ca="1" si="157"/>
        <v>-64017722085.962158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25">
      <c r="G2858" s="459"/>
      <c r="H2858" s="459">
        <v>2851</v>
      </c>
      <c r="I2858" s="444">
        <f t="shared" ca="1" si="158"/>
        <v>-64017722085.962158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-266740508.69150898</v>
      </c>
      <c r="L2858" s="444">
        <f t="shared" ca="1" si="157"/>
        <v>-64284462594.653664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25">
      <c r="G2859" s="459"/>
      <c r="H2859" s="459">
        <v>2852</v>
      </c>
      <c r="I2859" s="444">
        <f t="shared" ca="1" si="158"/>
        <v>-64284462594.653664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-267851927.47772357</v>
      </c>
      <c r="L2859" s="444">
        <f t="shared" ca="1" si="157"/>
        <v>-64552314522.131386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25">
      <c r="G2860" s="459"/>
      <c r="H2860" s="459">
        <v>2853</v>
      </c>
      <c r="I2860" s="444">
        <f t="shared" ca="1" si="158"/>
        <v>-64552314522.131386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-268967977.17554742</v>
      </c>
      <c r="L2860" s="444">
        <f t="shared" ca="1" si="157"/>
        <v>-64821282499.306931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25">
      <c r="G2861" s="459"/>
      <c r="H2861" s="459">
        <v>2854</v>
      </c>
      <c r="I2861" s="444">
        <f t="shared" ca="1" si="158"/>
        <v>-64821282499.306931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-270088677.08044553</v>
      </c>
      <c r="L2861" s="444">
        <f t="shared" ca="1" si="157"/>
        <v>-65091371176.387375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25">
      <c r="G2862" s="459"/>
      <c r="H2862" s="459">
        <v>2855</v>
      </c>
      <c r="I2862" s="444">
        <f t="shared" ca="1" si="158"/>
        <v>-65091371176.387375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-271214046.5682807</v>
      </c>
      <c r="L2862" s="444">
        <f t="shared" ca="1" si="157"/>
        <v>-65362585222.955658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25">
      <c r="G2863" s="459"/>
      <c r="H2863" s="459">
        <v>2856</v>
      </c>
      <c r="I2863" s="444">
        <f t="shared" ca="1" si="158"/>
        <v>-65362585222.955658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-272344105.09564859</v>
      </c>
      <c r="L2863" s="444">
        <f t="shared" ca="1" si="157"/>
        <v>-65634929328.051308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25">
      <c r="G2864" s="459"/>
      <c r="H2864" s="459">
        <v>2857</v>
      </c>
      <c r="I2864" s="444">
        <f t="shared" ca="1" si="158"/>
        <v>-65634929328.051308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-273478872.20021379</v>
      </c>
      <c r="L2864" s="444">
        <f t="shared" ca="1" si="157"/>
        <v>-65908408200.251518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25">
      <c r="G2865" s="459"/>
      <c r="H2865" s="459">
        <v>2858</v>
      </c>
      <c r="I2865" s="444">
        <f t="shared" ca="1" si="158"/>
        <v>-65908408200.251518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-274618367.50104797</v>
      </c>
      <c r="L2865" s="444">
        <f t="shared" ca="1" si="157"/>
        <v>-66183026567.752563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25">
      <c r="G2866" s="459"/>
      <c r="H2866" s="459">
        <v>2859</v>
      </c>
      <c r="I2866" s="444">
        <f t="shared" ca="1" si="158"/>
        <v>-66183026567.752563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-275762610.69896901</v>
      </c>
      <c r="L2866" s="444">
        <f t="shared" ca="1" si="157"/>
        <v>-66458789178.45153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25">
      <c r="G2867" s="459"/>
      <c r="H2867" s="459">
        <v>2860</v>
      </c>
      <c r="I2867" s="444">
        <f t="shared" ca="1" si="158"/>
        <v>-66458789178.45153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-276911621.57688135</v>
      </c>
      <c r="L2867" s="444">
        <f t="shared" ca="1" si="157"/>
        <v>-66735700800.028412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25">
      <c r="G2868" s="459"/>
      <c r="H2868" s="459">
        <v>2861</v>
      </c>
      <c r="I2868" s="444">
        <f t="shared" ca="1" si="158"/>
        <v>-66735700800.028412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-278065420.00011837</v>
      </c>
      <c r="L2868" s="444">
        <f t="shared" ca="1" si="157"/>
        <v>-67013766220.028534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25">
      <c r="G2869" s="459"/>
      <c r="H2869" s="459">
        <v>2862</v>
      </c>
      <c r="I2869" s="444">
        <f t="shared" ca="1" si="158"/>
        <v>-67013766220.028534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-279224025.91678554</v>
      </c>
      <c r="L2869" s="444">
        <f t="shared" ca="1" si="157"/>
        <v>-67292990245.94532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25">
      <c r="G2870" s="459"/>
      <c r="H2870" s="459">
        <v>2863</v>
      </c>
      <c r="I2870" s="444">
        <f t="shared" ca="1" si="158"/>
        <v>-67292990245.94532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-280387459.35810554</v>
      </c>
      <c r="L2870" s="444">
        <f t="shared" ca="1" si="157"/>
        <v>-67573377705.303429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25">
      <c r="G2871" s="459"/>
      <c r="H2871" s="459">
        <v>2864</v>
      </c>
      <c r="I2871" s="444">
        <f t="shared" ca="1" si="158"/>
        <v>-67573377705.303429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-281555740.43876427</v>
      </c>
      <c r="L2871" s="444">
        <f t="shared" ca="1" si="157"/>
        <v>-67854933445.742195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25">
      <c r="G2872" s="459"/>
      <c r="H2872" s="459">
        <v>2865</v>
      </c>
      <c r="I2872" s="444">
        <f t="shared" ca="1" si="158"/>
        <v>-67854933445.742195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-282728889.35725915</v>
      </c>
      <c r="L2872" s="444">
        <f t="shared" ca="1" si="157"/>
        <v>-68137662335.099457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25">
      <c r="G2873" s="459"/>
      <c r="H2873" s="459">
        <v>2866</v>
      </c>
      <c r="I2873" s="444">
        <f t="shared" ca="1" si="158"/>
        <v>-68137662335.099457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-283906926.39624774</v>
      </c>
      <c r="L2873" s="444">
        <f t="shared" ca="1" si="157"/>
        <v>-68421569261.495705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25">
      <c r="G2874" s="459"/>
      <c r="H2874" s="459">
        <v>2867</v>
      </c>
      <c r="I2874" s="444">
        <f t="shared" ca="1" si="158"/>
        <v>-68421569261.495705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-285089871.92289871</v>
      </c>
      <c r="L2874" s="444">
        <f t="shared" ca="1" si="157"/>
        <v>-68706659133.418602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25">
      <c r="G2875" s="459"/>
      <c r="H2875" s="459">
        <v>2868</v>
      </c>
      <c r="I2875" s="444">
        <f t="shared" ca="1" si="158"/>
        <v>-68706659133.418602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-286277746.3892442</v>
      </c>
      <c r="L2875" s="444">
        <f t="shared" ca="1" si="157"/>
        <v>-68992936879.807846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25">
      <c r="G2876" s="459"/>
      <c r="H2876" s="459">
        <v>2869</v>
      </c>
      <c r="I2876" s="444">
        <f t="shared" ca="1" si="158"/>
        <v>-68992936879.807846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-287470570.3325327</v>
      </c>
      <c r="L2876" s="444">
        <f t="shared" ca="1" si="157"/>
        <v>-69280407450.140381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25">
      <c r="G2877" s="459"/>
      <c r="H2877" s="459">
        <v>2870</v>
      </c>
      <c r="I2877" s="444">
        <f t="shared" ca="1" si="158"/>
        <v>-69280407450.140381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-288668364.3755849</v>
      </c>
      <c r="L2877" s="444">
        <f t="shared" ca="1" si="157"/>
        <v>-69569075814.515961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25">
      <c r="G2878" s="459"/>
      <c r="H2878" s="459">
        <v>2871</v>
      </c>
      <c r="I2878" s="444">
        <f t="shared" ca="1" si="158"/>
        <v>-69569075814.515961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-289871149.22714984</v>
      </c>
      <c r="L2878" s="444">
        <f t="shared" ca="1" si="157"/>
        <v>-69858946963.743103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25">
      <c r="G2879" s="459"/>
      <c r="H2879" s="459">
        <v>2872</v>
      </c>
      <c r="I2879" s="444">
        <f t="shared" ca="1" si="158"/>
        <v>-69858946963.743103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-291078945.6822629</v>
      </c>
      <c r="L2879" s="444">
        <f t="shared" ca="1" si="157"/>
        <v>-70150025909.425369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25">
      <c r="G2880" s="459"/>
      <c r="H2880" s="459">
        <v>2873</v>
      </c>
      <c r="I2880" s="444">
        <f t="shared" ca="1" si="158"/>
        <v>-70150025909.425369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-292291774.62260568</v>
      </c>
      <c r="L2880" s="444">
        <f t="shared" ca="1" si="157"/>
        <v>-70442317684.047974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25">
      <c r="G2881" s="459"/>
      <c r="H2881" s="459">
        <v>2874</v>
      </c>
      <c r="I2881" s="444">
        <f t="shared" ca="1" si="158"/>
        <v>-70442317684.047974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-293509657.01686656</v>
      </c>
      <c r="L2881" s="444">
        <f t="shared" ca="1" si="157"/>
        <v>-70735827341.064835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25">
      <c r="G2882" s="459"/>
      <c r="H2882" s="459">
        <v>2875</v>
      </c>
      <c r="I2882" s="444">
        <f t="shared" ca="1" si="158"/>
        <v>-70735827341.064835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-294732613.92110348</v>
      </c>
      <c r="L2882" s="444">
        <f t="shared" ca="1" si="157"/>
        <v>-71030559954.985931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25">
      <c r="G2883" s="459"/>
      <c r="H2883" s="459">
        <v>2876</v>
      </c>
      <c r="I2883" s="444">
        <f t="shared" ca="1" si="158"/>
        <v>-71030559954.985931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-295960666.47910804</v>
      </c>
      <c r="L2883" s="444">
        <f t="shared" ca="1" si="157"/>
        <v>-71326520621.465042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25">
      <c r="G2884" s="459"/>
      <c r="H2884" s="459">
        <v>2877</v>
      </c>
      <c r="I2884" s="444">
        <f t="shared" ca="1" si="158"/>
        <v>-71326520621.465042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-297193835.92277098</v>
      </c>
      <c r="L2884" s="444">
        <f t="shared" ca="1" si="157"/>
        <v>-71623714457.387817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25">
      <c r="G2885" s="459"/>
      <c r="H2885" s="459">
        <v>2878</v>
      </c>
      <c r="I2885" s="444">
        <f t="shared" ca="1" si="158"/>
        <v>-71623714457.387817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-298432143.57244921</v>
      </c>
      <c r="L2885" s="444">
        <f t="shared" ca="1" si="157"/>
        <v>-71922146600.960266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25">
      <c r="G2886" s="459"/>
      <c r="H2886" s="459">
        <v>2879</v>
      </c>
      <c r="I2886" s="444">
        <f t="shared" ca="1" si="158"/>
        <v>-71922146600.960266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-299675610.83733445</v>
      </c>
      <c r="L2886" s="444">
        <f t="shared" ca="1" si="157"/>
        <v>-72221822211.797607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25">
      <c r="G2887" s="459"/>
      <c r="H2887" s="459">
        <v>2880</v>
      </c>
      <c r="I2887" s="444">
        <f t="shared" ca="1" si="158"/>
        <v>-72221822211.797607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-300924259.21582335</v>
      </c>
      <c r="L2887" s="444">
        <f t="shared" ca="1" si="157"/>
        <v>-72522746471.013428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25">
      <c r="G2888" s="459"/>
      <c r="H2888" s="459">
        <v>2881</v>
      </c>
      <c r="I2888" s="444">
        <f t="shared" ca="1" si="158"/>
        <v>-72522746471.013428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-302178110.29588926</v>
      </c>
      <c r="L2888" s="444">
        <f t="shared" ca="1" si="157"/>
        <v>-72824924581.309311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25">
      <c r="G2889" s="459"/>
      <c r="H2889" s="459">
        <v>2882</v>
      </c>
      <c r="I2889" s="444">
        <f t="shared" ca="1" si="158"/>
        <v>-72824924581.309311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-303437185.75545543</v>
      </c>
      <c r="L2889" s="444">
        <f t="shared" ca="1" si="157"/>
        <v>-73128361767.064774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25">
      <c r="G2890" s="459"/>
      <c r="H2890" s="459">
        <v>2883</v>
      </c>
      <c r="I2890" s="444">
        <f t="shared" ca="1" si="158"/>
        <v>-73128361767.064774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-304701507.3627699</v>
      </c>
      <c r="L2890" s="444">
        <f t="shared" ca="1" si="157"/>
        <v>-73433063274.427536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25">
      <c r="G2891" s="459"/>
      <c r="H2891" s="459">
        <v>2884</v>
      </c>
      <c r="I2891" s="444">
        <f t="shared" ca="1" si="158"/>
        <v>-73433063274.427536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-305971096.97678137</v>
      </c>
      <c r="L2891" s="444">
        <f t="shared" ca="1" si="157"/>
        <v>-73739034371.404312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25">
      <c r="G2892" s="459"/>
      <c r="H2892" s="459">
        <v>2885</v>
      </c>
      <c r="I2892" s="444">
        <f t="shared" ca="1" si="158"/>
        <v>-73739034371.404312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-307245976.54751796</v>
      </c>
      <c r="L2892" s="444">
        <f t="shared" ca="1" si="157"/>
        <v>-74046280347.951828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25">
      <c r="G2893" s="459"/>
      <c r="H2893" s="459">
        <v>2886</v>
      </c>
      <c r="I2893" s="444">
        <f t="shared" ca="1" si="158"/>
        <v>-74046280347.951828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-308526168.11646593</v>
      </c>
      <c r="L2893" s="444">
        <f t="shared" ca="1" si="157"/>
        <v>-74354806516.068298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25">
      <c r="G2894" s="459"/>
      <c r="H2894" s="459">
        <v>2887</v>
      </c>
      <c r="I2894" s="444">
        <f t="shared" ca="1" si="158"/>
        <v>-74354806516.068298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-309811693.81695122</v>
      </c>
      <c r="L2894" s="444">
        <f t="shared" ca="1" si="157"/>
        <v>-74664618209.885254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25">
      <c r="G2895" s="459"/>
      <c r="H2895" s="459">
        <v>2888</v>
      </c>
      <c r="I2895" s="444">
        <f t="shared" ca="1" si="158"/>
        <v>-74664618209.885254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-311102575.87452191</v>
      </c>
      <c r="L2895" s="444">
        <f t="shared" ca="1" si="157"/>
        <v>-74975720785.759781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25">
      <c r="G2896" s="459"/>
      <c r="H2896" s="459">
        <v>2889</v>
      </c>
      <c r="I2896" s="444">
        <f t="shared" ca="1" si="158"/>
        <v>-74975720785.759781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-312398836.60733241</v>
      </c>
      <c r="L2896" s="444">
        <f t="shared" ca="1" si="157"/>
        <v>-75288119622.367111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25">
      <c r="G2897" s="459"/>
      <c r="H2897" s="459">
        <v>2890</v>
      </c>
      <c r="I2897" s="444">
        <f t="shared" ca="1" si="158"/>
        <v>-75288119622.367111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-313700498.42652965</v>
      </c>
      <c r="L2897" s="444">
        <f t="shared" ca="1" si="157"/>
        <v>-75601820120.79364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25">
      <c r="G2898" s="459"/>
      <c r="H2898" s="459">
        <v>2891</v>
      </c>
      <c r="I2898" s="444">
        <f t="shared" ca="1" si="158"/>
        <v>-75601820120.79364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-315007583.83664018</v>
      </c>
      <c r="L2898" s="444">
        <f t="shared" ca="1" si="157"/>
        <v>-75916827704.63028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25">
      <c r="G2899" s="459"/>
      <c r="H2899" s="459">
        <v>2892</v>
      </c>
      <c r="I2899" s="444">
        <f t="shared" ca="1" si="158"/>
        <v>-75916827704.63028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-316320115.43595952</v>
      </c>
      <c r="L2899" s="444">
        <f t="shared" ca="1" si="157"/>
        <v>-76233147820.066238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25">
      <c r="G2900" s="459"/>
      <c r="H2900" s="459">
        <v>2893</v>
      </c>
      <c r="I2900" s="444">
        <f t="shared" ca="1" si="158"/>
        <v>-76233147820.066238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-317638115.91694266</v>
      </c>
      <c r="L2900" s="444">
        <f t="shared" ca="1" si="157"/>
        <v>-76550785935.983185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25">
      <c r="G2901" s="459"/>
      <c r="H2901" s="459">
        <v>2894</v>
      </c>
      <c r="I2901" s="444">
        <f t="shared" ca="1" si="158"/>
        <v>-76550785935.983185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-318961608.06659663</v>
      </c>
      <c r="L2901" s="444">
        <f t="shared" ca="1" si="157"/>
        <v>-76869747544.049774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25">
      <c r="G2902" s="459"/>
      <c r="H2902" s="459">
        <v>2895</v>
      </c>
      <c r="I2902" s="444">
        <f t="shared" ca="1" si="158"/>
        <v>-76869747544.049774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-320290614.76687407</v>
      </c>
      <c r="L2902" s="444">
        <f t="shared" ca="1" si="157"/>
        <v>-77190038158.81665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25">
      <c r="G2903" s="459"/>
      <c r="H2903" s="459">
        <v>2896</v>
      </c>
      <c r="I2903" s="444">
        <f t="shared" ca="1" si="158"/>
        <v>-77190038158.81665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-321625158.99506938</v>
      </c>
      <c r="L2903" s="444">
        <f t="shared" ca="1" si="157"/>
        <v>-77511663317.811722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25">
      <c r="G2904" s="459"/>
      <c r="H2904" s="459">
        <v>2897</v>
      </c>
      <c r="I2904" s="444">
        <f t="shared" ca="1" si="158"/>
        <v>-77511663317.811722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-322965263.82421553</v>
      </c>
      <c r="L2904" s="444">
        <f t="shared" ca="1" si="157"/>
        <v>-77834628581.635941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25">
      <c r="G2905" s="459"/>
      <c r="H2905" s="459">
        <v>2898</v>
      </c>
      <c r="I2905" s="444">
        <f t="shared" ca="1" si="158"/>
        <v>-77834628581.635941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-324310952.42348307</v>
      </c>
      <c r="L2905" s="444">
        <f t="shared" ca="1" si="157"/>
        <v>-78158939534.059418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25">
      <c r="G2906" s="459"/>
      <c r="H2906" s="459">
        <v>2899</v>
      </c>
      <c r="I2906" s="444">
        <f t="shared" ca="1" si="158"/>
        <v>-78158939534.059418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-325662248.05858088</v>
      </c>
      <c r="L2906" s="444">
        <f t="shared" ca="1" si="157"/>
        <v>-78484601782.117996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25">
      <c r="G2907" s="459"/>
      <c r="H2907" s="459">
        <v>2900</v>
      </c>
      <c r="I2907" s="444">
        <f t="shared" ca="1" si="158"/>
        <v>-78484601782.117996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-327019174.09215832</v>
      </c>
      <c r="L2907" s="444">
        <f t="shared" ca="1" si="157"/>
        <v>-78811620956.210159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25">
      <c r="G2908" s="459"/>
      <c r="H2908" s="459">
        <v>2901</v>
      </c>
      <c r="I2908" s="444">
        <f t="shared" ca="1" si="158"/>
        <v>-78811620956.210159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-328381753.984209</v>
      </c>
      <c r="L2908" s="444">
        <f t="shared" ca="1" si="157"/>
        <v>-79140002710.194366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25">
      <c r="G2909" s="459"/>
      <c r="H2909" s="459">
        <v>2902</v>
      </c>
      <c r="I2909" s="444">
        <f t="shared" ca="1" si="158"/>
        <v>-79140002710.194366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-329750011.29247653</v>
      </c>
      <c r="L2909" s="444">
        <f t="shared" ca="1" si="157"/>
        <v>-79469752721.486847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25">
      <c r="G2910" s="459"/>
      <c r="H2910" s="459">
        <v>2903</v>
      </c>
      <c r="I2910" s="444">
        <f t="shared" ca="1" si="158"/>
        <v>-79469752721.486847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-331123969.67286187</v>
      </c>
      <c r="L2910" s="444">
        <f t="shared" ca="1" si="157"/>
        <v>-79800876691.159714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25">
      <c r="G2911" s="459"/>
      <c r="H2911" s="459">
        <v>2904</v>
      </c>
      <c r="I2911" s="444">
        <f t="shared" ca="1" si="158"/>
        <v>-79800876691.159714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-332503652.87983215</v>
      </c>
      <c r="L2911" s="444">
        <f t="shared" ca="1" si="157"/>
        <v>-80133380344.039551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25">
      <c r="G2912" s="459"/>
      <c r="H2912" s="459">
        <v>2905</v>
      </c>
      <c r="I2912" s="444">
        <f t="shared" ca="1" si="158"/>
        <v>-80133380344.039551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-333889084.76683146</v>
      </c>
      <c r="L2912" s="444">
        <f t="shared" ca="1" si="157"/>
        <v>-80467269428.806381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25">
      <c r="G2913" s="459"/>
      <c r="H2913" s="459">
        <v>2906</v>
      </c>
      <c r="I2913" s="444">
        <f t="shared" ca="1" si="158"/>
        <v>-80467269428.806381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-335280289.28669327</v>
      </c>
      <c r="L2913" s="444">
        <f t="shared" ca="1" si="157"/>
        <v>-80802549718.093079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25">
      <c r="G2914" s="459"/>
      <c r="H2914" s="459">
        <v>2907</v>
      </c>
      <c r="I2914" s="444">
        <f t="shared" ca="1" si="158"/>
        <v>-80802549718.093079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-336677290.49205446</v>
      </c>
      <c r="L2914" s="444">
        <f t="shared" ca="1" si="157"/>
        <v>-81139227008.585129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25">
      <c r="G2915" s="459"/>
      <c r="H2915" s="459">
        <v>2908</v>
      </c>
      <c r="I2915" s="444">
        <f t="shared" ca="1" si="158"/>
        <v>-81139227008.585129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-338080112.53577137</v>
      </c>
      <c r="L2915" s="444">
        <f t="shared" ca="1" si="157"/>
        <v>-81477307121.120895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25">
      <c r="G2916" s="459"/>
      <c r="H2916" s="459">
        <v>2909</v>
      </c>
      <c r="I2916" s="444">
        <f t="shared" ca="1" si="158"/>
        <v>-81477307121.120895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-339488779.67133707</v>
      </c>
      <c r="L2916" s="444">
        <f t="shared" ca="1" si="157"/>
        <v>-81816795900.792236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25">
      <c r="G2917" s="459"/>
      <c r="H2917" s="459">
        <v>2910</v>
      </c>
      <c r="I2917" s="444">
        <f t="shared" ca="1" si="158"/>
        <v>-81816795900.792236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-340903316.25330096</v>
      </c>
      <c r="L2917" s="444">
        <f t="shared" ca="1" si="157"/>
        <v>-82157699217.045532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25">
      <c r="G2918" s="459"/>
      <c r="H2918" s="459">
        <v>2911</v>
      </c>
      <c r="I2918" s="444">
        <f t="shared" ca="1" si="158"/>
        <v>-82157699217.045532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-342323746.73768973</v>
      </c>
      <c r="L2918" s="444">
        <f t="shared" ca="1" si="157"/>
        <v>-82500022963.783218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25">
      <c r="G2919" s="459"/>
      <c r="H2919" s="459">
        <v>2912</v>
      </c>
      <c r="I2919" s="444">
        <f t="shared" ca="1" si="158"/>
        <v>-82500022963.783218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-343750095.68243009</v>
      </c>
      <c r="L2919" s="444">
        <f t="shared" ca="1" si="157"/>
        <v>-82843773059.465652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25">
      <c r="G2920" s="459"/>
      <c r="H2920" s="459">
        <v>2913</v>
      </c>
      <c r="I2920" s="444">
        <f t="shared" ca="1" si="158"/>
        <v>-82843773059.465652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-345182387.74777353</v>
      </c>
      <c r="L2920" s="444">
        <f t="shared" ca="1" si="157"/>
        <v>-83188955447.213425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25">
      <c r="G2921" s="459"/>
      <c r="H2921" s="459">
        <v>2914</v>
      </c>
      <c r="I2921" s="444">
        <f t="shared" ca="1" si="158"/>
        <v>-83188955447.213425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-346620647.69672263</v>
      </c>
      <c r="L2921" s="444">
        <f t="shared" ca="1" si="157"/>
        <v>-83535576094.910141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25">
      <c r="G2922" s="459"/>
      <c r="H2922" s="459">
        <v>2915</v>
      </c>
      <c r="I2922" s="444">
        <f t="shared" ca="1" si="158"/>
        <v>-83535576094.910141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-348064900.39545894</v>
      </c>
      <c r="L2922" s="444">
        <f t="shared" ca="1" si="157"/>
        <v>-83883640995.305603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25">
      <c r="G2923" s="459"/>
      <c r="H2923" s="459">
        <v>2916</v>
      </c>
      <c r="I2923" s="444">
        <f t="shared" ca="1" si="158"/>
        <v>-83883640995.305603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-349515170.81377333</v>
      </c>
      <c r="L2923" s="444">
        <f t="shared" ca="1" si="157"/>
        <v>-84233156166.11937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25">
      <c r="G2924" s="459"/>
      <c r="H2924" s="459">
        <v>2917</v>
      </c>
      <c r="I2924" s="444">
        <f t="shared" ca="1" si="158"/>
        <v>-84233156166.11937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-350971484.02549738</v>
      </c>
      <c r="L2924" s="444">
        <f t="shared" ca="1" si="157"/>
        <v>-84584127650.144867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25">
      <c r="G2925" s="459"/>
      <c r="H2925" s="459">
        <v>2918</v>
      </c>
      <c r="I2925" s="444">
        <f t="shared" ca="1" si="158"/>
        <v>-84584127650.144867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-352433865.20893693</v>
      </c>
      <c r="L2925" s="444">
        <f t="shared" ca="1" si="157"/>
        <v>-84936561515.353806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25">
      <c r="G2926" s="459"/>
      <c r="H2926" s="459">
        <v>2919</v>
      </c>
      <c r="I2926" s="444">
        <f t="shared" ca="1" si="158"/>
        <v>-84936561515.353806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-353902339.64730752</v>
      </c>
      <c r="L2926" s="444">
        <f t="shared" ca="1" si="157"/>
        <v>-85290463855.001114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25">
      <c r="G2927" s="459"/>
      <c r="H2927" s="459">
        <v>2920</v>
      </c>
      <c r="I2927" s="444">
        <f t="shared" ca="1" si="158"/>
        <v>-85290463855.001114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-355376932.72917128</v>
      </c>
      <c r="L2927" s="444">
        <f t="shared" ca="1" si="157"/>
        <v>-85645840787.730286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25">
      <c r="G2928" s="459"/>
      <c r="H2928" s="459">
        <v>2921</v>
      </c>
      <c r="I2928" s="444">
        <f t="shared" ca="1" si="158"/>
        <v>-85645840787.730286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-356857669.9488762</v>
      </c>
      <c r="L2928" s="444">
        <f t="shared" ca="1" si="157"/>
        <v>-86002698457.679169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25">
      <c r="G2929" s="459"/>
      <c r="H2929" s="459">
        <v>2922</v>
      </c>
      <c r="I2929" s="444">
        <f t="shared" ca="1" si="158"/>
        <v>-86002698457.679169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-358344576.90699655</v>
      </c>
      <c r="L2929" s="444">
        <f t="shared" ca="1" si="157"/>
        <v>-86361043034.586166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25">
      <c r="G2930" s="459"/>
      <c r="H2930" s="459">
        <v>2923</v>
      </c>
      <c r="I2930" s="444">
        <f t="shared" ca="1" si="158"/>
        <v>-86361043034.586166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-359837679.3107757</v>
      </c>
      <c r="L2930" s="444">
        <f t="shared" ca="1" si="157"/>
        <v>-86720880713.896942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25">
      <c r="G2931" s="459"/>
      <c r="H2931" s="459">
        <v>2924</v>
      </c>
      <c r="I2931" s="444">
        <f t="shared" ca="1" si="158"/>
        <v>-86720880713.896942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-361337002.97457057</v>
      </c>
      <c r="L2931" s="444">
        <f t="shared" ca="1" si="157"/>
        <v>-87082217716.871506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25">
      <c r="G2932" s="459"/>
      <c r="H2932" s="459">
        <v>2925</v>
      </c>
      <c r="I2932" s="444">
        <f t="shared" ca="1" si="158"/>
        <v>-87082217716.871506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-362842573.82029796</v>
      </c>
      <c r="L2932" s="444">
        <f t="shared" ca="1" si="157"/>
        <v>-87445060290.691803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25">
      <c r="G2933" s="459"/>
      <c r="H2933" s="459">
        <v>2926</v>
      </c>
      <c r="I2933" s="444">
        <f t="shared" ca="1" si="158"/>
        <v>-87445060290.691803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-364354417.87788248</v>
      </c>
      <c r="L2933" s="444">
        <f t="shared" ca="1" si="157"/>
        <v>-87809414708.569687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25">
      <c r="G2934" s="459"/>
      <c r="H2934" s="459">
        <v>2927</v>
      </c>
      <c r="I2934" s="444">
        <f t="shared" ca="1" si="158"/>
        <v>-87809414708.569687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-365872561.285707</v>
      </c>
      <c r="L2934" s="444">
        <f t="shared" ca="1" si="157"/>
        <v>-88175287269.855392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25">
      <c r="G2935" s="459"/>
      <c r="H2935" s="459">
        <v>2928</v>
      </c>
      <c r="I2935" s="444">
        <f t="shared" ca="1" si="158"/>
        <v>-88175287269.855392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-367397030.29106414</v>
      </c>
      <c r="L2935" s="444">
        <f t="shared" ca="1" si="157"/>
        <v>-88542684300.146454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25">
      <c r="G2936" s="459"/>
      <c r="H2936" s="459">
        <v>2929</v>
      </c>
      <c r="I2936" s="444">
        <f t="shared" ca="1" si="158"/>
        <v>-88542684300.146454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-368927851.25061023</v>
      </c>
      <c r="L2936" s="444">
        <f t="shared" ca="1" si="157"/>
        <v>-88911612151.397064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25">
      <c r="G2937" s="459"/>
      <c r="H2937" s="459">
        <v>2930</v>
      </c>
      <c r="I2937" s="444">
        <f t="shared" ca="1" si="158"/>
        <v>-88911612151.397064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-370465050.63082111</v>
      </c>
      <c r="L2937" s="444">
        <f t="shared" ca="1" si="157"/>
        <v>-89282077202.027878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25">
      <c r="G2938" s="459"/>
      <c r="H2938" s="459">
        <v>2931</v>
      </c>
      <c r="I2938" s="444">
        <f t="shared" ca="1" si="158"/>
        <v>-89282077202.027878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-372008655.00844949</v>
      </c>
      <c r="L2938" s="444">
        <f t="shared" ca="1" si="157"/>
        <v>-89654085857.036331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25">
      <c r="G2939" s="459"/>
      <c r="H2939" s="459">
        <v>2932</v>
      </c>
      <c r="I2939" s="444">
        <f t="shared" ca="1" si="158"/>
        <v>-89654085857.036331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-373558691.07098472</v>
      </c>
      <c r="L2939" s="444">
        <f t="shared" ca="1" si="157"/>
        <v>-90027644548.107315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25">
      <c r="G2940" s="459"/>
      <c r="H2940" s="459">
        <v>2933</v>
      </c>
      <c r="I2940" s="444">
        <f t="shared" ca="1" si="158"/>
        <v>-90027644548.107315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-375115185.61711383</v>
      </c>
      <c r="L2940" s="444">
        <f t="shared" ca="1" si="157"/>
        <v>-90402759733.724426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25">
      <c r="G2941" s="459"/>
      <c r="H2941" s="459">
        <v>2934</v>
      </c>
      <c r="I2941" s="444">
        <f t="shared" ca="1" si="158"/>
        <v>-90402759733.724426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-376678165.55718511</v>
      </c>
      <c r="L2941" s="444">
        <f t="shared" ca="1" si="157"/>
        <v>-90779437899.281616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25">
      <c r="G2942" s="459"/>
      <c r="H2942" s="459">
        <v>2935</v>
      </c>
      <c r="I2942" s="444">
        <f t="shared" ca="1" si="158"/>
        <v>-90779437899.281616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-378247657.9136734</v>
      </c>
      <c r="L2942" s="444">
        <f t="shared" ca="1" si="157"/>
        <v>-91157685557.195282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25">
      <c r="G2943" s="459"/>
      <c r="H2943" s="459">
        <v>2936</v>
      </c>
      <c r="I2943" s="444">
        <f t="shared" ca="1" si="158"/>
        <v>-91157685557.195282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-379823689.82164699</v>
      </c>
      <c r="L2943" s="444">
        <f t="shared" ca="1" si="157"/>
        <v>-91537509247.016922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25">
      <c r="G2944" s="459"/>
      <c r="H2944" s="459">
        <v>2937</v>
      </c>
      <c r="I2944" s="444">
        <f t="shared" ca="1" si="158"/>
        <v>-91537509247.016922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-381406288.52923715</v>
      </c>
      <c r="L2944" s="444">
        <f t="shared" ca="1" si="157"/>
        <v>-91918915535.546158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25">
      <c r="G2945" s="459"/>
      <c r="H2945" s="459">
        <v>2938</v>
      </c>
      <c r="I2945" s="444">
        <f t="shared" ca="1" si="158"/>
        <v>-91918915535.546158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-382995481.39810896</v>
      </c>
      <c r="L2945" s="444">
        <f t="shared" ca="1" si="157"/>
        <v>-92301911016.94426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25">
      <c r="G2946" s="459"/>
      <c r="H2946" s="459">
        <v>2939</v>
      </c>
      <c r="I2946" s="444">
        <f t="shared" ca="1" si="158"/>
        <v>-92301911016.94426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-384591295.90393442</v>
      </c>
      <c r="L2946" s="444">
        <f t="shared" ca="1" si="157"/>
        <v>-92686502312.84819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25">
      <c r="G2947" s="459"/>
      <c r="H2947" s="459">
        <v>2940</v>
      </c>
      <c r="I2947" s="444">
        <f t="shared" ca="1" si="158"/>
        <v>-92686502312.84819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-386193759.63686746</v>
      </c>
      <c r="L2947" s="444">
        <f t="shared" ca="1" si="157"/>
        <v>-93072696072.485062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25">
      <c r="G2948" s="459"/>
      <c r="H2948" s="459">
        <v>2941</v>
      </c>
      <c r="I2948" s="444">
        <f t="shared" ca="1" si="158"/>
        <v>-93072696072.485062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-387802900.30202109</v>
      </c>
      <c r="L2948" s="444">
        <f t="shared" ca="1" si="157"/>
        <v>-93460498972.787079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25">
      <c r="G2949" s="459"/>
      <c r="H2949" s="459">
        <v>2942</v>
      </c>
      <c r="I2949" s="444">
        <f t="shared" ca="1" si="158"/>
        <v>-93460498972.787079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-389418745.71994615</v>
      </c>
      <c r="L2949" s="444">
        <f t="shared" ca="1" si="157"/>
        <v>-93849917718.507019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25">
      <c r="G2950" s="459"/>
      <c r="H2950" s="459">
        <v>2943</v>
      </c>
      <c r="I2950" s="444">
        <f t="shared" ca="1" si="158"/>
        <v>-93849917718.507019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-391041323.82711256</v>
      </c>
      <c r="L2950" s="444">
        <f t="shared" ca="1" si="157"/>
        <v>-94240959042.334137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25">
      <c r="G2951" s="459"/>
      <c r="H2951" s="459">
        <v>2944</v>
      </c>
      <c r="I2951" s="444">
        <f t="shared" ca="1" si="158"/>
        <v>-94240959042.334137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-392670662.67639226</v>
      </c>
      <c r="L2951" s="444">
        <f t="shared" ca="1" si="157"/>
        <v>-94633629705.010529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25">
      <c r="G2952" s="459"/>
      <c r="H2952" s="459">
        <v>2945</v>
      </c>
      <c r="I2952" s="444">
        <f t="shared" ca="1" si="158"/>
        <v>-94633629705.010529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-394306790.43754387</v>
      </c>
      <c r="L2952" s="444">
        <f t="shared" ca="1" si="157"/>
        <v>-95027936495.448074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25">
      <c r="G2953" s="459"/>
      <c r="H2953" s="459">
        <v>2946</v>
      </c>
      <c r="I2953" s="444">
        <f t="shared" ca="1" si="158"/>
        <v>-95027936495.448074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-395949735.39770031</v>
      </c>
      <c r="L2953" s="444">
        <f t="shared" ca="1" si="157"/>
        <v>-95423886230.845779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25">
      <c r="G2954" s="459"/>
      <c r="H2954" s="459">
        <v>2947</v>
      </c>
      <c r="I2954" s="444">
        <f t="shared" ca="1" si="158"/>
        <v>-95423886230.845779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-397599525.96185744</v>
      </c>
      <c r="L2954" s="444">
        <f t="shared" ca="1" si="157"/>
        <v>-95821485756.807632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25">
      <c r="G2955" s="459"/>
      <c r="H2955" s="459">
        <v>2948</v>
      </c>
      <c r="I2955" s="444">
        <f t="shared" ca="1" si="158"/>
        <v>-95821485756.807632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-399256190.65336514</v>
      </c>
      <c r="L2955" s="444">
        <f t="shared" ca="1" si="157"/>
        <v>-96220741947.460999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25">
      <c r="G2956" s="459"/>
      <c r="H2956" s="459">
        <v>2949</v>
      </c>
      <c r="I2956" s="444">
        <f t="shared" ca="1" si="158"/>
        <v>-96220741947.460999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-400919758.11442083</v>
      </c>
      <c r="L2956" s="444">
        <f t="shared" ca="1" si="157"/>
        <v>-96621661705.575424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25">
      <c r="G2957" s="459"/>
      <c r="H2957" s="459">
        <v>2950</v>
      </c>
      <c r="I2957" s="444">
        <f t="shared" ca="1" si="158"/>
        <v>-96621661705.575424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-402590257.10656428</v>
      </c>
      <c r="L2957" s="444">
        <f t="shared" ca="1" si="157"/>
        <v>-97024251962.681992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25">
      <c r="G2958" s="459"/>
      <c r="H2958" s="459">
        <v>2951</v>
      </c>
      <c r="I2958" s="444">
        <f t="shared" ca="1" si="158"/>
        <v>-97024251962.681992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-404267716.51117498</v>
      </c>
      <c r="L2958" s="444">
        <f t="shared" ca="1" si="157"/>
        <v>-97428519679.193161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25">
      <c r="G2959" s="459"/>
      <c r="H2959" s="459">
        <v>2952</v>
      </c>
      <c r="I2959" s="444">
        <f t="shared" ca="1" si="158"/>
        <v>-97428519679.193161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-405952165.32997149</v>
      </c>
      <c r="L2959" s="444">
        <f t="shared" ca="1" si="157"/>
        <v>-97834471844.523132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25">
      <c r="G2960" s="459"/>
      <c r="H2960" s="459">
        <v>2953</v>
      </c>
      <c r="I2960" s="444">
        <f t="shared" ca="1" si="158"/>
        <v>-97834471844.523132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-407643632.68551302</v>
      </c>
      <c r="L2960" s="444">
        <f t="shared" ca="1" si="157"/>
        <v>-98242115477.208649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25">
      <c r="G2961" s="459"/>
      <c r="H2961" s="459">
        <v>2954</v>
      </c>
      <c r="I2961" s="444">
        <f t="shared" ca="1" si="158"/>
        <v>-98242115477.208649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-409342147.82170272</v>
      </c>
      <c r="L2961" s="444">
        <f t="shared" ca="1" si="157"/>
        <v>-98651457625.03035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25">
      <c r="G2962" s="459"/>
      <c r="H2962" s="459">
        <v>2955</v>
      </c>
      <c r="I2962" s="444">
        <f t="shared" ca="1" si="158"/>
        <v>-98651457625.03035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-411047740.10429311</v>
      </c>
      <c r="L2962" s="444">
        <f t="shared" ca="1" si="157"/>
        <v>-99062505365.134644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25">
      <c r="G2963" s="459"/>
      <c r="H2963" s="459">
        <v>2956</v>
      </c>
      <c r="I2963" s="444">
        <f t="shared" ca="1" si="158"/>
        <v>-99062505365.134644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-412760439.02139437</v>
      </c>
      <c r="L2963" s="444">
        <f t="shared" ca="1" si="157"/>
        <v>-99475265804.156036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25">
      <c r="G2964" s="459"/>
      <c r="H2964" s="459">
        <v>2957</v>
      </c>
      <c r="I2964" s="444">
        <f t="shared" ca="1" si="158"/>
        <v>-99475265804.156036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-414480274.1839835</v>
      </c>
      <c r="L2964" s="444">
        <f t="shared" ca="1" si="157"/>
        <v>-99889746078.340027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25">
      <c r="G2965" s="459"/>
      <c r="H2965" s="459">
        <v>2958</v>
      </c>
      <c r="I2965" s="444">
        <f t="shared" ca="1" si="158"/>
        <v>-99889746078.340027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-416207275.32641679</v>
      </c>
      <c r="L2965" s="444">
        <f t="shared" ca="1" si="157"/>
        <v>-100305953353.66644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25">
      <c r="G2966" s="459"/>
      <c r="H2966" s="459">
        <v>2959</v>
      </c>
      <c r="I2966" s="444">
        <f t="shared" ca="1" si="158"/>
        <v>-100305953353.66644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-417941472.30694354</v>
      </c>
      <c r="L2966" s="444">
        <f t="shared" ca="1" si="157"/>
        <v>-100723894825.97339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25">
      <c r="G2967" s="459"/>
      <c r="H2967" s="459">
        <v>2960</v>
      </c>
      <c r="I2967" s="444">
        <f t="shared" ca="1" si="158"/>
        <v>-100723894825.97339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-419682895.10822242</v>
      </c>
      <c r="L2967" s="444">
        <f t="shared" ca="1" si="157"/>
        <v>-101143577721.0816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25">
      <c r="G2968" s="459"/>
      <c r="H2968" s="459">
        <v>2961</v>
      </c>
      <c r="I2968" s="444">
        <f t="shared" ca="1" si="158"/>
        <v>-101143577721.0816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-421431573.83784002</v>
      </c>
      <c r="L2968" s="444">
        <f t="shared" ca="1" si="157"/>
        <v>-101565009294.91945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25">
      <c r="G2969" s="459"/>
      <c r="H2969" s="459">
        <v>2962</v>
      </c>
      <c r="I2969" s="444">
        <f t="shared" ca="1" si="158"/>
        <v>-101565009294.91945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-423187538.72883105</v>
      </c>
      <c r="L2969" s="444">
        <f t="shared" ca="1" si="157"/>
        <v>-101988196833.64828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25">
      <c r="G2970" s="459"/>
      <c r="H2970" s="459">
        <v>2963</v>
      </c>
      <c r="I2970" s="444">
        <f t="shared" ca="1" si="158"/>
        <v>-101988196833.64828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-424950820.14020121</v>
      </c>
      <c r="L2970" s="444">
        <f t="shared" ca="1" si="157"/>
        <v>-102413147653.78848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25">
      <c r="G2971" s="459"/>
      <c r="H2971" s="459">
        <v>2964</v>
      </c>
      <c r="I2971" s="444">
        <f t="shared" ca="1" si="158"/>
        <v>-102413147653.78848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-426721448.55745202</v>
      </c>
      <c r="L2971" s="444">
        <f t="shared" ca="1" si="157"/>
        <v>-102839869102.34593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25">
      <c r="G2972" s="459"/>
      <c r="H2972" s="459">
        <v>2965</v>
      </c>
      <c r="I2972" s="444">
        <f t="shared" ca="1" si="158"/>
        <v>-102839869102.34593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-428499454.59310806</v>
      </c>
      <c r="L2972" s="444">
        <f t="shared" ca="1" si="157"/>
        <v>-103268368556.93904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25">
      <c r="G2973" s="459"/>
      <c r="H2973" s="459">
        <v>2966</v>
      </c>
      <c r="I2973" s="444">
        <f t="shared" ca="1" si="158"/>
        <v>-103268368556.93904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-430284868.98724598</v>
      </c>
      <c r="L2973" s="444">
        <f t="shared" ca="1" si="157"/>
        <v>-103698653425.92628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25">
      <c r="G2974" s="459"/>
      <c r="H2974" s="459">
        <v>2967</v>
      </c>
      <c r="I2974" s="444">
        <f t="shared" ca="1" si="158"/>
        <v>-103698653425.92628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-432077722.60802621</v>
      </c>
      <c r="L2974" s="444">
        <f t="shared" ca="1" si="157"/>
        <v>-104130731148.53432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25">
      <c r="G2975" s="459"/>
      <c r="H2975" s="459">
        <v>2968</v>
      </c>
      <c r="I2975" s="444">
        <f t="shared" ca="1" si="158"/>
        <v>-104130731148.53432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-433878046.45222634</v>
      </c>
      <c r="L2975" s="444">
        <f t="shared" ca="1" si="157"/>
        <v>-104564609194.98654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25">
      <c r="G2976" s="459"/>
      <c r="H2976" s="459">
        <v>2969</v>
      </c>
      <c r="I2976" s="444">
        <f t="shared" ca="1" si="158"/>
        <v>-104564609194.98654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-435685871.64577723</v>
      </c>
      <c r="L2976" s="444">
        <f t="shared" ca="1" si="157"/>
        <v>-105000295066.63232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25">
      <c r="G2977" s="459"/>
      <c r="H2977" s="459">
        <v>2970</v>
      </c>
      <c r="I2977" s="444">
        <f t="shared" ca="1" si="158"/>
        <v>-105000295066.63232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-437501229.44430137</v>
      </c>
      <c r="L2977" s="444">
        <f t="shared" ca="1" si="157"/>
        <v>-105437796296.07663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25">
      <c r="G2978" s="459"/>
      <c r="H2978" s="459">
        <v>2971</v>
      </c>
      <c r="I2978" s="444">
        <f t="shared" ca="1" si="158"/>
        <v>-105437796296.07663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-439324151.23365259</v>
      </c>
      <c r="L2978" s="444">
        <f t="shared" ca="1" si="157"/>
        <v>-105877120447.31029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25">
      <c r="G2979" s="459"/>
      <c r="H2979" s="459">
        <v>2972</v>
      </c>
      <c r="I2979" s="444">
        <f t="shared" ca="1" si="158"/>
        <v>-105877120447.31029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-441154668.53045952</v>
      </c>
      <c r="L2979" s="444">
        <f t="shared" ca="1" si="157"/>
        <v>-106318275115.84074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25">
      <c r="G2980" s="459"/>
      <c r="H2980" s="459">
        <v>2973</v>
      </c>
      <c r="I2980" s="444">
        <f t="shared" ca="1" si="158"/>
        <v>-106318275115.84074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-442992812.98266977</v>
      </c>
      <c r="L2980" s="444">
        <f t="shared" ca="1" si="157"/>
        <v>-106761267928.82341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25">
      <c r="G2981" s="459"/>
      <c r="H2981" s="459">
        <v>2974</v>
      </c>
      <c r="I2981" s="444">
        <f t="shared" ca="1" si="158"/>
        <v>-106761267928.82341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-444838616.37009752</v>
      </c>
      <c r="L2981" s="444">
        <f t="shared" ca="1" si="157"/>
        <v>-107206106545.19351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25">
      <c r="G2982" s="459"/>
      <c r="H2982" s="459">
        <v>2975</v>
      </c>
      <c r="I2982" s="444">
        <f t="shared" ca="1" si="158"/>
        <v>-107206106545.19351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-446692110.60497296</v>
      </c>
      <c r="L2982" s="444">
        <f t="shared" ca="1" si="157"/>
        <v>-107652798655.79849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25">
      <c r="G2983" s="459"/>
      <c r="H2983" s="459">
        <v>2976</v>
      </c>
      <c r="I2983" s="444">
        <f t="shared" ca="1" si="158"/>
        <v>-107652798655.79849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-448553327.7324937</v>
      </c>
      <c r="L2983" s="444">
        <f t="shared" ca="1" si="157"/>
        <v>-108101351983.53099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25">
      <c r="G2984" s="459"/>
      <c r="H2984" s="459">
        <v>2977</v>
      </c>
      <c r="I2984" s="444">
        <f t="shared" ca="1" si="158"/>
        <v>-108101351983.53099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-450422299.93137914</v>
      </c>
      <c r="L2984" s="444">
        <f t="shared" ca="1" si="157"/>
        <v>-108551774283.46237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25">
      <c r="G2985" s="459"/>
      <c r="H2985" s="459">
        <v>2978</v>
      </c>
      <c r="I2985" s="444">
        <f t="shared" ca="1" si="158"/>
        <v>-108551774283.46237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-452299059.51442653</v>
      </c>
      <c r="L2985" s="444">
        <f t="shared" ca="1" si="157"/>
        <v>-109004073342.97679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25">
      <c r="G2986" s="459"/>
      <c r="H2986" s="459">
        <v>2979</v>
      </c>
      <c r="I2986" s="444">
        <f t="shared" ca="1" si="158"/>
        <v>-109004073342.97679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-454183638.92906994</v>
      </c>
      <c r="L2986" s="444">
        <f t="shared" ca="1" si="157"/>
        <v>-109458256981.90587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25">
      <c r="G2987" s="459"/>
      <c r="H2987" s="459">
        <v>2980</v>
      </c>
      <c r="I2987" s="444">
        <f t="shared" ca="1" si="158"/>
        <v>-109458256981.90587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-456076070.75794119</v>
      </c>
      <c r="L2987" s="444">
        <f t="shared" ca="1" si="157"/>
        <v>-109914333052.6638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25">
      <c r="G2988" s="459"/>
      <c r="H2988" s="459">
        <v>2981</v>
      </c>
      <c r="I2988" s="444">
        <f t="shared" ca="1" si="158"/>
        <v>-109914333052.6638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-457976387.71943241</v>
      </c>
      <c r="L2988" s="444">
        <f t="shared" ca="1" si="157"/>
        <v>-110372309440.38324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25">
      <c r="G2989" s="459"/>
      <c r="H2989" s="459">
        <v>2982</v>
      </c>
      <c r="I2989" s="444">
        <f t="shared" ca="1" si="158"/>
        <v>-110372309440.38324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-459884622.66826349</v>
      </c>
      <c r="L2989" s="444">
        <f t="shared" ca="1" si="157"/>
        <v>-110832194063.0515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25">
      <c r="G2990" s="459"/>
      <c r="H2990" s="459">
        <v>2983</v>
      </c>
      <c r="I2990" s="444">
        <f t="shared" ca="1" si="158"/>
        <v>-110832194063.0515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-461800808.59604788</v>
      </c>
      <c r="L2990" s="444">
        <f t="shared" ca="1" si="157"/>
        <v>-111293994871.64755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25">
      <c r="G2991" s="459"/>
      <c r="H2991" s="459">
        <v>2984</v>
      </c>
      <c r="I2991" s="444">
        <f t="shared" ca="1" si="158"/>
        <v>-111293994871.64755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-463724978.63186479</v>
      </c>
      <c r="L2991" s="444">
        <f t="shared" ca="1" si="157"/>
        <v>-111757719850.27942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25">
      <c r="G2992" s="459"/>
      <c r="H2992" s="459">
        <v>2985</v>
      </c>
      <c r="I2992" s="444">
        <f t="shared" ca="1" si="158"/>
        <v>-111757719850.27942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-465657166.04283082</v>
      </c>
      <c r="L2992" s="444">
        <f t="shared" ca="1" si="157"/>
        <v>-112223377016.32225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25">
      <c r="G2993" s="459"/>
      <c r="H2993" s="459">
        <v>2986</v>
      </c>
      <c r="I2993" s="444">
        <f t="shared" ca="1" si="158"/>
        <v>-112223377016.32225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-467597404.23467606</v>
      </c>
      <c r="L2993" s="444">
        <f t="shared" ca="1" si="157"/>
        <v>-112690974420.55693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25">
      <c r="G2994" s="459"/>
      <c r="H2994" s="459">
        <v>2987</v>
      </c>
      <c r="I2994" s="444">
        <f t="shared" ca="1" si="158"/>
        <v>-112690974420.55693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-469545726.75232053</v>
      </c>
      <c r="L2994" s="444">
        <f t="shared" ca="1" si="157"/>
        <v>-113160520147.30925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25">
      <c r="G2995" s="459"/>
      <c r="H2995" s="459">
        <v>2988</v>
      </c>
      <c r="I2995" s="444">
        <f t="shared" ca="1" si="158"/>
        <v>-113160520147.30925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-471502167.28045517</v>
      </c>
      <c r="L2995" s="444">
        <f t="shared" ca="1" si="157"/>
        <v>-113632022314.58971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25">
      <c r="G2996" s="459"/>
      <c r="H2996" s="459">
        <v>2989</v>
      </c>
      <c r="I2996" s="444">
        <f t="shared" ca="1" si="158"/>
        <v>-113632022314.58971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-473466759.64412379</v>
      </c>
      <c r="L2996" s="444">
        <f t="shared" ca="1" si="157"/>
        <v>-114105489074.23383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25">
      <c r="G2997" s="459"/>
      <c r="H2997" s="459">
        <v>2990</v>
      </c>
      <c r="I2997" s="444">
        <f t="shared" ca="1" si="158"/>
        <v>-114105489074.23383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-475439537.80930758</v>
      </c>
      <c r="L2997" s="444">
        <f t="shared" ca="1" si="157"/>
        <v>-114580928612.04314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25">
      <c r="G2998" s="459"/>
      <c r="H2998" s="459">
        <v>2991</v>
      </c>
      <c r="I2998" s="444">
        <f t="shared" ca="1" si="158"/>
        <v>-114580928612.04314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-477420535.88351303</v>
      </c>
      <c r="L2998" s="444">
        <f t="shared" ca="1" si="157"/>
        <v>-115058349147.92665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25">
      <c r="G2999" s="459"/>
      <c r="H2999" s="459">
        <v>2992</v>
      </c>
      <c r="I2999" s="444">
        <f t="shared" ca="1" si="158"/>
        <v>-115058349147.92665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-479409788.11636108</v>
      </c>
      <c r="L2999" s="444">
        <f t="shared" ca="1" si="157"/>
        <v>-115537758936.04301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25">
      <c r="G3000" s="459"/>
      <c r="H3000" s="459">
        <v>2993</v>
      </c>
      <c r="I3000" s="444">
        <f t="shared" ca="1" si="158"/>
        <v>-115537758936.04301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-481407328.90017921</v>
      </c>
      <c r="L3000" s="444">
        <f t="shared" ca="1" si="157"/>
        <v>-116019166264.94319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25">
      <c r="G3001" s="459"/>
      <c r="H3001" s="459">
        <v>2994</v>
      </c>
      <c r="I3001" s="444">
        <f t="shared" ca="1" si="158"/>
        <v>-116019166264.94319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-483413192.77059662</v>
      </c>
      <c r="L3001" s="444">
        <f t="shared" ca="1" si="157"/>
        <v>-116502579457.71379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25">
      <c r="G3002" s="459"/>
      <c r="H3002" s="459">
        <v>2995</v>
      </c>
      <c r="I3002" s="444">
        <f t="shared" ca="1" si="158"/>
        <v>-116502579457.71379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-485427414.40714073</v>
      </c>
      <c r="L3002" s="444">
        <f t="shared" ca="1" si="157"/>
        <v>-116988006872.12093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25">
      <c r="G3003" s="459"/>
      <c r="H3003" s="459">
        <v>2996</v>
      </c>
      <c r="I3003" s="444">
        <f t="shared" ca="1" si="158"/>
        <v>-116988006872.12093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-487450028.63383716</v>
      </c>
      <c r="L3003" s="444">
        <f t="shared" ca="1" si="157"/>
        <v>-117475456900.75476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25">
      <c r="G3004" s="459"/>
      <c r="H3004" s="459">
        <v>2997</v>
      </c>
      <c r="I3004" s="444">
        <f t="shared" ca="1" si="158"/>
        <v>-117475456900.75476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-489481070.41981149</v>
      </c>
      <c r="L3004" s="444">
        <f t="shared" ca="1" si="157"/>
        <v>-117964937971.17458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25">
      <c r="G3005" s="459"/>
      <c r="H3005" s="459">
        <v>2998</v>
      </c>
      <c r="I3005" s="444">
        <f t="shared" ca="1" si="158"/>
        <v>-117964937971.17458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-491520574.87989414</v>
      </c>
      <c r="L3005" s="444">
        <f t="shared" ca="1" si="157"/>
        <v>-118456458546.05447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25">
      <c r="G3006" s="459"/>
      <c r="H3006" s="459">
        <v>2999</v>
      </c>
      <c r="I3006" s="444">
        <f t="shared" ca="1" si="158"/>
        <v>-118456458546.05447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-493568577.27522695</v>
      </c>
      <c r="L3006" s="444">
        <f t="shared" ca="1" si="157"/>
        <v>-118950027123.3297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25">
      <c r="G3007" s="459"/>
      <c r="H3007" s="459">
        <v>3000</v>
      </c>
      <c r="I3007" s="444">
        <f t="shared" ca="1" si="158"/>
        <v>-118950027123.3297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-495625113.01387376</v>
      </c>
      <c r="L3007" s="444">
        <f t="shared" ca="1" si="157"/>
        <v>-119445652236.34357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25">
      <c r="G3008" s="459"/>
      <c r="H3008" s="459">
        <v>3001</v>
      </c>
      <c r="I3008" s="444">
        <f t="shared" ca="1" si="158"/>
        <v>-119445652236.34357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-497690217.65143156</v>
      </c>
      <c r="L3008" s="444">
        <f t="shared" ca="1" si="157"/>
        <v>-119943342453.995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25">
      <c r="G3009" s="459"/>
      <c r="H3009" s="459">
        <v>3002</v>
      </c>
      <c r="I3009" s="444">
        <f t="shared" ca="1" si="158"/>
        <v>-119943342453.995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-499763926.89164579</v>
      </c>
      <c r="L3009" s="444">
        <f t="shared" ca="1" si="157"/>
        <v>-120443106380.88664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25">
      <c r="G3010" s="459"/>
      <c r="H3010" s="459">
        <v>3003</v>
      </c>
      <c r="I3010" s="444">
        <f t="shared" ca="1" si="158"/>
        <v>-120443106380.88664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-501846276.58702767</v>
      </c>
      <c r="L3010" s="444">
        <f t="shared" ca="1" si="157"/>
        <v>-120944952657.47366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25">
      <c r="G3011" s="459"/>
      <c r="H3011" s="459">
        <v>3004</v>
      </c>
      <c r="I3011" s="444">
        <f t="shared" ca="1" si="158"/>
        <v>-120944952657.47366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-503937302.73947358</v>
      </c>
      <c r="L3011" s="444">
        <f t="shared" ca="1" si="157"/>
        <v>-121448889960.21313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25">
      <c r="G3012" s="459"/>
      <c r="H3012" s="459">
        <v>3005</v>
      </c>
      <c r="I3012" s="444">
        <f t="shared" ca="1" si="158"/>
        <v>-121448889960.21313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-506037041.50088805</v>
      </c>
      <c r="L3012" s="444">
        <f t="shared" ca="1" si="157"/>
        <v>-121954927001.71402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25">
      <c r="G3013" s="459"/>
      <c r="H3013" s="459">
        <v>3006</v>
      </c>
      <c r="I3013" s="444">
        <f t="shared" ca="1" si="158"/>
        <v>-121954927001.71402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-508145529.1738084</v>
      </c>
      <c r="L3013" s="444">
        <f t="shared" ca="1" si="157"/>
        <v>-122463072530.88783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25">
      <c r="G3014" s="459"/>
      <c r="H3014" s="459">
        <v>3007</v>
      </c>
      <c r="I3014" s="444">
        <f t="shared" ca="1" si="158"/>
        <v>-122463072530.88783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-510262802.21203262</v>
      </c>
      <c r="L3014" s="444">
        <f t="shared" ca="1" si="157"/>
        <v>-122973335333.09987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25">
      <c r="G3015" s="459"/>
      <c r="H3015" s="459">
        <v>3008</v>
      </c>
      <c r="I3015" s="444">
        <f t="shared" ca="1" si="158"/>
        <v>-122973335333.09987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-512388897.22124946</v>
      </c>
      <c r="L3015" s="444">
        <f t="shared" ca="1" si="157"/>
        <v>-123485724230.32112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25">
      <c r="G3016" s="459"/>
      <c r="H3016" s="459">
        <v>3009</v>
      </c>
      <c r="I3016" s="444">
        <f t="shared" ca="1" si="158"/>
        <v>-123485724230.32112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-514523850.95967132</v>
      </c>
      <c r="L3016" s="444">
        <f t="shared" ca="1" si="157"/>
        <v>-124000248081.28079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25">
      <c r="G3017" s="459"/>
      <c r="H3017" s="459">
        <v>3010</v>
      </c>
      <c r="I3017" s="444">
        <f t="shared" ca="1" si="158"/>
        <v>-124000248081.28079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-516667700.3386699</v>
      </c>
      <c r="L3017" s="444">
        <f t="shared" ca="1" si="157"/>
        <v>-124516915781.61946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25">
      <c r="G3018" s="459"/>
      <c r="H3018" s="459">
        <v>3011</v>
      </c>
      <c r="I3018" s="444">
        <f t="shared" ca="1" si="158"/>
        <v>-124516915781.61946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-518820482.42341441</v>
      </c>
      <c r="L3018" s="444">
        <f t="shared" ca="1" si="157"/>
        <v>-125035736264.04288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25">
      <c r="G3019" s="459"/>
      <c r="H3019" s="459">
        <v>3012</v>
      </c>
      <c r="I3019" s="444">
        <f t="shared" ca="1" si="158"/>
        <v>-125035736264.04288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-520982234.43351203</v>
      </c>
      <c r="L3019" s="444">
        <f t="shared" ca="1" si="157"/>
        <v>-125556718498.47639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25">
      <c r="G3020" s="459"/>
      <c r="H3020" s="459">
        <v>3013</v>
      </c>
      <c r="I3020" s="444">
        <f t="shared" ca="1" si="158"/>
        <v>-125556718498.47639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-523152993.74365157</v>
      </c>
      <c r="L3020" s="444">
        <f t="shared" ca="1" si="157"/>
        <v>-126079871492.22005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25">
      <c r="G3021" s="459"/>
      <c r="H3021" s="459">
        <v>3014</v>
      </c>
      <c r="I3021" s="444">
        <f t="shared" ca="1" si="158"/>
        <v>-126079871492.22005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-525332797.88425016</v>
      </c>
      <c r="L3021" s="444">
        <f t="shared" ca="1" si="157"/>
        <v>-126605204290.10429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25">
      <c r="G3022" s="459"/>
      <c r="H3022" s="459">
        <v>3015</v>
      </c>
      <c r="I3022" s="444">
        <f t="shared" ca="1" si="158"/>
        <v>-126605204290.10429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-527521684.54210114</v>
      </c>
      <c r="L3022" s="444">
        <f t="shared" ca="1" si="157"/>
        <v>-127132725974.64639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25">
      <c r="G3023" s="459"/>
      <c r="H3023" s="459">
        <v>3016</v>
      </c>
      <c r="I3023" s="444">
        <f t="shared" ca="1" si="158"/>
        <v>-127132725974.64639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-529719691.56102663</v>
      </c>
      <c r="L3023" s="444">
        <f t="shared" ca="1" si="157"/>
        <v>-127662445666.20741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25">
      <c r="G3024" s="459"/>
      <c r="H3024" s="459">
        <v>3017</v>
      </c>
      <c r="I3024" s="444">
        <f t="shared" ca="1" si="158"/>
        <v>-127662445666.20741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-531926856.94253087</v>
      </c>
      <c r="L3024" s="444">
        <f t="shared" ca="1" si="157"/>
        <v>-128194372523.14995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25">
      <c r="G3025" s="459"/>
      <c r="H3025" s="459">
        <v>3018</v>
      </c>
      <c r="I3025" s="444">
        <f t="shared" ca="1" si="158"/>
        <v>-128194372523.14995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-534143218.84645814</v>
      </c>
      <c r="L3025" s="444">
        <f t="shared" ca="1" si="157"/>
        <v>-128728515741.9964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25">
      <c r="G3026" s="459"/>
      <c r="H3026" s="459">
        <v>3019</v>
      </c>
      <c r="I3026" s="444">
        <f t="shared" ca="1" si="158"/>
        <v>-128728515741.9964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-536368815.59165174</v>
      </c>
      <c r="L3026" s="444">
        <f t="shared" ca="1" si="157"/>
        <v>-129264884557.58804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25">
      <c r="G3027" s="459"/>
      <c r="H3027" s="459">
        <v>3020</v>
      </c>
      <c r="I3027" s="444">
        <f t="shared" ca="1" si="158"/>
        <v>-129264884557.58804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-538603685.65661681</v>
      </c>
      <c r="L3027" s="444">
        <f t="shared" ca="1" si="157"/>
        <v>-129803488243.24466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25">
      <c r="G3028" s="459"/>
      <c r="H3028" s="459">
        <v>3021</v>
      </c>
      <c r="I3028" s="444">
        <f t="shared" ca="1" si="158"/>
        <v>-129803488243.24466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-540847867.68018603</v>
      </c>
      <c r="L3028" s="444">
        <f t="shared" ca="1" si="157"/>
        <v>-130344336110.92485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25">
      <c r="G3029" s="459"/>
      <c r="H3029" s="459">
        <v>3022</v>
      </c>
      <c r="I3029" s="444">
        <f t="shared" ca="1" si="158"/>
        <v>-130344336110.92485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-543101400.46218681</v>
      </c>
      <c r="L3029" s="444">
        <f t="shared" ca="1" si="157"/>
        <v>-130887437511.38704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25">
      <c r="G3030" s="459"/>
      <c r="H3030" s="459">
        <v>3023</v>
      </c>
      <c r="I3030" s="444">
        <f t="shared" ca="1" si="158"/>
        <v>-130887437511.38704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-545364322.96411264</v>
      </c>
      <c r="L3030" s="444">
        <f t="shared" ca="1" si="157"/>
        <v>-131432801834.35115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25">
      <c r="G3031" s="459"/>
      <c r="H3031" s="459">
        <v>3024</v>
      </c>
      <c r="I3031" s="444">
        <f t="shared" ca="1" si="158"/>
        <v>-131432801834.35115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-547636674.30979633</v>
      </c>
      <c r="L3031" s="444">
        <f t="shared" ca="1" si="157"/>
        <v>-131980438508.66095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25">
      <c r="G3032" s="459"/>
      <c r="H3032" s="459">
        <v>3025</v>
      </c>
      <c r="I3032" s="444">
        <f t="shared" ca="1" si="158"/>
        <v>-131980438508.66095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-549918493.78608727</v>
      </c>
      <c r="L3032" s="444">
        <f t="shared" ca="1" si="157"/>
        <v>-132530357002.44704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25">
      <c r="G3033" s="459"/>
      <c r="H3033" s="459">
        <v>3026</v>
      </c>
      <c r="I3033" s="444">
        <f t="shared" ca="1" si="158"/>
        <v>-132530357002.44704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-552209820.84352934</v>
      </c>
      <c r="L3033" s="444">
        <f t="shared" ca="1" si="157"/>
        <v>-133082566823.29057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25">
      <c r="G3034" s="459"/>
      <c r="H3034" s="459">
        <v>3027</v>
      </c>
      <c r="I3034" s="444">
        <f t="shared" ca="1" si="158"/>
        <v>-133082566823.29057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-554510695.09704399</v>
      </c>
      <c r="L3034" s="444">
        <f t="shared" ca="1" si="157"/>
        <v>-133637077518.38762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25">
      <c r="G3035" s="459"/>
      <c r="H3035" s="459">
        <v>3028</v>
      </c>
      <c r="I3035" s="444">
        <f t="shared" ca="1" si="158"/>
        <v>-133637077518.38762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-556821156.3266151</v>
      </c>
      <c r="L3035" s="444">
        <f t="shared" ca="1" si="157"/>
        <v>-134193898674.71423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25">
      <c r="G3036" s="459"/>
      <c r="H3036" s="459">
        <v>3029</v>
      </c>
      <c r="I3036" s="444">
        <f t="shared" ca="1" si="158"/>
        <v>-134193898674.71423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-559141244.47797596</v>
      </c>
      <c r="L3036" s="444">
        <f t="shared" ca="1" si="157"/>
        <v>-134753039919.19221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25">
      <c r="G3037" s="459"/>
      <c r="H3037" s="459">
        <v>3030</v>
      </c>
      <c r="I3037" s="444">
        <f t="shared" ca="1" si="158"/>
        <v>-134753039919.19221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-561470999.66330087</v>
      </c>
      <c r="L3037" s="444">
        <f t="shared" ca="1" si="157"/>
        <v>-135314510918.85551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25">
      <c r="G3038" s="459"/>
      <c r="H3038" s="459">
        <v>3031</v>
      </c>
      <c r="I3038" s="444">
        <f t="shared" ca="1" si="158"/>
        <v>-135314510918.85551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-563810462.16189802</v>
      </c>
      <c r="L3038" s="444">
        <f t="shared" ca="1" si="157"/>
        <v>-135878321381.01741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25">
      <c r="G3039" s="459"/>
      <c r="H3039" s="459">
        <v>3032</v>
      </c>
      <c r="I3039" s="444">
        <f t="shared" ca="1" si="158"/>
        <v>-135878321381.01741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-566159672.42090583</v>
      </c>
      <c r="L3039" s="444">
        <f t="shared" ca="1" si="157"/>
        <v>-136444481053.43831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25">
      <c r="G3040" s="459"/>
      <c r="H3040" s="459">
        <v>3033</v>
      </c>
      <c r="I3040" s="444">
        <f t="shared" ca="1" si="158"/>
        <v>-136444481053.43831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-568518671.05599284</v>
      </c>
      <c r="L3040" s="444">
        <f t="shared" ca="1" si="157"/>
        <v>-137012999724.49431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25">
      <c r="G3041" s="459"/>
      <c r="H3041" s="459">
        <v>3034</v>
      </c>
      <c r="I3041" s="444">
        <f t="shared" ca="1" si="158"/>
        <v>-137012999724.49431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-570887498.8520596</v>
      </c>
      <c r="L3041" s="444">
        <f t="shared" ca="1" si="157"/>
        <v>-137583887223.34637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25">
      <c r="G3042" s="459"/>
      <c r="H3042" s="459">
        <v>3035</v>
      </c>
      <c r="I3042" s="444">
        <f t="shared" ca="1" si="158"/>
        <v>-137583887223.34637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-573266196.7639432</v>
      </c>
      <c r="L3042" s="444">
        <f t="shared" ca="1" si="157"/>
        <v>-138157153420.11032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25">
      <c r="G3043" s="459"/>
      <c r="H3043" s="459">
        <v>3036</v>
      </c>
      <c r="I3043" s="444">
        <f t="shared" ca="1" si="158"/>
        <v>-138157153420.11032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-575654805.9171263</v>
      </c>
      <c r="L3043" s="444">
        <f t="shared" ca="1" si="157"/>
        <v>-138732808226.02744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25">
      <c r="G3044" s="459"/>
      <c r="H3044" s="459">
        <v>3037</v>
      </c>
      <c r="I3044" s="444">
        <f t="shared" ca="1" si="158"/>
        <v>-138732808226.02744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-578053367.60844767</v>
      </c>
      <c r="L3044" s="444">
        <f t="shared" ca="1" si="157"/>
        <v>-139310861593.63589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25">
      <c r="G3045" s="459"/>
      <c r="H3045" s="459">
        <v>3038</v>
      </c>
      <c r="I3045" s="444">
        <f t="shared" ca="1" si="158"/>
        <v>-139310861593.63589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-580461923.30681622</v>
      </c>
      <c r="L3045" s="444">
        <f t="shared" ca="1" si="157"/>
        <v>-139891323516.94272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25">
      <c r="G3046" s="459"/>
      <c r="H3046" s="459">
        <v>3039</v>
      </c>
      <c r="I3046" s="444">
        <f t="shared" ca="1" si="158"/>
        <v>-139891323516.94272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-582880514.65392804</v>
      </c>
      <c r="L3046" s="444">
        <f t="shared" ca="1" si="157"/>
        <v>-140474204031.59665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25">
      <c r="G3047" s="459"/>
      <c r="H3047" s="459">
        <v>3040</v>
      </c>
      <c r="I3047" s="444">
        <f t="shared" ca="1" si="158"/>
        <v>-140474204031.59665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-585309183.46498609</v>
      </c>
      <c r="L3047" s="444">
        <f t="shared" ca="1" si="157"/>
        <v>-141059513215.06165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25">
      <c r="G3048" s="459"/>
      <c r="H3048" s="459">
        <v>3041</v>
      </c>
      <c r="I3048" s="444">
        <f t="shared" ca="1" si="158"/>
        <v>-141059513215.06165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-587747971.72942352</v>
      </c>
      <c r="L3048" s="444">
        <f t="shared" ca="1" si="157"/>
        <v>-141647261186.79108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25">
      <c r="G3049" s="459"/>
      <c r="H3049" s="459">
        <v>3042</v>
      </c>
      <c r="I3049" s="444">
        <f t="shared" ca="1" si="158"/>
        <v>-141647261186.79108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-590196921.61162949</v>
      </c>
      <c r="L3049" s="444">
        <f t="shared" ca="1" si="157"/>
        <v>-142237458108.40271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25">
      <c r="G3050" s="459"/>
      <c r="H3050" s="459">
        <v>3043</v>
      </c>
      <c r="I3050" s="444">
        <f t="shared" ca="1" si="158"/>
        <v>-142237458108.40271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-592656075.45167792</v>
      </c>
      <c r="L3050" s="444">
        <f t="shared" ca="1" si="157"/>
        <v>-142830114183.8544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25">
      <c r="G3051" s="459"/>
      <c r="H3051" s="459">
        <v>3044</v>
      </c>
      <c r="I3051" s="444">
        <f t="shared" ca="1" si="158"/>
        <v>-142830114183.8544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-595125475.76605999</v>
      </c>
      <c r="L3051" s="444">
        <f t="shared" ca="1" si="157"/>
        <v>-143425239659.62045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25">
      <c r="G3052" s="459"/>
      <c r="H3052" s="459">
        <v>3045</v>
      </c>
      <c r="I3052" s="444">
        <f t="shared" ca="1" si="158"/>
        <v>-143425239659.62045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-597605165.24841857</v>
      </c>
      <c r="L3052" s="444">
        <f t="shared" ca="1" si="157"/>
        <v>-144022844824.86887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25">
      <c r="G3053" s="459"/>
      <c r="H3053" s="459">
        <v>3046</v>
      </c>
      <c r="I3053" s="444">
        <f t="shared" ca="1" si="158"/>
        <v>-144022844824.86887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-600095186.77028692</v>
      </c>
      <c r="L3053" s="444">
        <f t="shared" ca="1" si="157"/>
        <v>-144622940011.63916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25">
      <c r="G3054" s="459"/>
      <c r="H3054" s="459">
        <v>3047</v>
      </c>
      <c r="I3054" s="444">
        <f t="shared" ca="1" si="158"/>
        <v>-144622940011.63916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-602595583.38182986</v>
      </c>
      <c r="L3054" s="444">
        <f t="shared" ca="1" si="157"/>
        <v>-145225535595.021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25">
      <c r="G3055" s="459"/>
      <c r="H3055" s="459">
        <v>3048</v>
      </c>
      <c r="I3055" s="444">
        <f t="shared" ca="1" si="158"/>
        <v>-145225535595.021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-605106398.3125875</v>
      </c>
      <c r="L3055" s="444">
        <f t="shared" ca="1" si="157"/>
        <v>-145830641993.33359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25">
      <c r="G3056" s="459"/>
      <c r="H3056" s="459">
        <v>3049</v>
      </c>
      <c r="I3056" s="444">
        <f t="shared" ca="1" si="158"/>
        <v>-145830641993.33359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-607627674.97222328</v>
      </c>
      <c r="L3056" s="444">
        <f t="shared" ca="1" si="157"/>
        <v>-146438269668.30582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25">
      <c r="G3057" s="459"/>
      <c r="H3057" s="459">
        <v>3050</v>
      </c>
      <c r="I3057" s="444">
        <f t="shared" ca="1" si="158"/>
        <v>-146438269668.30582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-610159456.95127428</v>
      </c>
      <c r="L3057" s="444">
        <f t="shared" ca="1" si="157"/>
        <v>-147048429125.25708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25">
      <c r="G3058" s="459"/>
      <c r="H3058" s="459">
        <v>3051</v>
      </c>
      <c r="I3058" s="444">
        <f t="shared" ca="1" si="158"/>
        <v>-147048429125.25708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-612701788.02190447</v>
      </c>
      <c r="L3058" s="444">
        <f t="shared" ca="1" si="157"/>
        <v>-147661130913.27899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25">
      <c r="G3059" s="459"/>
      <c r="H3059" s="459">
        <v>3052</v>
      </c>
      <c r="I3059" s="444">
        <f t="shared" ca="1" si="158"/>
        <v>-147661130913.27899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-615254712.13866246</v>
      </c>
      <c r="L3059" s="444">
        <f t="shared" ca="1" si="157"/>
        <v>-148276385625.41766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25">
      <c r="G3060" s="459"/>
      <c r="H3060" s="459">
        <v>3053</v>
      </c>
      <c r="I3060" s="444">
        <f t="shared" ca="1" si="158"/>
        <v>-148276385625.41766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-617818273.43924022</v>
      </c>
      <c r="L3060" s="444">
        <f t="shared" ca="1" si="157"/>
        <v>-148894203898.8569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25">
      <c r="G3061" s="459"/>
      <c r="H3061" s="459">
        <v>3054</v>
      </c>
      <c r="I3061" s="444">
        <f t="shared" ca="1" si="158"/>
        <v>-148894203898.8569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-620392516.24523711</v>
      </c>
      <c r="L3061" s="444">
        <f t="shared" ca="1" si="157"/>
        <v>-149514596415.10214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25">
      <c r="G3062" s="459"/>
      <c r="H3062" s="459">
        <v>3055</v>
      </c>
      <c r="I3062" s="444">
        <f t="shared" ca="1" si="158"/>
        <v>-149514596415.10214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-622977485.06292558</v>
      </c>
      <c r="L3062" s="444">
        <f t="shared" ca="1" si="157"/>
        <v>-150137573900.16507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25">
      <c r="G3063" s="459"/>
      <c r="H3063" s="459">
        <v>3056</v>
      </c>
      <c r="I3063" s="444">
        <f t="shared" ca="1" si="158"/>
        <v>-150137573900.16507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-625573224.58402109</v>
      </c>
      <c r="L3063" s="444">
        <f t="shared" ca="1" si="157"/>
        <v>-150763147124.74908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25">
      <c r="G3064" s="459"/>
      <c r="H3064" s="459">
        <v>3057</v>
      </c>
      <c r="I3064" s="444">
        <f t="shared" ca="1" si="158"/>
        <v>-150763147124.74908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-628179779.68645453</v>
      </c>
      <c r="L3064" s="444">
        <f t="shared" ca="1" si="157"/>
        <v>-151391326904.43555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25">
      <c r="G3065" s="459"/>
      <c r="H3065" s="459">
        <v>3058</v>
      </c>
      <c r="I3065" s="444">
        <f t="shared" ca="1" si="158"/>
        <v>-151391326904.43555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-630797195.43514812</v>
      </c>
      <c r="L3065" s="444">
        <f t="shared" ca="1" si="157"/>
        <v>-152022124099.8707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25">
      <c r="G3066" s="459"/>
      <c r="H3066" s="459">
        <v>3059</v>
      </c>
      <c r="I3066" s="444">
        <f t="shared" ca="1" si="158"/>
        <v>-152022124099.8707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-633425517.08279455</v>
      </c>
      <c r="L3066" s="444">
        <f t="shared" ca="1" si="157"/>
        <v>-152655549616.95349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25">
      <c r="G3067" s="459"/>
      <c r="H3067" s="459">
        <v>3060</v>
      </c>
      <c r="I3067" s="444">
        <f t="shared" ca="1" si="158"/>
        <v>-152655549616.95349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-636064790.07063949</v>
      </c>
      <c r="L3067" s="444">
        <f t="shared" ca="1" si="157"/>
        <v>-153291614407.02414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25">
      <c r="G3068" s="459"/>
      <c r="H3068" s="459">
        <v>3061</v>
      </c>
      <c r="I3068" s="444">
        <f t="shared" ca="1" si="158"/>
        <v>-153291614407.02414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-638715060.02926719</v>
      </c>
      <c r="L3068" s="444">
        <f t="shared" ref="L3068:L3322" ca="1" si="162">I3068-J3068+K3068</f>
        <v>-153930329467.05341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25">
      <c r="G3069" s="459"/>
      <c r="H3069" s="459">
        <v>3062</v>
      </c>
      <c r="I3069" s="444">
        <f t="shared" ref="I3069:I3323" ca="1" si="163">L3068</f>
        <v>-153930329467.05341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-641376372.77938914</v>
      </c>
      <c r="L3069" s="444">
        <f t="shared" ca="1" si="162"/>
        <v>-154571705839.83279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25">
      <c r="G3070" s="459"/>
      <c r="H3070" s="459">
        <v>3063</v>
      </c>
      <c r="I3070" s="444">
        <f t="shared" ca="1" si="163"/>
        <v>-154571705839.83279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-644048774.33263659</v>
      </c>
      <c r="L3070" s="444">
        <f t="shared" ca="1" si="162"/>
        <v>-155215754614.16544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25">
      <c r="G3071" s="459"/>
      <c r="H3071" s="459">
        <v>3064</v>
      </c>
      <c r="I3071" s="444">
        <f t="shared" ca="1" si="163"/>
        <v>-155215754614.16544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-646732310.89235592</v>
      </c>
      <c r="L3071" s="444">
        <f t="shared" ca="1" si="162"/>
        <v>-155862486925.0578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25">
      <c r="G3072" s="459"/>
      <c r="H3072" s="459">
        <v>3065</v>
      </c>
      <c r="I3072" s="444">
        <f t="shared" ca="1" si="163"/>
        <v>-155862486925.0578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-649427028.85440755</v>
      </c>
      <c r="L3072" s="444">
        <f t="shared" ca="1" si="162"/>
        <v>-156511913953.9122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25">
      <c r="G3073" s="459"/>
      <c r="H3073" s="459">
        <v>3066</v>
      </c>
      <c r="I3073" s="444">
        <f t="shared" ca="1" si="163"/>
        <v>-156511913953.9122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-652132974.80796754</v>
      </c>
      <c r="L3073" s="444">
        <f t="shared" ca="1" si="162"/>
        <v>-157164046928.72015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25">
      <c r="G3074" s="459"/>
      <c r="H3074" s="459">
        <v>3067</v>
      </c>
      <c r="I3074" s="444">
        <f t="shared" ca="1" si="163"/>
        <v>-157164046928.72015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-654850195.53633392</v>
      </c>
      <c r="L3074" s="444">
        <f t="shared" ca="1" si="162"/>
        <v>-157818897124.2565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25">
      <c r="G3075" s="459"/>
      <c r="H3075" s="459">
        <v>3068</v>
      </c>
      <c r="I3075" s="444">
        <f t="shared" ca="1" si="163"/>
        <v>-157818897124.2565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-657578738.01773536</v>
      </c>
      <c r="L3075" s="444">
        <f t="shared" ca="1" si="162"/>
        <v>-158476475862.27423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25">
      <c r="G3076" s="459"/>
      <c r="H3076" s="459">
        <v>3069</v>
      </c>
      <c r="I3076" s="444">
        <f t="shared" ca="1" si="163"/>
        <v>-158476475862.27423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-660318649.42614257</v>
      </c>
      <c r="L3076" s="444">
        <f t="shared" ca="1" si="162"/>
        <v>-159136794511.70038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25">
      <c r="G3077" s="459"/>
      <c r="H3077" s="459">
        <v>3070</v>
      </c>
      <c r="I3077" s="444">
        <f t="shared" ca="1" si="163"/>
        <v>-159136794511.70038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-663069977.13208485</v>
      </c>
      <c r="L3077" s="444">
        <f t="shared" ca="1" si="162"/>
        <v>-159799864488.83246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25">
      <c r="G3078" s="459"/>
      <c r="H3078" s="459">
        <v>3071</v>
      </c>
      <c r="I3078" s="444">
        <f t="shared" ca="1" si="163"/>
        <v>-159799864488.83246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-665832768.70346856</v>
      </c>
      <c r="L3078" s="444">
        <f t="shared" ca="1" si="162"/>
        <v>-160465697257.53592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25">
      <c r="G3079" s="459"/>
      <c r="H3079" s="459">
        <v>3072</v>
      </c>
      <c r="I3079" s="444">
        <f t="shared" ca="1" si="163"/>
        <v>-160465697257.53592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-668607071.90639961</v>
      </c>
      <c r="L3079" s="444">
        <f t="shared" ca="1" si="162"/>
        <v>-161134304329.44232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25">
      <c r="G3080" s="459"/>
      <c r="H3080" s="459">
        <v>3073</v>
      </c>
      <c r="I3080" s="444">
        <f t="shared" ca="1" si="163"/>
        <v>-161134304329.44232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-671392934.70600963</v>
      </c>
      <c r="L3080" s="444">
        <f t="shared" ca="1" si="162"/>
        <v>-161805697264.14835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25">
      <c r="G3081" s="459"/>
      <c r="H3081" s="459">
        <v>3074</v>
      </c>
      <c r="I3081" s="444">
        <f t="shared" ca="1" si="163"/>
        <v>-161805697264.14835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-674190405.26728475</v>
      </c>
      <c r="L3081" s="444">
        <f t="shared" ca="1" si="162"/>
        <v>-162479887669.41562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25">
      <c r="G3082" s="459"/>
      <c r="H3082" s="459">
        <v>3075</v>
      </c>
      <c r="I3082" s="444">
        <f t="shared" ca="1" si="163"/>
        <v>-162479887669.41562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-676999531.9558984</v>
      </c>
      <c r="L3082" s="444">
        <f t="shared" ca="1" si="162"/>
        <v>-163156887201.37152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25">
      <c r="G3083" s="459"/>
      <c r="H3083" s="459">
        <v>3076</v>
      </c>
      <c r="I3083" s="444">
        <f t="shared" ca="1" si="163"/>
        <v>-163156887201.37152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-679820363.33904803</v>
      </c>
      <c r="L3083" s="444">
        <f t="shared" ca="1" si="162"/>
        <v>-163836707564.71057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25">
      <c r="G3084" s="459"/>
      <c r="H3084" s="459">
        <v>3077</v>
      </c>
      <c r="I3084" s="444">
        <f t="shared" ca="1" si="163"/>
        <v>-163836707564.71057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-682652948.18629408</v>
      </c>
      <c r="L3084" s="444">
        <f t="shared" ca="1" si="162"/>
        <v>-164519360512.89685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25">
      <c r="G3085" s="459"/>
      <c r="H3085" s="459">
        <v>3078</v>
      </c>
      <c r="I3085" s="444">
        <f t="shared" ca="1" si="163"/>
        <v>-164519360512.89685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-685497335.47040355</v>
      </c>
      <c r="L3085" s="444">
        <f t="shared" ca="1" si="162"/>
        <v>-165204857848.36725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25">
      <c r="G3086" s="459"/>
      <c r="H3086" s="459">
        <v>3079</v>
      </c>
      <c r="I3086" s="444">
        <f t="shared" ca="1" si="163"/>
        <v>-165204857848.36725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-688353574.36819685</v>
      </c>
      <c r="L3086" s="444">
        <f t="shared" ca="1" si="162"/>
        <v>-165893211422.73544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25">
      <c r="G3087" s="459"/>
      <c r="H3087" s="459">
        <v>3080</v>
      </c>
      <c r="I3087" s="444">
        <f t="shared" ca="1" si="163"/>
        <v>-165893211422.73544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-691221714.26139772</v>
      </c>
      <c r="L3087" s="444">
        <f t="shared" ca="1" si="162"/>
        <v>-166584433136.99683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25">
      <c r="G3088" s="459"/>
      <c r="H3088" s="459">
        <v>3081</v>
      </c>
      <c r="I3088" s="444">
        <f t="shared" ca="1" si="163"/>
        <v>-166584433136.99683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-694101804.73748672</v>
      </c>
      <c r="L3088" s="444">
        <f t="shared" ca="1" si="162"/>
        <v>-167278534941.73431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25">
      <c r="G3089" s="459"/>
      <c r="H3089" s="459">
        <v>3082</v>
      </c>
      <c r="I3089" s="444">
        <f t="shared" ca="1" si="163"/>
        <v>-167278534941.73431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-696993895.5905596</v>
      </c>
      <c r="L3089" s="444">
        <f t="shared" ca="1" si="162"/>
        <v>-167975528837.32486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25">
      <c r="G3090" s="459"/>
      <c r="H3090" s="459">
        <v>3083</v>
      </c>
      <c r="I3090" s="444">
        <f t="shared" ca="1" si="163"/>
        <v>-167975528837.32486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-699898036.82218695</v>
      </c>
      <c r="L3090" s="444">
        <f t="shared" ca="1" si="162"/>
        <v>-168675426874.14703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25">
      <c r="G3091" s="459"/>
      <c r="H3091" s="459">
        <v>3084</v>
      </c>
      <c r="I3091" s="444">
        <f t="shared" ca="1" si="163"/>
        <v>-168675426874.14703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-702814278.64227927</v>
      </c>
      <c r="L3091" s="444">
        <f t="shared" ca="1" si="162"/>
        <v>-169378241152.78931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25">
      <c r="G3092" s="459"/>
      <c r="H3092" s="459">
        <v>3085</v>
      </c>
      <c r="I3092" s="444">
        <f t="shared" ca="1" si="163"/>
        <v>-169378241152.78931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-705742671.46995544</v>
      </c>
      <c r="L3092" s="444">
        <f t="shared" ca="1" si="162"/>
        <v>-170083983824.25928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25">
      <c r="G3093" s="459"/>
      <c r="H3093" s="459">
        <v>3086</v>
      </c>
      <c r="I3093" s="444">
        <f t="shared" ca="1" si="163"/>
        <v>-170083983824.25928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-708683265.93441367</v>
      </c>
      <c r="L3093" s="444">
        <f t="shared" ca="1" si="162"/>
        <v>-170792667090.1937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25">
      <c r="G3094" s="459"/>
      <c r="H3094" s="459">
        <v>3087</v>
      </c>
      <c r="I3094" s="444">
        <f t="shared" ca="1" si="163"/>
        <v>-170792667090.1937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-711636112.87580705</v>
      </c>
      <c r="L3094" s="444">
        <f t="shared" ca="1" si="162"/>
        <v>-171504303203.06949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25">
      <c r="G3095" s="459"/>
      <c r="H3095" s="459">
        <v>3088</v>
      </c>
      <c r="I3095" s="444">
        <f t="shared" ca="1" si="163"/>
        <v>-171504303203.06949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-714601263.34612286</v>
      </c>
      <c r="L3095" s="444">
        <f t="shared" ca="1" si="162"/>
        <v>-172218904466.41562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25">
      <c r="G3096" s="459"/>
      <c r="H3096" s="459">
        <v>3089</v>
      </c>
      <c r="I3096" s="444">
        <f t="shared" ca="1" si="163"/>
        <v>-172218904466.41562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-717578768.6100651</v>
      </c>
      <c r="L3096" s="444">
        <f t="shared" ca="1" si="162"/>
        <v>-172936483235.0257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25">
      <c r="G3097" s="459"/>
      <c r="H3097" s="459">
        <v>3090</v>
      </c>
      <c r="I3097" s="444">
        <f t="shared" ca="1" si="163"/>
        <v>-172936483235.0257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-720568680.14594042</v>
      </c>
      <c r="L3097" s="444">
        <f t="shared" ca="1" si="162"/>
        <v>-173657051915.17163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25">
      <c r="G3098" s="459"/>
      <c r="H3098" s="459">
        <v>3091</v>
      </c>
      <c r="I3098" s="444">
        <f t="shared" ca="1" si="163"/>
        <v>-173657051915.17163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-723571049.64654851</v>
      </c>
      <c r="L3098" s="444">
        <f t="shared" ca="1" si="162"/>
        <v>-174380622964.81818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25">
      <c r="G3099" s="459"/>
      <c r="H3099" s="459">
        <v>3092</v>
      </c>
      <c r="I3099" s="444">
        <f t="shared" ca="1" si="163"/>
        <v>-174380622964.81818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-726585929.02007568</v>
      </c>
      <c r="L3099" s="444">
        <f t="shared" ca="1" si="162"/>
        <v>-175107208893.83826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25">
      <c r="G3100" s="459"/>
      <c r="H3100" s="459">
        <v>3093</v>
      </c>
      <c r="I3100" s="444">
        <f t="shared" ca="1" si="163"/>
        <v>-175107208893.83826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-729613370.39099276</v>
      </c>
      <c r="L3100" s="444">
        <f t="shared" ca="1" si="162"/>
        <v>-175836822264.22925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25">
      <c r="G3101" s="459"/>
      <c r="H3101" s="459">
        <v>3094</v>
      </c>
      <c r="I3101" s="444">
        <f t="shared" ca="1" si="163"/>
        <v>-175836822264.22925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-732653426.10095525</v>
      </c>
      <c r="L3101" s="444">
        <f t="shared" ca="1" si="162"/>
        <v>-176569475690.3302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25">
      <c r="G3102" s="459"/>
      <c r="H3102" s="459">
        <v>3095</v>
      </c>
      <c r="I3102" s="444">
        <f t="shared" ca="1" si="163"/>
        <v>-176569475690.3302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-735706148.70970917</v>
      </c>
      <c r="L3102" s="444">
        <f t="shared" ca="1" si="162"/>
        <v>-177305181839.03992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25">
      <c r="G3103" s="459"/>
      <c r="H3103" s="459">
        <v>3096</v>
      </c>
      <c r="I3103" s="444">
        <f t="shared" ca="1" si="163"/>
        <v>-177305181839.03992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-738771590.99599969</v>
      </c>
      <c r="L3103" s="444">
        <f t="shared" ca="1" si="162"/>
        <v>-178043953430.03592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25">
      <c r="G3104" s="459"/>
      <c r="H3104" s="459">
        <v>3097</v>
      </c>
      <c r="I3104" s="444">
        <f t="shared" ca="1" si="163"/>
        <v>-178043953430.03592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-741849805.95848298</v>
      </c>
      <c r="L3104" s="444">
        <f t="shared" ca="1" si="162"/>
        <v>-178785803235.99442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25">
      <c r="G3105" s="459"/>
      <c r="H3105" s="459">
        <v>3098</v>
      </c>
      <c r="I3105" s="444">
        <f t="shared" ca="1" si="163"/>
        <v>-178785803235.99442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-744940846.81664336</v>
      </c>
      <c r="L3105" s="444">
        <f t="shared" ca="1" si="162"/>
        <v>-179530744082.81107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25">
      <c r="G3106" s="459"/>
      <c r="H3106" s="459">
        <v>3099</v>
      </c>
      <c r="I3106" s="444">
        <f t="shared" ca="1" si="163"/>
        <v>-179530744082.81107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-748044767.01171279</v>
      </c>
      <c r="L3106" s="444">
        <f t="shared" ca="1" si="162"/>
        <v>-180278788849.82278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25">
      <c r="G3107" s="459"/>
      <c r="H3107" s="459">
        <v>3100</v>
      </c>
      <c r="I3107" s="444">
        <f t="shared" ca="1" si="163"/>
        <v>-180278788849.82278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-751161620.20759487</v>
      </c>
      <c r="L3107" s="444">
        <f t="shared" ca="1" si="162"/>
        <v>-181029950470.03036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25">
      <c r="G3108" s="459"/>
      <c r="H3108" s="459">
        <v>3101</v>
      </c>
      <c r="I3108" s="444">
        <f t="shared" ca="1" si="163"/>
        <v>-181029950470.03036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-754291460.29179323</v>
      </c>
      <c r="L3108" s="444">
        <f t="shared" ca="1" si="162"/>
        <v>-181784241930.32214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25">
      <c r="G3109" s="459"/>
      <c r="H3109" s="459">
        <v>3102</v>
      </c>
      <c r="I3109" s="444">
        <f t="shared" ca="1" si="163"/>
        <v>-181784241930.32214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-757434341.3763423</v>
      </c>
      <c r="L3109" s="444">
        <f t="shared" ca="1" si="162"/>
        <v>-182541676271.69849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25">
      <c r="G3110" s="459"/>
      <c r="H3110" s="459">
        <v>3103</v>
      </c>
      <c r="I3110" s="444">
        <f t="shared" ca="1" si="163"/>
        <v>-182541676271.69849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-760590317.79874372</v>
      </c>
      <c r="L3110" s="444">
        <f t="shared" ca="1" si="162"/>
        <v>-183302266589.49722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25">
      <c r="G3111" s="459"/>
      <c r="H3111" s="459">
        <v>3104</v>
      </c>
      <c r="I3111" s="444">
        <f t="shared" ca="1" si="163"/>
        <v>-183302266589.49722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-763759444.12290514</v>
      </c>
      <c r="L3111" s="444">
        <f t="shared" ca="1" si="162"/>
        <v>-184066026033.62012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25">
      <c r="G3112" s="459"/>
      <c r="H3112" s="459">
        <v>3105</v>
      </c>
      <c r="I3112" s="444">
        <f t="shared" ca="1" si="163"/>
        <v>-184066026033.62012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-766941775.14008379</v>
      </c>
      <c r="L3112" s="444">
        <f t="shared" ca="1" si="162"/>
        <v>-184832967808.76019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25">
      <c r="G3113" s="459"/>
      <c r="H3113" s="459">
        <v>3106</v>
      </c>
      <c r="I3113" s="444">
        <f t="shared" ca="1" si="163"/>
        <v>-184832967808.76019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-770137365.86983418</v>
      </c>
      <c r="L3113" s="444">
        <f t="shared" ca="1" si="162"/>
        <v>-185603105174.63004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25">
      <c r="G3114" s="459"/>
      <c r="H3114" s="459">
        <v>3107</v>
      </c>
      <c r="I3114" s="444">
        <f t="shared" ca="1" si="163"/>
        <v>-185603105174.63004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-773346271.5609585</v>
      </c>
      <c r="L3114" s="444">
        <f t="shared" ca="1" si="162"/>
        <v>-186376451446.19098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25">
      <c r="G3115" s="459"/>
      <c r="H3115" s="459">
        <v>3108</v>
      </c>
      <c r="I3115" s="444">
        <f t="shared" ca="1" si="163"/>
        <v>-186376451446.19098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-776568547.69246244</v>
      </c>
      <c r="L3115" s="444">
        <f t="shared" ca="1" si="162"/>
        <v>-187153019993.88345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25">
      <c r="G3116" s="459"/>
      <c r="H3116" s="459">
        <v>3109</v>
      </c>
      <c r="I3116" s="444">
        <f t="shared" ca="1" si="163"/>
        <v>-187153019993.88345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-779804249.97451437</v>
      </c>
      <c r="L3116" s="444">
        <f t="shared" ca="1" si="162"/>
        <v>-187932824243.85797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25">
      <c r="G3117" s="459"/>
      <c r="H3117" s="459">
        <v>3110</v>
      </c>
      <c r="I3117" s="444">
        <f t="shared" ca="1" si="163"/>
        <v>-187932824243.85797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-783053434.34940815</v>
      </c>
      <c r="L3117" s="444">
        <f t="shared" ca="1" si="162"/>
        <v>-188715877678.20737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25">
      <c r="G3118" s="459"/>
      <c r="H3118" s="459">
        <v>3111</v>
      </c>
      <c r="I3118" s="444">
        <f t="shared" ca="1" si="163"/>
        <v>-188715877678.20737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-786316156.9925307</v>
      </c>
      <c r="L3118" s="444">
        <f t="shared" ca="1" si="162"/>
        <v>-189502193835.19989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25">
      <c r="G3119" s="459"/>
      <c r="H3119" s="459">
        <v>3112</v>
      </c>
      <c r="I3119" s="444">
        <f t="shared" ca="1" si="163"/>
        <v>-189502193835.19989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-789592474.31333292</v>
      </c>
      <c r="L3119" s="444">
        <f t="shared" ca="1" si="162"/>
        <v>-190291786309.51321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25">
      <c r="G3120" s="459"/>
      <c r="H3120" s="459">
        <v>3113</v>
      </c>
      <c r="I3120" s="444">
        <f t="shared" ca="1" si="163"/>
        <v>-190291786309.51321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-792882442.95630503</v>
      </c>
      <c r="L3120" s="444">
        <f t="shared" ca="1" si="162"/>
        <v>-191084668752.46951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25">
      <c r="G3121" s="459"/>
      <c r="H3121" s="459">
        <v>3114</v>
      </c>
      <c r="I3121" s="444">
        <f t="shared" ca="1" si="163"/>
        <v>-191084668752.46951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-796186119.8019563</v>
      </c>
      <c r="L3121" s="444">
        <f t="shared" ca="1" si="162"/>
        <v>-191880854872.27148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25">
      <c r="G3122" s="459"/>
      <c r="H3122" s="459">
        <v>3115</v>
      </c>
      <c r="I3122" s="444">
        <f t="shared" ca="1" si="163"/>
        <v>-191880854872.27148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-799503561.96779788</v>
      </c>
      <c r="L3122" s="444">
        <f t="shared" ca="1" si="162"/>
        <v>-192680358434.23929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25">
      <c r="G3123" s="459"/>
      <c r="H3123" s="459">
        <v>3116</v>
      </c>
      <c r="I3123" s="444">
        <f t="shared" ca="1" si="163"/>
        <v>-192680358434.23929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-802834826.80933034</v>
      </c>
      <c r="L3123" s="444">
        <f t="shared" ca="1" si="162"/>
        <v>-193483193261.04861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25">
      <c r="G3124" s="459"/>
      <c r="H3124" s="459">
        <v>3117</v>
      </c>
      <c r="I3124" s="444">
        <f t="shared" ca="1" si="163"/>
        <v>-193483193261.04861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-806179971.92103589</v>
      </c>
      <c r="L3124" s="444">
        <f t="shared" ca="1" si="162"/>
        <v>-194289373232.96967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25">
      <c r="G3125" s="459"/>
      <c r="H3125" s="459">
        <v>3118</v>
      </c>
      <c r="I3125" s="444">
        <f t="shared" ca="1" si="163"/>
        <v>-194289373232.96967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-809539055.13737357</v>
      </c>
      <c r="L3125" s="444">
        <f t="shared" ca="1" si="162"/>
        <v>-195098912288.10703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25">
      <c r="G3126" s="459"/>
      <c r="H3126" s="459">
        <v>3119</v>
      </c>
      <c r="I3126" s="444">
        <f t="shared" ca="1" si="163"/>
        <v>-195098912288.10703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-812912134.53377926</v>
      </c>
      <c r="L3126" s="444">
        <f t="shared" ca="1" si="162"/>
        <v>-195911824422.64081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25">
      <c r="G3127" s="459"/>
      <c r="H3127" s="459">
        <v>3120</v>
      </c>
      <c r="I3127" s="444">
        <f t="shared" ca="1" si="163"/>
        <v>-195911824422.64081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-816299268.42767</v>
      </c>
      <c r="L3127" s="444">
        <f t="shared" ca="1" si="162"/>
        <v>-196728123691.06848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25">
      <c r="G3128" s="459"/>
      <c r="H3128" s="459">
        <v>3121</v>
      </c>
      <c r="I3128" s="444">
        <f t="shared" ca="1" si="163"/>
        <v>-196728123691.06848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-819700515.37945199</v>
      </c>
      <c r="L3128" s="444">
        <f t="shared" ca="1" si="162"/>
        <v>-197547824206.44794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25">
      <c r="G3129" s="459"/>
      <c r="H3129" s="459">
        <v>3122</v>
      </c>
      <c r="I3129" s="444">
        <f t="shared" ca="1" si="163"/>
        <v>-197547824206.44794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-823115934.19353306</v>
      </c>
      <c r="L3129" s="444">
        <f t="shared" ca="1" si="162"/>
        <v>-198370940140.64148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25">
      <c r="G3130" s="459"/>
      <c r="H3130" s="459">
        <v>3123</v>
      </c>
      <c r="I3130" s="444">
        <f t="shared" ca="1" si="163"/>
        <v>-198370940140.64148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-826545583.91933954</v>
      </c>
      <c r="L3130" s="444">
        <f t="shared" ca="1" si="162"/>
        <v>-199197485724.56082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25">
      <c r="G3131" s="459"/>
      <c r="H3131" s="459">
        <v>3124</v>
      </c>
      <c r="I3131" s="444">
        <f t="shared" ca="1" si="163"/>
        <v>-199197485724.56082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-829989523.85233676</v>
      </c>
      <c r="L3131" s="444">
        <f t="shared" ca="1" si="162"/>
        <v>-200027475248.41315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25">
      <c r="G3132" s="459"/>
      <c r="H3132" s="459">
        <v>3125</v>
      </c>
      <c r="I3132" s="444">
        <f t="shared" ca="1" si="163"/>
        <v>-200027475248.41315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-833447813.5350548</v>
      </c>
      <c r="L3132" s="444">
        <f t="shared" ca="1" si="162"/>
        <v>-200860923061.94821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25">
      <c r="G3133" s="459"/>
      <c r="H3133" s="459">
        <v>3126</v>
      </c>
      <c r="I3133" s="444">
        <f t="shared" ca="1" si="163"/>
        <v>-200860923061.94821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-836920512.75811756</v>
      </c>
      <c r="L3133" s="444">
        <f t="shared" ca="1" si="162"/>
        <v>-201697843574.70633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25">
      <c r="G3134" s="459"/>
      <c r="H3134" s="459">
        <v>3127</v>
      </c>
      <c r="I3134" s="444">
        <f t="shared" ca="1" si="163"/>
        <v>-201697843574.70633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-840407681.56127632</v>
      </c>
      <c r="L3134" s="444">
        <f t="shared" ca="1" si="162"/>
        <v>-202538251256.26761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25">
      <c r="G3135" s="459"/>
      <c r="H3135" s="459">
        <v>3128</v>
      </c>
      <c r="I3135" s="444">
        <f t="shared" ca="1" si="163"/>
        <v>-202538251256.26761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-843909380.23444831</v>
      </c>
      <c r="L3135" s="444">
        <f t="shared" ca="1" si="162"/>
        <v>-203382160636.50204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25">
      <c r="G3136" s="459"/>
      <c r="H3136" s="459">
        <v>3129</v>
      </c>
      <c r="I3136" s="444">
        <f t="shared" ca="1" si="163"/>
        <v>-203382160636.50204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-847425669.31875849</v>
      </c>
      <c r="L3136" s="444">
        <f t="shared" ca="1" si="162"/>
        <v>-204229586305.8208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25">
      <c r="G3137" s="459"/>
      <c r="H3137" s="459">
        <v>3130</v>
      </c>
      <c r="I3137" s="444">
        <f t="shared" ca="1" si="163"/>
        <v>-204229586305.8208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-850956609.60758662</v>
      </c>
      <c r="L3137" s="444">
        <f t="shared" ca="1" si="162"/>
        <v>-205080542915.42838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25">
      <c r="G3138" s="459"/>
      <c r="H3138" s="459">
        <v>3131</v>
      </c>
      <c r="I3138" s="444">
        <f t="shared" ca="1" si="163"/>
        <v>-205080542915.42838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-854502262.14761817</v>
      </c>
      <c r="L3138" s="444">
        <f t="shared" ca="1" si="162"/>
        <v>-205935045177.57599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25">
      <c r="G3139" s="459"/>
      <c r="H3139" s="459">
        <v>3132</v>
      </c>
      <c r="I3139" s="444">
        <f t="shared" ca="1" si="163"/>
        <v>-205935045177.57599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-858062688.23989999</v>
      </c>
      <c r="L3139" s="444">
        <f t="shared" ca="1" si="162"/>
        <v>-206793107865.81589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25">
      <c r="G3140" s="459"/>
      <c r="H3140" s="459">
        <v>3133</v>
      </c>
      <c r="I3140" s="444">
        <f t="shared" ca="1" si="163"/>
        <v>-206793107865.81589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-861637949.44089949</v>
      </c>
      <c r="L3140" s="444">
        <f t="shared" ca="1" si="162"/>
        <v>-207654745815.25677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25">
      <c r="G3141" s="459"/>
      <c r="H3141" s="459">
        <v>3134</v>
      </c>
      <c r="I3141" s="444">
        <f t="shared" ca="1" si="163"/>
        <v>-207654745815.25677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-865228107.5635699</v>
      </c>
      <c r="L3141" s="444">
        <f t="shared" ca="1" si="162"/>
        <v>-208519973922.82034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25">
      <c r="G3142" s="459"/>
      <c r="H3142" s="459">
        <v>3135</v>
      </c>
      <c r="I3142" s="444">
        <f t="shared" ca="1" si="163"/>
        <v>-208519973922.82034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-868833224.67841804</v>
      </c>
      <c r="L3142" s="444">
        <f t="shared" ca="1" si="162"/>
        <v>-209388807147.49875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25">
      <c r="G3143" s="459"/>
      <c r="H3143" s="459">
        <v>3136</v>
      </c>
      <c r="I3143" s="444">
        <f t="shared" ca="1" si="163"/>
        <v>-209388807147.49875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-872453363.11457813</v>
      </c>
      <c r="L3143" s="444">
        <f t="shared" ca="1" si="162"/>
        <v>-210261260510.61331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25">
      <c r="G3144" s="459"/>
      <c r="H3144" s="459">
        <v>3137</v>
      </c>
      <c r="I3144" s="444">
        <f t="shared" ca="1" si="163"/>
        <v>-210261260510.61331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-876088585.46088874</v>
      </c>
      <c r="L3144" s="444">
        <f t="shared" ca="1" si="162"/>
        <v>-211137349096.07419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25">
      <c r="G3145" s="459"/>
      <c r="H3145" s="459">
        <v>3138</v>
      </c>
      <c r="I3145" s="444">
        <f t="shared" ca="1" si="163"/>
        <v>-211137349096.07419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-879738954.56697571</v>
      </c>
      <c r="L3145" s="444">
        <f t="shared" ca="1" si="162"/>
        <v>-212017088050.64117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25">
      <c r="G3146" s="459"/>
      <c r="H3146" s="459">
        <v>3139</v>
      </c>
      <c r="I3146" s="444">
        <f t="shared" ca="1" si="163"/>
        <v>-212017088050.64117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-883404533.54433823</v>
      </c>
      <c r="L3146" s="444">
        <f t="shared" ca="1" si="162"/>
        <v>-212900492584.18552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25">
      <c r="G3147" s="459"/>
      <c r="H3147" s="459">
        <v>3140</v>
      </c>
      <c r="I3147" s="444">
        <f t="shared" ca="1" si="163"/>
        <v>-212900492584.18552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-887085385.7674396</v>
      </c>
      <c r="L3147" s="444">
        <f t="shared" ca="1" si="162"/>
        <v>-213787577969.95294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25">
      <c r="G3148" s="459"/>
      <c r="H3148" s="459">
        <v>3141</v>
      </c>
      <c r="I3148" s="444">
        <f t="shared" ca="1" si="163"/>
        <v>-213787577969.95294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-890781574.8748039</v>
      </c>
      <c r="L3148" s="444">
        <f t="shared" ca="1" si="162"/>
        <v>-214678359544.82776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25">
      <c r="G3149" s="459"/>
      <c r="H3149" s="459">
        <v>3142</v>
      </c>
      <c r="I3149" s="444">
        <f t="shared" ca="1" si="163"/>
        <v>-214678359544.82776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-894493164.77011561</v>
      </c>
      <c r="L3149" s="444">
        <f t="shared" ca="1" si="162"/>
        <v>-215572852709.59787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25">
      <c r="G3150" s="459"/>
      <c r="H3150" s="459">
        <v>3143</v>
      </c>
      <c r="I3150" s="444">
        <f t="shared" ca="1" si="163"/>
        <v>-215572852709.59787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-898220219.62332428</v>
      </c>
      <c r="L3150" s="444">
        <f t="shared" ca="1" si="162"/>
        <v>-216471072929.22119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25">
      <c r="G3151" s="459"/>
      <c r="H3151" s="459">
        <v>3144</v>
      </c>
      <c r="I3151" s="444">
        <f t="shared" ca="1" si="163"/>
        <v>-216471072929.22119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-901962803.87175477</v>
      </c>
      <c r="L3151" s="444">
        <f t="shared" ca="1" si="162"/>
        <v>-217373035733.09296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25">
      <c r="G3152" s="459"/>
      <c r="H3152" s="459">
        <v>3145</v>
      </c>
      <c r="I3152" s="444">
        <f t="shared" ca="1" si="163"/>
        <v>-217373035733.09296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-905720982.22122061</v>
      </c>
      <c r="L3152" s="444">
        <f t="shared" ca="1" si="162"/>
        <v>-218278756715.31418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25">
      <c r="G3153" s="459"/>
      <c r="H3153" s="459">
        <v>3146</v>
      </c>
      <c r="I3153" s="444">
        <f t="shared" ca="1" si="163"/>
        <v>-218278756715.31418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-909494819.64714253</v>
      </c>
      <c r="L3153" s="444">
        <f t="shared" ca="1" si="162"/>
        <v>-219188251534.96133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25">
      <c r="G3154" s="459"/>
      <c r="H3154" s="459">
        <v>3147</v>
      </c>
      <c r="I3154" s="444">
        <f t="shared" ca="1" si="163"/>
        <v>-219188251534.96133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-913284381.3956722</v>
      </c>
      <c r="L3154" s="444">
        <f t="shared" ca="1" si="162"/>
        <v>-220101535916.35699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25">
      <c r="G3155" s="459"/>
      <c r="H3155" s="459">
        <v>3148</v>
      </c>
      <c r="I3155" s="444">
        <f t="shared" ca="1" si="163"/>
        <v>-220101535916.35699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-917089732.98482096</v>
      </c>
      <c r="L3155" s="444">
        <f t="shared" ca="1" si="162"/>
        <v>-221018625649.34183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25">
      <c r="G3156" s="459"/>
      <c r="H3156" s="459">
        <v>3149</v>
      </c>
      <c r="I3156" s="444">
        <f t="shared" ca="1" si="163"/>
        <v>-221018625649.34183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-920910940.20559096</v>
      </c>
      <c r="L3156" s="444">
        <f t="shared" ca="1" si="162"/>
        <v>-221939536589.54742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25">
      <c r="G3157" s="459"/>
      <c r="H3157" s="459">
        <v>3150</v>
      </c>
      <c r="I3157" s="444">
        <f t="shared" ca="1" si="163"/>
        <v>-221939536589.54742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-924748069.12311411</v>
      </c>
      <c r="L3157" s="444">
        <f t="shared" ca="1" si="162"/>
        <v>-222864284658.67053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25">
      <c r="G3158" s="459"/>
      <c r="H3158" s="459">
        <v>3151</v>
      </c>
      <c r="I3158" s="444">
        <f t="shared" ca="1" si="163"/>
        <v>-222864284658.67053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-928601186.07779372</v>
      </c>
      <c r="L3158" s="444">
        <f t="shared" ca="1" si="162"/>
        <v>-223792885844.74832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25">
      <c r="G3159" s="459"/>
      <c r="H3159" s="459">
        <v>3152</v>
      </c>
      <c r="I3159" s="444">
        <f t="shared" ca="1" si="163"/>
        <v>-223792885844.74832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-932470357.6864512</v>
      </c>
      <c r="L3159" s="444">
        <f t="shared" ca="1" si="162"/>
        <v>-224725356202.43478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25">
      <c r="G3160" s="459"/>
      <c r="H3160" s="459">
        <v>3153</v>
      </c>
      <c r="I3160" s="444">
        <f t="shared" ca="1" si="163"/>
        <v>-224725356202.43478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-936355650.84347832</v>
      </c>
      <c r="L3160" s="444">
        <f t="shared" ca="1" si="162"/>
        <v>-225661711853.27826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25">
      <c r="G3161" s="459"/>
      <c r="H3161" s="459">
        <v>3154</v>
      </c>
      <c r="I3161" s="444">
        <f t="shared" ca="1" si="163"/>
        <v>-225661711853.27826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-940257132.72199261</v>
      </c>
      <c r="L3161" s="444">
        <f t="shared" ca="1" si="162"/>
        <v>-226601968986.00024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25">
      <c r="G3162" s="459"/>
      <c r="H3162" s="459">
        <v>3155</v>
      </c>
      <c r="I3162" s="444">
        <f t="shared" ca="1" si="163"/>
        <v>-226601968986.00024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-944174870.77500105</v>
      </c>
      <c r="L3162" s="444">
        <f t="shared" ca="1" si="162"/>
        <v>-227546143856.77524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25">
      <c r="G3163" s="459"/>
      <c r="H3163" s="459">
        <v>3156</v>
      </c>
      <c r="I3163" s="444">
        <f t="shared" ca="1" si="163"/>
        <v>-227546143856.77524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-948108932.73656356</v>
      </c>
      <c r="L3163" s="444">
        <f t="shared" ca="1" si="162"/>
        <v>-228494252789.51181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25">
      <c r="G3164" s="459"/>
      <c r="H3164" s="459">
        <v>3157</v>
      </c>
      <c r="I3164" s="444">
        <f t="shared" ca="1" si="163"/>
        <v>-228494252789.51181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-952059386.62296593</v>
      </c>
      <c r="L3164" s="444">
        <f t="shared" ca="1" si="162"/>
        <v>-229446312176.13477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25">
      <c r="G3165" s="459"/>
      <c r="H3165" s="459">
        <v>3158</v>
      </c>
      <c r="I3165" s="444">
        <f t="shared" ca="1" si="163"/>
        <v>-229446312176.13477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-956026300.73389482</v>
      </c>
      <c r="L3165" s="444">
        <f t="shared" ca="1" si="162"/>
        <v>-230402338476.86865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25">
      <c r="G3166" s="459"/>
      <c r="H3166" s="459">
        <v>3159</v>
      </c>
      <c r="I3166" s="444">
        <f t="shared" ca="1" si="163"/>
        <v>-230402338476.86865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-960009743.65361941</v>
      </c>
      <c r="L3166" s="444">
        <f t="shared" ca="1" si="162"/>
        <v>-231362348220.52228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25">
      <c r="G3167" s="459"/>
      <c r="H3167" s="459">
        <v>3160</v>
      </c>
      <c r="I3167" s="444">
        <f t="shared" ca="1" si="163"/>
        <v>-231362348220.52228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-964009784.25217605</v>
      </c>
      <c r="L3167" s="444">
        <f t="shared" ca="1" si="162"/>
        <v>-232326358004.77444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25">
      <c r="G3168" s="459"/>
      <c r="H3168" s="459">
        <v>3161</v>
      </c>
      <c r="I3168" s="444">
        <f t="shared" ca="1" si="163"/>
        <v>-232326358004.77444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-968026491.68656015</v>
      </c>
      <c r="L3168" s="444">
        <f t="shared" ca="1" si="162"/>
        <v>-233294384496.461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25">
      <c r="G3169" s="459"/>
      <c r="H3169" s="459">
        <v>3162</v>
      </c>
      <c r="I3169" s="444">
        <f t="shared" ca="1" si="163"/>
        <v>-233294384496.461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-972059935.4019208</v>
      </c>
      <c r="L3169" s="444">
        <f t="shared" ca="1" si="162"/>
        <v>-234266444431.86292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25">
      <c r="G3170" s="459"/>
      <c r="H3170" s="459">
        <v>3163</v>
      </c>
      <c r="I3170" s="444">
        <f t="shared" ca="1" si="163"/>
        <v>-234266444431.86292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-976110185.13276207</v>
      </c>
      <c r="L3170" s="444">
        <f t="shared" ca="1" si="162"/>
        <v>-235242554616.99567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25">
      <c r="G3171" s="459"/>
      <c r="H3171" s="459">
        <v>3164</v>
      </c>
      <c r="I3171" s="444">
        <f t="shared" ca="1" si="163"/>
        <v>-235242554616.99567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-980177310.90414858</v>
      </c>
      <c r="L3171" s="444">
        <f t="shared" ca="1" si="162"/>
        <v>-236222731927.89981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25">
      <c r="G3172" s="459"/>
      <c r="H3172" s="459">
        <v>3165</v>
      </c>
      <c r="I3172" s="444">
        <f t="shared" ca="1" si="163"/>
        <v>-236222731927.89981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-984261383.03291583</v>
      </c>
      <c r="L3172" s="444">
        <f t="shared" ca="1" si="162"/>
        <v>-237206993310.93274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25">
      <c r="G3173" s="459"/>
      <c r="H3173" s="459">
        <v>3166</v>
      </c>
      <c r="I3173" s="444">
        <f t="shared" ca="1" si="163"/>
        <v>-237206993310.93274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-988362472.12888634</v>
      </c>
      <c r="L3173" s="444">
        <f t="shared" ca="1" si="162"/>
        <v>-238195355783.06161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25">
      <c r="G3174" s="459"/>
      <c r="H3174" s="459">
        <v>3167</v>
      </c>
      <c r="I3174" s="444">
        <f t="shared" ca="1" si="163"/>
        <v>-238195355783.06161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-992480649.09608996</v>
      </c>
      <c r="L3174" s="444">
        <f t="shared" ca="1" si="162"/>
        <v>-239187836432.15771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25">
      <c r="G3175" s="459"/>
      <c r="H3175" s="459">
        <v>3168</v>
      </c>
      <c r="I3175" s="444">
        <f t="shared" ca="1" si="163"/>
        <v>-239187836432.15771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-996615985.13399065</v>
      </c>
      <c r="L3175" s="444">
        <f t="shared" ca="1" si="162"/>
        <v>-240184452417.29172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25">
      <c r="G3176" s="459"/>
      <c r="H3176" s="459">
        <v>3169</v>
      </c>
      <c r="I3176" s="444">
        <f t="shared" ca="1" si="163"/>
        <v>-240184452417.29172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-1000768551.7387155</v>
      </c>
      <c r="L3176" s="444">
        <f t="shared" ca="1" si="162"/>
        <v>-241185220969.03043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25">
      <c r="G3177" s="459"/>
      <c r="H3177" s="459">
        <v>3170</v>
      </c>
      <c r="I3177" s="444">
        <f t="shared" ca="1" si="163"/>
        <v>-241185220969.03043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-1004938420.7042933</v>
      </c>
      <c r="L3177" s="444">
        <f t="shared" ca="1" si="162"/>
        <v>-242190159389.73471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25">
      <c r="G3178" s="459"/>
      <c r="H3178" s="459">
        <v>3171</v>
      </c>
      <c r="I3178" s="444">
        <f t="shared" ca="1" si="163"/>
        <v>-242190159389.73471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-1009125664.1238946</v>
      </c>
      <c r="L3178" s="444">
        <f t="shared" ca="1" si="162"/>
        <v>-243199285053.85861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25">
      <c r="G3179" s="459"/>
      <c r="H3179" s="459">
        <v>3172</v>
      </c>
      <c r="I3179" s="444">
        <f t="shared" ca="1" si="163"/>
        <v>-243199285053.85861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-1013330354.3910775</v>
      </c>
      <c r="L3179" s="444">
        <f t="shared" ca="1" si="162"/>
        <v>-244212615408.24969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25">
      <c r="G3180" s="459"/>
      <c r="H3180" s="459">
        <v>3173</v>
      </c>
      <c r="I3180" s="444">
        <f t="shared" ca="1" si="163"/>
        <v>-244212615408.24969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-1017552564.2010404</v>
      </c>
      <c r="L3180" s="444">
        <f t="shared" ca="1" si="162"/>
        <v>-245230167972.45074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25">
      <c r="G3181" s="459"/>
      <c r="H3181" s="459">
        <v>3174</v>
      </c>
      <c r="I3181" s="444">
        <f t="shared" ca="1" si="163"/>
        <v>-245230167972.45074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-1021792366.5518782</v>
      </c>
      <c r="L3181" s="444">
        <f t="shared" ca="1" si="162"/>
        <v>-246251960339.00262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25">
      <c r="G3182" s="459"/>
      <c r="H3182" s="459">
        <v>3175</v>
      </c>
      <c r="I3182" s="444">
        <f t="shared" ca="1" si="163"/>
        <v>-246251960339.00262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-1026049834.7458441</v>
      </c>
      <c r="L3182" s="444">
        <f t="shared" ca="1" si="162"/>
        <v>-247278010173.74847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25">
      <c r="G3183" s="459"/>
      <c r="H3183" s="459">
        <v>3176</v>
      </c>
      <c r="I3183" s="444">
        <f t="shared" ca="1" si="163"/>
        <v>-247278010173.74847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-1030325042.3906187</v>
      </c>
      <c r="L3183" s="444">
        <f t="shared" ca="1" si="162"/>
        <v>-248308335216.1391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25">
      <c r="G3184" s="459"/>
      <c r="H3184" s="459">
        <v>3177</v>
      </c>
      <c r="I3184" s="444">
        <f t="shared" ca="1" si="163"/>
        <v>-248308335216.1391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-1034618063.4005796</v>
      </c>
      <c r="L3184" s="444">
        <f t="shared" ca="1" si="162"/>
        <v>-249342953279.53967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25">
      <c r="G3185" s="459"/>
      <c r="H3185" s="459">
        <v>3178</v>
      </c>
      <c r="I3185" s="444">
        <f t="shared" ca="1" si="163"/>
        <v>-249342953279.53967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-1038928971.9980819</v>
      </c>
      <c r="L3185" s="444">
        <f t="shared" ca="1" si="162"/>
        <v>-250381882251.53775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25">
      <c r="G3186" s="459"/>
      <c r="H3186" s="459">
        <v>3179</v>
      </c>
      <c r="I3186" s="444">
        <f t="shared" ca="1" si="163"/>
        <v>-250381882251.53775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-1043257842.7147408</v>
      </c>
      <c r="L3186" s="444">
        <f t="shared" ca="1" si="162"/>
        <v>-251425140094.2525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25">
      <c r="G3187" s="459"/>
      <c r="H3187" s="459">
        <v>3180</v>
      </c>
      <c r="I3187" s="444">
        <f t="shared" ca="1" si="163"/>
        <v>-251425140094.2525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-1047604750.3927188</v>
      </c>
      <c r="L3187" s="444">
        <f t="shared" ca="1" si="162"/>
        <v>-252472744844.64523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25">
      <c r="G3188" s="459"/>
      <c r="H3188" s="459">
        <v>3181</v>
      </c>
      <c r="I3188" s="444">
        <f t="shared" ca="1" si="163"/>
        <v>-252472744844.64523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-1051969770.1860217</v>
      </c>
      <c r="L3188" s="444">
        <f t="shared" ca="1" si="162"/>
        <v>-253524714614.83127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25">
      <c r="G3189" s="459"/>
      <c r="H3189" s="459">
        <v>3182</v>
      </c>
      <c r="I3189" s="444">
        <f t="shared" ca="1" si="163"/>
        <v>-253524714614.83127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-1056352977.5617969</v>
      </c>
      <c r="L3189" s="444">
        <f t="shared" ca="1" si="162"/>
        <v>-254581067592.39307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25">
      <c r="G3190" s="459"/>
      <c r="H3190" s="459">
        <v>3183</v>
      </c>
      <c r="I3190" s="444">
        <f t="shared" ca="1" si="163"/>
        <v>-254581067592.39307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-1060754448.3016378</v>
      </c>
      <c r="L3190" s="444">
        <f t="shared" ca="1" si="162"/>
        <v>-255641822040.6947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25">
      <c r="G3191" s="459"/>
      <c r="H3191" s="459">
        <v>3184</v>
      </c>
      <c r="I3191" s="444">
        <f t="shared" ca="1" si="163"/>
        <v>-255641822040.6947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-1065174258.5028945</v>
      </c>
      <c r="L3191" s="444">
        <f t="shared" ca="1" si="162"/>
        <v>-256706996299.1976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25">
      <c r="G3192" s="459"/>
      <c r="H3192" s="459">
        <v>3185</v>
      </c>
      <c r="I3192" s="444">
        <f t="shared" ca="1" si="163"/>
        <v>-256706996299.1976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-1069612484.5799899</v>
      </c>
      <c r="L3192" s="444">
        <f t="shared" ca="1" si="162"/>
        <v>-257776608783.77759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25">
      <c r="G3193" s="459"/>
      <c r="H3193" s="459">
        <v>3186</v>
      </c>
      <c r="I3193" s="444">
        <f t="shared" ca="1" si="163"/>
        <v>-257776608783.77759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-1074069203.2657399</v>
      </c>
      <c r="L3193" s="444">
        <f t="shared" ca="1" si="162"/>
        <v>-258850677987.04333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25">
      <c r="G3194" s="459"/>
      <c r="H3194" s="459">
        <v>3187</v>
      </c>
      <c r="I3194" s="444">
        <f t="shared" ca="1" si="163"/>
        <v>-258850677987.04333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-1078544491.6126804</v>
      </c>
      <c r="L3194" s="444">
        <f t="shared" ca="1" si="162"/>
        <v>-259929222478.65601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25">
      <c r="G3195" s="459"/>
      <c r="H3195" s="459">
        <v>3188</v>
      </c>
      <c r="I3195" s="444">
        <f t="shared" ca="1" si="163"/>
        <v>-259929222478.65601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-1083038426.9944</v>
      </c>
      <c r="L3195" s="444">
        <f t="shared" ca="1" si="162"/>
        <v>-261012260905.65039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25">
      <c r="G3196" s="459"/>
      <c r="H3196" s="459">
        <v>3189</v>
      </c>
      <c r="I3196" s="444">
        <f t="shared" ca="1" si="163"/>
        <v>-261012260905.65039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-1087551087.1068764</v>
      </c>
      <c r="L3196" s="444">
        <f t="shared" ca="1" si="162"/>
        <v>-262099811992.75726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25">
      <c r="G3197" s="459"/>
      <c r="H3197" s="459">
        <v>3190</v>
      </c>
      <c r="I3197" s="444">
        <f t="shared" ca="1" si="163"/>
        <v>-262099811992.75726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-1092082549.9698219</v>
      </c>
      <c r="L3197" s="444">
        <f t="shared" ca="1" si="162"/>
        <v>-263191894542.72708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25">
      <c r="G3198" s="459"/>
      <c r="H3198" s="459">
        <v>3191</v>
      </c>
      <c r="I3198" s="444">
        <f t="shared" ca="1" si="163"/>
        <v>-263191894542.72708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-1096632893.9280295</v>
      </c>
      <c r="L3198" s="444">
        <f t="shared" ca="1" si="162"/>
        <v>-264288527436.65512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25">
      <c r="G3199" s="459"/>
      <c r="H3199" s="459">
        <v>3192</v>
      </c>
      <c r="I3199" s="444">
        <f t="shared" ca="1" si="163"/>
        <v>-264288527436.65512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-1101202197.6527297</v>
      </c>
      <c r="L3199" s="444">
        <f t="shared" ca="1" si="162"/>
        <v>-265389729634.30786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25">
      <c r="G3200" s="459"/>
      <c r="H3200" s="459">
        <v>3193</v>
      </c>
      <c r="I3200" s="444">
        <f t="shared" ca="1" si="163"/>
        <v>-265389729634.30786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-1105790540.1429493</v>
      </c>
      <c r="L3200" s="444">
        <f t="shared" ca="1" si="162"/>
        <v>-266495520174.45081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25">
      <c r="G3201" s="459"/>
      <c r="H3201" s="459">
        <v>3194</v>
      </c>
      <c r="I3201" s="444">
        <f t="shared" ca="1" si="163"/>
        <v>-266495520174.45081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-1110398000.7268784</v>
      </c>
      <c r="L3201" s="444">
        <f t="shared" ca="1" si="162"/>
        <v>-267605918175.17767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25">
      <c r="G3202" s="459"/>
      <c r="H3202" s="459">
        <v>3195</v>
      </c>
      <c r="I3202" s="444">
        <f t="shared" ca="1" si="163"/>
        <v>-267605918175.17767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-1115024659.0632401</v>
      </c>
      <c r="L3202" s="444">
        <f t="shared" ca="1" si="162"/>
        <v>-268720942834.24091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25">
      <c r="G3203" s="459"/>
      <c r="H3203" s="459">
        <v>3196</v>
      </c>
      <c r="I3203" s="444">
        <f t="shared" ca="1" si="163"/>
        <v>-268720942834.24091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-1119670595.1426704</v>
      </c>
      <c r="L3203" s="444">
        <f t="shared" ca="1" si="162"/>
        <v>-269840613429.38358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25">
      <c r="G3204" s="459"/>
      <c r="H3204" s="459">
        <v>3197</v>
      </c>
      <c r="I3204" s="444">
        <f t="shared" ca="1" si="163"/>
        <v>-269840613429.38358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-1124335889.2890983</v>
      </c>
      <c r="L3204" s="444">
        <f t="shared" ca="1" si="162"/>
        <v>-270964949318.67267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25">
      <c r="G3205" s="459"/>
      <c r="H3205" s="459">
        <v>3198</v>
      </c>
      <c r="I3205" s="444">
        <f t="shared" ca="1" si="163"/>
        <v>-270964949318.67267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-1129020622.1611362</v>
      </c>
      <c r="L3205" s="444">
        <f t="shared" ca="1" si="162"/>
        <v>-272093969940.8338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25">
      <c r="G3206" s="459"/>
      <c r="H3206" s="459">
        <v>3199</v>
      </c>
      <c r="I3206" s="444">
        <f t="shared" ca="1" si="163"/>
        <v>-272093969940.8338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-1133724874.7534742</v>
      </c>
      <c r="L3206" s="444">
        <f t="shared" ca="1" si="162"/>
        <v>-273227694815.58728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25">
      <c r="G3207" s="459"/>
      <c r="H3207" s="459">
        <v>3200</v>
      </c>
      <c r="I3207" s="444">
        <f t="shared" ca="1" si="163"/>
        <v>-273227694815.58728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-1138448728.3982801</v>
      </c>
      <c r="L3207" s="444">
        <f t="shared" ca="1" si="162"/>
        <v>-274366143543.98557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25">
      <c r="G3208" s="459"/>
      <c r="H3208" s="459">
        <v>3201</v>
      </c>
      <c r="I3208" s="444">
        <f t="shared" ca="1" si="163"/>
        <v>-274366143543.98557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-1143192264.7666066</v>
      </c>
      <c r="L3208" s="444">
        <f t="shared" ca="1" si="162"/>
        <v>-275509335808.7522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25">
      <c r="G3209" s="459"/>
      <c r="H3209" s="459">
        <v>3202</v>
      </c>
      <c r="I3209" s="444">
        <f t="shared" ca="1" si="163"/>
        <v>-275509335808.7522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-1147955565.8698008</v>
      </c>
      <c r="L3209" s="444">
        <f t="shared" ca="1" si="162"/>
        <v>-276657291374.62201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25">
      <c r="G3210" s="459"/>
      <c r="H3210" s="459">
        <v>3203</v>
      </c>
      <c r="I3210" s="444">
        <f t="shared" ca="1" si="163"/>
        <v>-276657291374.62201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-1152738714.060925</v>
      </c>
      <c r="L3210" s="444">
        <f t="shared" ca="1" si="162"/>
        <v>-277810030088.68292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25">
      <c r="G3211" s="459"/>
      <c r="H3211" s="459">
        <v>3204</v>
      </c>
      <c r="I3211" s="444">
        <f t="shared" ca="1" si="163"/>
        <v>-277810030088.68292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-1157541792.0361788</v>
      </c>
      <c r="L3211" s="444">
        <f t="shared" ca="1" si="162"/>
        <v>-278967571880.71912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25">
      <c r="G3212" s="459"/>
      <c r="H3212" s="459">
        <v>3205</v>
      </c>
      <c r="I3212" s="444">
        <f t="shared" ca="1" si="163"/>
        <v>-278967571880.71912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-1162364882.8363297</v>
      </c>
      <c r="L3212" s="444">
        <f t="shared" ca="1" si="162"/>
        <v>-280129936763.55542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25">
      <c r="G3213" s="459"/>
      <c r="H3213" s="459">
        <v>3206</v>
      </c>
      <c r="I3213" s="444">
        <f t="shared" ca="1" si="163"/>
        <v>-280129936763.55542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-1167208069.8481476</v>
      </c>
      <c r="L3213" s="444">
        <f t="shared" ca="1" si="162"/>
        <v>-281297144833.40356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25">
      <c r="G3214" s="459"/>
      <c r="H3214" s="459">
        <v>3207</v>
      </c>
      <c r="I3214" s="444">
        <f t="shared" ca="1" si="163"/>
        <v>-281297144833.40356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-1172071436.8058481</v>
      </c>
      <c r="L3214" s="444">
        <f t="shared" ca="1" si="162"/>
        <v>-282469216270.20941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25">
      <c r="G3215" s="459"/>
      <c r="H3215" s="459">
        <v>3208</v>
      </c>
      <c r="I3215" s="444">
        <f t="shared" ca="1" si="163"/>
        <v>-282469216270.20941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-1176955067.7925391</v>
      </c>
      <c r="L3215" s="444">
        <f t="shared" ca="1" si="162"/>
        <v>-283646171338.00195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25">
      <c r="G3216" s="459"/>
      <c r="H3216" s="459">
        <v>3209</v>
      </c>
      <c r="I3216" s="444">
        <f t="shared" ca="1" si="163"/>
        <v>-283646171338.00195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-1181859047.2416749</v>
      </c>
      <c r="L3216" s="444">
        <f t="shared" ca="1" si="162"/>
        <v>-284828030385.24365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25">
      <c r="G3217" s="459"/>
      <c r="H3217" s="459">
        <v>3210</v>
      </c>
      <c r="I3217" s="444">
        <f t="shared" ca="1" si="163"/>
        <v>-284828030385.24365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-1186783459.9385152</v>
      </c>
      <c r="L3217" s="444">
        <f t="shared" ca="1" si="162"/>
        <v>-286014813845.18219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25">
      <c r="G3218" s="459"/>
      <c r="H3218" s="459">
        <v>3211</v>
      </c>
      <c r="I3218" s="444">
        <f t="shared" ca="1" si="163"/>
        <v>-286014813845.18219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-1191728391.0215924</v>
      </c>
      <c r="L3218" s="444">
        <f t="shared" ca="1" si="162"/>
        <v>-287206542236.2038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25">
      <c r="G3219" s="459"/>
      <c r="H3219" s="459">
        <v>3212</v>
      </c>
      <c r="I3219" s="444">
        <f t="shared" ca="1" si="163"/>
        <v>-287206542236.2038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-1196693925.9841824</v>
      </c>
      <c r="L3219" s="444">
        <f t="shared" ca="1" si="162"/>
        <v>-288403236162.18799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25">
      <c r="G3220" s="459"/>
      <c r="H3220" s="459">
        <v>3213</v>
      </c>
      <c r="I3220" s="444">
        <f t="shared" ca="1" si="163"/>
        <v>-288403236162.18799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-1201680150.6757832</v>
      </c>
      <c r="L3220" s="444">
        <f t="shared" ca="1" si="162"/>
        <v>-289604916312.86377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25">
      <c r="G3221" s="459"/>
      <c r="H3221" s="459">
        <v>3214</v>
      </c>
      <c r="I3221" s="444">
        <f t="shared" ca="1" si="163"/>
        <v>-289604916312.86377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-1206687151.3035991</v>
      </c>
      <c r="L3221" s="444">
        <f t="shared" ca="1" si="162"/>
        <v>-290811603464.16736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25">
      <c r="G3222" s="459"/>
      <c r="H3222" s="459">
        <v>3215</v>
      </c>
      <c r="I3222" s="444">
        <f t="shared" ca="1" si="163"/>
        <v>-290811603464.16736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-1211715014.4340305</v>
      </c>
      <c r="L3222" s="444">
        <f t="shared" ca="1" si="162"/>
        <v>-292023318478.60138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25">
      <c r="G3223" s="459"/>
      <c r="H3223" s="459">
        <v>3216</v>
      </c>
      <c r="I3223" s="444">
        <f t="shared" ca="1" si="163"/>
        <v>-292023318478.60138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-1216763826.9941723</v>
      </c>
      <c r="L3223" s="444">
        <f t="shared" ca="1" si="162"/>
        <v>-293240082305.59558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25">
      <c r="G3224" s="459"/>
      <c r="H3224" s="459">
        <v>3217</v>
      </c>
      <c r="I3224" s="444">
        <f t="shared" ca="1" si="163"/>
        <v>-293240082305.59558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-1221833676.273315</v>
      </c>
      <c r="L3224" s="444">
        <f t="shared" ca="1" si="162"/>
        <v>-294461915981.8689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25">
      <c r="G3225" s="459"/>
      <c r="H3225" s="459">
        <v>3218</v>
      </c>
      <c r="I3225" s="444">
        <f t="shared" ca="1" si="163"/>
        <v>-294461915981.8689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-1226924649.9244537</v>
      </c>
      <c r="L3225" s="444">
        <f t="shared" ca="1" si="162"/>
        <v>-295688840631.79333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25">
      <c r="G3226" s="459"/>
      <c r="H3226" s="459">
        <v>3219</v>
      </c>
      <c r="I3226" s="444">
        <f t="shared" ca="1" si="163"/>
        <v>-295688840631.79333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-1232036835.9658055</v>
      </c>
      <c r="L3226" s="444">
        <f t="shared" ca="1" si="162"/>
        <v>-296920877467.75916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25">
      <c r="G3227" s="459"/>
      <c r="H3227" s="459">
        <v>3220</v>
      </c>
      <c r="I3227" s="444">
        <f t="shared" ca="1" si="163"/>
        <v>-296920877467.75916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-1237170322.7823298</v>
      </c>
      <c r="L3227" s="444">
        <f t="shared" ca="1" si="162"/>
        <v>-298158047790.5415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25">
      <c r="G3228" s="459"/>
      <c r="H3228" s="459">
        <v>3221</v>
      </c>
      <c r="I3228" s="444">
        <f t="shared" ca="1" si="163"/>
        <v>-298158047790.5415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-1242325199.1272562</v>
      </c>
      <c r="L3228" s="444">
        <f t="shared" ca="1" si="162"/>
        <v>-299400372989.66876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25">
      <c r="G3229" s="459"/>
      <c r="H3229" s="459">
        <v>3222</v>
      </c>
      <c r="I3229" s="444">
        <f t="shared" ca="1" si="163"/>
        <v>-299400372989.66876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-1247501554.1236198</v>
      </c>
      <c r="L3229" s="444">
        <f t="shared" ca="1" si="162"/>
        <v>-300647874543.79236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25">
      <c r="G3230" s="459"/>
      <c r="H3230" s="459">
        <v>3223</v>
      </c>
      <c r="I3230" s="444">
        <f t="shared" ca="1" si="163"/>
        <v>-300647874543.79236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-1252699477.2658014</v>
      </c>
      <c r="L3230" s="444">
        <f t="shared" ca="1" si="162"/>
        <v>-301900574021.05817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25">
      <c r="G3231" s="459"/>
      <c r="H3231" s="459">
        <v>3224</v>
      </c>
      <c r="I3231" s="444">
        <f t="shared" ca="1" si="163"/>
        <v>-301900574021.05817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-1257919058.4210756</v>
      </c>
      <c r="L3231" s="444">
        <f t="shared" ca="1" si="162"/>
        <v>-303158493079.47925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25">
      <c r="G3232" s="459"/>
      <c r="H3232" s="459">
        <v>3225</v>
      </c>
      <c r="I3232" s="444">
        <f t="shared" ca="1" si="163"/>
        <v>-303158493079.47925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-1263160387.8311634</v>
      </c>
      <c r="L3232" s="444">
        <f t="shared" ca="1" si="162"/>
        <v>-304421653467.31042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25">
      <c r="G3233" s="459"/>
      <c r="H3233" s="459">
        <v>3226</v>
      </c>
      <c r="I3233" s="444">
        <f t="shared" ca="1" si="163"/>
        <v>-304421653467.31042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-1268423556.1137934</v>
      </c>
      <c r="L3233" s="444">
        <f t="shared" ca="1" si="162"/>
        <v>-305690077023.42419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25">
      <c r="G3234" s="459"/>
      <c r="H3234" s="459">
        <v>3227</v>
      </c>
      <c r="I3234" s="444">
        <f t="shared" ca="1" si="163"/>
        <v>-305690077023.42419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-1273708654.2642674</v>
      </c>
      <c r="L3234" s="444">
        <f t="shared" ca="1" si="162"/>
        <v>-306963785677.68848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25">
      <c r="G3235" s="459"/>
      <c r="H3235" s="459">
        <v>3228</v>
      </c>
      <c r="I3235" s="444">
        <f t="shared" ca="1" si="163"/>
        <v>-306963785677.68848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-1279015773.6570354</v>
      </c>
      <c r="L3235" s="444">
        <f t="shared" ca="1" si="162"/>
        <v>-308242801451.34552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25">
      <c r="G3236" s="459"/>
      <c r="H3236" s="459">
        <v>3229</v>
      </c>
      <c r="I3236" s="444">
        <f t="shared" ca="1" si="163"/>
        <v>-308242801451.34552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-1284345006.0472729</v>
      </c>
      <c r="L3236" s="444">
        <f t="shared" ca="1" si="162"/>
        <v>-309527146457.39282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25">
      <c r="G3237" s="459"/>
      <c r="H3237" s="459">
        <v>3230</v>
      </c>
      <c r="I3237" s="444">
        <f t="shared" ca="1" si="163"/>
        <v>-309527146457.39282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-1289696443.5724702</v>
      </c>
      <c r="L3237" s="444">
        <f t="shared" ca="1" si="162"/>
        <v>-310816842900.96527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25">
      <c r="G3238" s="459"/>
      <c r="H3238" s="459">
        <v>3231</v>
      </c>
      <c r="I3238" s="444">
        <f t="shared" ca="1" si="163"/>
        <v>-310816842900.96527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-1295070178.7540219</v>
      </c>
      <c r="L3238" s="444">
        <f t="shared" ca="1" si="162"/>
        <v>-312111913079.7193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25">
      <c r="G3239" s="459"/>
      <c r="H3239" s="459">
        <v>3232</v>
      </c>
      <c r="I3239" s="444">
        <f t="shared" ca="1" si="163"/>
        <v>-312111913079.7193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-1300466304.4988303</v>
      </c>
      <c r="L3239" s="444">
        <f t="shared" ca="1" si="162"/>
        <v>-313412379384.21814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25">
      <c r="G3240" s="459"/>
      <c r="H3240" s="459">
        <v>3233</v>
      </c>
      <c r="I3240" s="444">
        <f t="shared" ca="1" si="163"/>
        <v>-313412379384.21814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-1305884914.100909</v>
      </c>
      <c r="L3240" s="444">
        <f t="shared" ca="1" si="162"/>
        <v>-314718264298.31903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25">
      <c r="G3241" s="459"/>
      <c r="H3241" s="459">
        <v>3234</v>
      </c>
      <c r="I3241" s="444">
        <f t="shared" ca="1" si="163"/>
        <v>-314718264298.31903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-1311326101.242996</v>
      </c>
      <c r="L3241" s="444">
        <f t="shared" ca="1" si="162"/>
        <v>-316029590399.56201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25">
      <c r="G3242" s="459"/>
      <c r="H3242" s="459">
        <v>3235</v>
      </c>
      <c r="I3242" s="444">
        <f t="shared" ca="1" si="163"/>
        <v>-316029590399.56201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-1316789959.9981751</v>
      </c>
      <c r="L3242" s="444">
        <f t="shared" ca="1" si="162"/>
        <v>-317346380359.56018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25">
      <c r="G3243" s="459"/>
      <c r="H3243" s="459">
        <v>3236</v>
      </c>
      <c r="I3243" s="444">
        <f t="shared" ca="1" si="163"/>
        <v>-317346380359.56018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-1322276584.8315008</v>
      </c>
      <c r="L3243" s="444">
        <f t="shared" ca="1" si="162"/>
        <v>-318668656944.39166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25">
      <c r="G3244" s="459"/>
      <c r="H3244" s="459">
        <v>3237</v>
      </c>
      <c r="I3244" s="444">
        <f t="shared" ca="1" si="163"/>
        <v>-318668656944.39166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-1327786070.6016319</v>
      </c>
      <c r="L3244" s="444">
        <f t="shared" ca="1" si="162"/>
        <v>-319996443014.99329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25">
      <c r="G3245" s="459"/>
      <c r="H3245" s="459">
        <v>3238</v>
      </c>
      <c r="I3245" s="444">
        <f t="shared" ca="1" si="163"/>
        <v>-319996443014.99329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-1333318512.5624721</v>
      </c>
      <c r="L3245" s="444">
        <f t="shared" ca="1" si="162"/>
        <v>-321329761527.55579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25">
      <c r="G3246" s="459"/>
      <c r="H3246" s="459">
        <v>3239</v>
      </c>
      <c r="I3246" s="444">
        <f t="shared" ca="1" si="163"/>
        <v>-321329761527.55579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-1338874006.3648157</v>
      </c>
      <c r="L3246" s="444">
        <f t="shared" ca="1" si="162"/>
        <v>-322668635533.92059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25">
      <c r="G3247" s="459"/>
      <c r="H3247" s="459">
        <v>3240</v>
      </c>
      <c r="I3247" s="444">
        <f t="shared" ca="1" si="163"/>
        <v>-322668635533.92059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-1344452648.0580025</v>
      </c>
      <c r="L3247" s="444">
        <f t="shared" ca="1" si="162"/>
        <v>-324013088181.97858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25">
      <c r="G3248" s="459"/>
      <c r="H3248" s="459">
        <v>3241</v>
      </c>
      <c r="I3248" s="444">
        <f t="shared" ca="1" si="163"/>
        <v>-324013088181.97858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-1350054534.0915773</v>
      </c>
      <c r="L3248" s="444">
        <f t="shared" ca="1" si="162"/>
        <v>-325363142716.07013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25">
      <c r="G3249" s="459"/>
      <c r="H3249" s="459">
        <v>3242</v>
      </c>
      <c r="I3249" s="444">
        <f t="shared" ca="1" si="163"/>
        <v>-325363142716.07013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-1355679761.3169589</v>
      </c>
      <c r="L3249" s="444">
        <f t="shared" ca="1" si="162"/>
        <v>-326718822477.38708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25">
      <c r="G3250" s="459"/>
      <c r="H3250" s="459">
        <v>3243</v>
      </c>
      <c r="I3250" s="444">
        <f t="shared" ca="1" si="163"/>
        <v>-326718822477.38708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-1361328426.9891129</v>
      </c>
      <c r="L3250" s="444">
        <f t="shared" ca="1" si="162"/>
        <v>-328080150904.37622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25">
      <c r="G3251" s="459"/>
      <c r="H3251" s="459">
        <v>3244</v>
      </c>
      <c r="I3251" s="444">
        <f t="shared" ca="1" si="163"/>
        <v>-328080150904.37622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-1367000628.7682343</v>
      </c>
      <c r="L3251" s="444">
        <f t="shared" ca="1" si="162"/>
        <v>-329447151533.14447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25">
      <c r="G3252" s="459"/>
      <c r="H3252" s="459">
        <v>3245</v>
      </c>
      <c r="I3252" s="444">
        <f t="shared" ca="1" si="163"/>
        <v>-329447151533.14447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-1372696464.7214353</v>
      </c>
      <c r="L3252" s="444">
        <f t="shared" ca="1" si="162"/>
        <v>-330819847997.86591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25">
      <c r="G3253" s="459"/>
      <c r="H3253" s="459">
        <v>3246</v>
      </c>
      <c r="I3253" s="444">
        <f t="shared" ca="1" si="163"/>
        <v>-330819847997.86591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-1378416033.3244412</v>
      </c>
      <c r="L3253" s="444">
        <f t="shared" ca="1" si="162"/>
        <v>-332198264031.19037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25">
      <c r="G3254" s="459"/>
      <c r="H3254" s="459">
        <v>3247</v>
      </c>
      <c r="I3254" s="444">
        <f t="shared" ca="1" si="163"/>
        <v>-332198264031.19037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-1384159433.4632931</v>
      </c>
      <c r="L3254" s="444">
        <f t="shared" ca="1" si="162"/>
        <v>-333582423464.65369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25">
      <c r="G3255" s="459"/>
      <c r="H3255" s="459">
        <v>3248</v>
      </c>
      <c r="I3255" s="444">
        <f t="shared" ca="1" si="163"/>
        <v>-333582423464.65369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-1389926764.4360571</v>
      </c>
      <c r="L3255" s="444">
        <f t="shared" ca="1" si="162"/>
        <v>-334972350229.08972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25">
      <c r="G3256" s="459"/>
      <c r="H3256" s="459">
        <v>3249</v>
      </c>
      <c r="I3256" s="444">
        <f t="shared" ca="1" si="163"/>
        <v>-334972350229.08972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-1395718125.9545405</v>
      </c>
      <c r="L3256" s="444">
        <f t="shared" ca="1" si="162"/>
        <v>-336368068355.04425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25">
      <c r="G3257" s="459"/>
      <c r="H3257" s="459">
        <v>3250</v>
      </c>
      <c r="I3257" s="444">
        <f t="shared" ca="1" si="163"/>
        <v>-336368068355.04425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-1401533618.1460178</v>
      </c>
      <c r="L3257" s="444">
        <f t="shared" ca="1" si="162"/>
        <v>-337769601973.19025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25">
      <c r="G3258" s="459"/>
      <c r="H3258" s="459">
        <v>3251</v>
      </c>
      <c r="I3258" s="444">
        <f t="shared" ca="1" si="163"/>
        <v>-337769601973.19025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-1407373341.5549593</v>
      </c>
      <c r="L3258" s="444">
        <f t="shared" ca="1" si="162"/>
        <v>-339176975314.74518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25">
      <c r="G3259" s="459"/>
      <c r="H3259" s="459">
        <v>3252</v>
      </c>
      <c r="I3259" s="444">
        <f t="shared" ca="1" si="163"/>
        <v>-339176975314.74518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-1413237397.1447716</v>
      </c>
      <c r="L3259" s="444">
        <f t="shared" ca="1" si="162"/>
        <v>-340590212711.88995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25">
      <c r="G3260" s="459"/>
      <c r="H3260" s="459">
        <v>3253</v>
      </c>
      <c r="I3260" s="444">
        <f t="shared" ca="1" si="163"/>
        <v>-340590212711.88995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-1419125886.2995415</v>
      </c>
      <c r="L3260" s="444">
        <f t="shared" ca="1" si="162"/>
        <v>-342009338598.18951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25">
      <c r="G3261" s="459"/>
      <c r="H3261" s="459">
        <v>3254</v>
      </c>
      <c r="I3261" s="444">
        <f t="shared" ca="1" si="163"/>
        <v>-342009338598.18951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-1425038910.8257897</v>
      </c>
      <c r="L3261" s="444">
        <f t="shared" ca="1" si="162"/>
        <v>-343434377509.01532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25">
      <c r="G3262" s="459"/>
      <c r="H3262" s="459">
        <v>3255</v>
      </c>
      <c r="I3262" s="444">
        <f t="shared" ca="1" si="163"/>
        <v>-343434377509.01532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-1430976572.9542305</v>
      </c>
      <c r="L3262" s="444">
        <f t="shared" ca="1" si="162"/>
        <v>-344865354081.96954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25">
      <c r="G3263" s="459"/>
      <c r="H3263" s="459">
        <v>3256</v>
      </c>
      <c r="I3263" s="444">
        <f t="shared" ca="1" si="163"/>
        <v>-344865354081.96954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-1436938975.3415399</v>
      </c>
      <c r="L3263" s="444">
        <f t="shared" ca="1" si="162"/>
        <v>-346302293057.3111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25">
      <c r="G3264" s="459"/>
      <c r="H3264" s="459">
        <v>3257</v>
      </c>
      <c r="I3264" s="444">
        <f t="shared" ca="1" si="163"/>
        <v>-346302293057.3111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-1442926221.0721295</v>
      </c>
      <c r="L3264" s="444">
        <f t="shared" ca="1" si="162"/>
        <v>-347745219278.38324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25">
      <c r="G3265" s="459"/>
      <c r="H3265" s="459">
        <v>3258</v>
      </c>
      <c r="I3265" s="444">
        <f t="shared" ca="1" si="163"/>
        <v>-347745219278.38324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-1448938413.6599302</v>
      </c>
      <c r="L3265" s="444">
        <f t="shared" ca="1" si="162"/>
        <v>-349194157692.04315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25">
      <c r="G3266" s="459"/>
      <c r="H3266" s="459">
        <v>3259</v>
      </c>
      <c r="I3266" s="444">
        <f t="shared" ca="1" si="163"/>
        <v>-349194157692.04315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-1454975657.0501797</v>
      </c>
      <c r="L3266" s="444">
        <f t="shared" ca="1" si="162"/>
        <v>-350649133349.09332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25">
      <c r="G3267" s="459"/>
      <c r="H3267" s="459">
        <v>3260</v>
      </c>
      <c r="I3267" s="444">
        <f t="shared" ca="1" si="163"/>
        <v>-350649133349.09332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-1461038055.6212223</v>
      </c>
      <c r="L3267" s="444">
        <f t="shared" ca="1" si="162"/>
        <v>-352110171404.71454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25">
      <c r="G3268" s="459"/>
      <c r="H3268" s="459">
        <v>3261</v>
      </c>
      <c r="I3268" s="444">
        <f t="shared" ca="1" si="163"/>
        <v>-352110171404.71454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-1467125714.1863105</v>
      </c>
      <c r="L3268" s="444">
        <f t="shared" ca="1" si="162"/>
        <v>-353577297118.90088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25">
      <c r="G3269" s="459"/>
      <c r="H3269" s="459">
        <v>3262</v>
      </c>
      <c r="I3269" s="444">
        <f t="shared" ca="1" si="163"/>
        <v>-353577297118.90088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-1473238737.9954202</v>
      </c>
      <c r="L3269" s="444">
        <f t="shared" ca="1" si="162"/>
        <v>-355050535856.8963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25">
      <c r="G3270" s="459"/>
      <c r="H3270" s="459">
        <v>3263</v>
      </c>
      <c r="I3270" s="444">
        <f t="shared" ca="1" si="163"/>
        <v>-355050535856.8963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-1479377232.7370679</v>
      </c>
      <c r="L3270" s="444">
        <f t="shared" ca="1" si="162"/>
        <v>-356529913089.63336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25">
      <c r="G3271" s="459"/>
      <c r="H3271" s="459">
        <v>3264</v>
      </c>
      <c r="I3271" s="444">
        <f t="shared" ca="1" si="163"/>
        <v>-356529913089.63336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-1485541304.540139</v>
      </c>
      <c r="L3271" s="444">
        <f t="shared" ca="1" si="162"/>
        <v>-358015454394.17352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25">
      <c r="G3272" s="459"/>
      <c r="H3272" s="459">
        <v>3265</v>
      </c>
      <c r="I3272" s="444">
        <f t="shared" ca="1" si="163"/>
        <v>-358015454394.17352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-1491731059.975723</v>
      </c>
      <c r="L3272" s="444">
        <f t="shared" ca="1" si="162"/>
        <v>-359507185454.14923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25">
      <c r="G3273" s="459"/>
      <c r="H3273" s="459">
        <v>3266</v>
      </c>
      <c r="I3273" s="444">
        <f t="shared" ca="1" si="163"/>
        <v>-359507185454.14923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-1497946606.0589552</v>
      </c>
      <c r="L3273" s="444">
        <f t="shared" ca="1" si="162"/>
        <v>-361005132060.20819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25">
      <c r="G3274" s="459"/>
      <c r="H3274" s="459">
        <v>3267</v>
      </c>
      <c r="I3274" s="444">
        <f t="shared" ca="1" si="163"/>
        <v>-361005132060.20819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-1504188050.2508674</v>
      </c>
      <c r="L3274" s="444">
        <f t="shared" ca="1" si="162"/>
        <v>-362509320110.45905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25">
      <c r="G3275" s="459"/>
      <c r="H3275" s="459">
        <v>3268</v>
      </c>
      <c r="I3275" s="444">
        <f t="shared" ca="1" si="163"/>
        <v>-362509320110.45905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-1510455500.4602461</v>
      </c>
      <c r="L3275" s="444">
        <f t="shared" ca="1" si="162"/>
        <v>-364019775610.91931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25">
      <c r="G3276" s="459"/>
      <c r="H3276" s="459">
        <v>3269</v>
      </c>
      <c r="I3276" s="444">
        <f t="shared" ca="1" si="163"/>
        <v>-364019775610.91931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-1516749065.0454972</v>
      </c>
      <c r="L3276" s="444">
        <f t="shared" ca="1" si="162"/>
        <v>-365536524675.96478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25">
      <c r="G3277" s="459"/>
      <c r="H3277" s="459">
        <v>3270</v>
      </c>
      <c r="I3277" s="444">
        <f t="shared" ca="1" si="163"/>
        <v>-365536524675.96478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-1523068852.81652</v>
      </c>
      <c r="L3277" s="444">
        <f t="shared" ca="1" si="162"/>
        <v>-367059593528.78131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25">
      <c r="G3278" s="459"/>
      <c r="H3278" s="459">
        <v>3271</v>
      </c>
      <c r="I3278" s="444">
        <f t="shared" ca="1" si="163"/>
        <v>-367059593528.78131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-1529414973.0365887</v>
      </c>
      <c r="L3278" s="444">
        <f t="shared" ca="1" si="162"/>
        <v>-368589008501.81787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25">
      <c r="G3279" s="459"/>
      <c r="H3279" s="459">
        <v>3272</v>
      </c>
      <c r="I3279" s="444">
        <f t="shared" ca="1" si="163"/>
        <v>-368589008501.81787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-1535787535.4242411</v>
      </c>
      <c r="L3279" s="444">
        <f t="shared" ca="1" si="162"/>
        <v>-370124796037.24213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25">
      <c r="G3280" s="459"/>
      <c r="H3280" s="459">
        <v>3273</v>
      </c>
      <c r="I3280" s="444">
        <f t="shared" ca="1" si="163"/>
        <v>-370124796037.24213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-1542186650.1551754</v>
      </c>
      <c r="L3280" s="444">
        <f t="shared" ca="1" si="162"/>
        <v>-371666982687.39728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25">
      <c r="G3281" s="459"/>
      <c r="H3281" s="459">
        <v>3274</v>
      </c>
      <c r="I3281" s="444">
        <f t="shared" ca="1" si="163"/>
        <v>-371666982687.39728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-1548612427.8641553</v>
      </c>
      <c r="L3281" s="444">
        <f t="shared" ca="1" si="162"/>
        <v>-373215595115.26141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25">
      <c r="G3282" s="459"/>
      <c r="H3282" s="459">
        <v>3275</v>
      </c>
      <c r="I3282" s="444">
        <f t="shared" ca="1" si="163"/>
        <v>-373215595115.26141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-1555064979.6469226</v>
      </c>
      <c r="L3282" s="444">
        <f t="shared" ca="1" si="162"/>
        <v>-374770660094.90833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25">
      <c r="G3283" s="459"/>
      <c r="H3283" s="459">
        <v>3276</v>
      </c>
      <c r="I3283" s="444">
        <f t="shared" ca="1" si="163"/>
        <v>-374770660094.90833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-1561544417.0621181</v>
      </c>
      <c r="L3283" s="444">
        <f t="shared" ca="1" si="162"/>
        <v>-376332204511.97046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25">
      <c r="G3284" s="459"/>
      <c r="H3284" s="459">
        <v>3277</v>
      </c>
      <c r="I3284" s="444">
        <f t="shared" ca="1" si="163"/>
        <v>-376332204511.97046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-1568050852.1332102</v>
      </c>
      <c r="L3284" s="444">
        <f t="shared" ca="1" si="162"/>
        <v>-377900255364.1037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25">
      <c r="G3285" s="459"/>
      <c r="H3285" s="459">
        <v>3278</v>
      </c>
      <c r="I3285" s="444">
        <f t="shared" ca="1" si="163"/>
        <v>-377900255364.1037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-1574584397.3504322</v>
      </c>
      <c r="L3285" s="444">
        <f t="shared" ca="1" si="162"/>
        <v>-379474839761.4541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25">
      <c r="G3286" s="459"/>
      <c r="H3286" s="459">
        <v>3279</v>
      </c>
      <c r="I3286" s="444">
        <f t="shared" ca="1" si="163"/>
        <v>-379474839761.4541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-1581145165.6727254</v>
      </c>
      <c r="L3286" s="444">
        <f t="shared" ca="1" si="162"/>
        <v>-381055984927.12683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25">
      <c r="G3287" s="459"/>
      <c r="H3287" s="459">
        <v>3280</v>
      </c>
      <c r="I3287" s="444">
        <f t="shared" ca="1" si="163"/>
        <v>-381055984927.12683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-1587733270.529695</v>
      </c>
      <c r="L3287" s="444">
        <f t="shared" ca="1" si="162"/>
        <v>-382643718197.65656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25">
      <c r="G3288" s="459"/>
      <c r="H3288" s="459">
        <v>3281</v>
      </c>
      <c r="I3288" s="444">
        <f t="shared" ca="1" si="163"/>
        <v>-382643718197.65656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-1594348825.8235691</v>
      </c>
      <c r="L3288" s="444">
        <f t="shared" ca="1" si="162"/>
        <v>-384238067023.4801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25">
      <c r="G3289" s="459"/>
      <c r="H3289" s="459">
        <v>3282</v>
      </c>
      <c r="I3289" s="444">
        <f t="shared" ca="1" si="163"/>
        <v>-384238067023.4801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-1600991945.9311671</v>
      </c>
      <c r="L3289" s="444">
        <f t="shared" ca="1" si="162"/>
        <v>-385839058969.41125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25">
      <c r="G3290" s="459"/>
      <c r="H3290" s="459">
        <v>3283</v>
      </c>
      <c r="I3290" s="444">
        <f t="shared" ca="1" si="163"/>
        <v>-385839058969.41125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-1607662745.7058802</v>
      </c>
      <c r="L3290" s="444">
        <f t="shared" ca="1" si="162"/>
        <v>-387446721715.11713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25">
      <c r="G3291" s="459"/>
      <c r="H3291" s="459">
        <v>3284</v>
      </c>
      <c r="I3291" s="444">
        <f t="shared" ca="1" si="163"/>
        <v>-387446721715.11713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-1614361340.4796548</v>
      </c>
      <c r="L3291" s="444">
        <f t="shared" ca="1" si="162"/>
        <v>-389061083055.5968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25">
      <c r="G3292" s="459"/>
      <c r="H3292" s="459">
        <v>3285</v>
      </c>
      <c r="I3292" s="444">
        <f t="shared" ca="1" si="163"/>
        <v>-389061083055.5968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-1621087846.0649867</v>
      </c>
      <c r="L3292" s="444">
        <f t="shared" ca="1" si="162"/>
        <v>-390682170901.6618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25">
      <c r="G3293" s="459"/>
      <c r="H3293" s="459">
        <v>3286</v>
      </c>
      <c r="I3293" s="444">
        <f t="shared" ca="1" si="163"/>
        <v>-390682170901.6618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-1627842378.7569242</v>
      </c>
      <c r="L3293" s="444">
        <f t="shared" ca="1" si="162"/>
        <v>-392310013280.4187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25">
      <c r="G3294" s="459"/>
      <c r="H3294" s="459">
        <v>3287</v>
      </c>
      <c r="I3294" s="444">
        <f t="shared" ca="1" si="163"/>
        <v>-392310013280.4187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-1634625055.335078</v>
      </c>
      <c r="L3294" s="444">
        <f t="shared" ca="1" si="162"/>
        <v>-393944638335.75378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25">
      <c r="G3295" s="459"/>
      <c r="H3295" s="459">
        <v>3288</v>
      </c>
      <c r="I3295" s="444">
        <f t="shared" ca="1" si="163"/>
        <v>-393944638335.75378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-1641435993.0656407</v>
      </c>
      <c r="L3295" s="444">
        <f t="shared" ca="1" si="162"/>
        <v>-395586074328.8194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25">
      <c r="G3296" s="459"/>
      <c r="H3296" s="459">
        <v>3289</v>
      </c>
      <c r="I3296" s="444">
        <f t="shared" ca="1" si="163"/>
        <v>-395586074328.8194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-1648275309.7034142</v>
      </c>
      <c r="L3296" s="444">
        <f t="shared" ca="1" si="162"/>
        <v>-397234349638.52283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25">
      <c r="G3297" s="459"/>
      <c r="H3297" s="459">
        <v>3290</v>
      </c>
      <c r="I3297" s="444">
        <f t="shared" ca="1" si="163"/>
        <v>-397234349638.52283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-1655143123.493845</v>
      </c>
      <c r="L3297" s="444">
        <f t="shared" ca="1" si="162"/>
        <v>-398889492762.01666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25">
      <c r="G3298" s="459"/>
      <c r="H3298" s="459">
        <v>3291</v>
      </c>
      <c r="I3298" s="444">
        <f t="shared" ca="1" si="163"/>
        <v>-398889492762.01666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-1662039553.1750693</v>
      </c>
      <c r="L3298" s="444">
        <f t="shared" ca="1" si="162"/>
        <v>-400551532315.19171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25">
      <c r="G3299" s="459"/>
      <c r="H3299" s="459">
        <v>3292</v>
      </c>
      <c r="I3299" s="444">
        <f t="shared" ca="1" si="163"/>
        <v>-400551532315.19171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-1668964717.9799654</v>
      </c>
      <c r="L3299" s="444">
        <f t="shared" ca="1" si="162"/>
        <v>-402220497033.17169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25">
      <c r="G3300" s="459"/>
      <c r="H3300" s="459">
        <v>3293</v>
      </c>
      <c r="I3300" s="444">
        <f t="shared" ca="1" si="163"/>
        <v>-402220497033.17169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-1675918737.6382153</v>
      </c>
      <c r="L3300" s="444">
        <f t="shared" ca="1" si="162"/>
        <v>-403896415770.80994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25">
      <c r="G3301" s="459"/>
      <c r="H3301" s="459">
        <v>3294</v>
      </c>
      <c r="I3301" s="444">
        <f t="shared" ca="1" si="163"/>
        <v>-403896415770.80994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-1682901732.3783748</v>
      </c>
      <c r="L3301" s="444">
        <f t="shared" ca="1" si="162"/>
        <v>-405579317503.18829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25">
      <c r="G3302" s="459"/>
      <c r="H3302" s="459">
        <v>3295</v>
      </c>
      <c r="I3302" s="444">
        <f t="shared" ca="1" si="163"/>
        <v>-405579317503.18829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-1689913822.9299512</v>
      </c>
      <c r="L3302" s="444">
        <f t="shared" ca="1" si="162"/>
        <v>-407269231326.11823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25">
      <c r="G3303" s="459"/>
      <c r="H3303" s="459">
        <v>3296</v>
      </c>
      <c r="I3303" s="444">
        <f t="shared" ca="1" si="163"/>
        <v>-407269231326.11823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-1696955130.5254927</v>
      </c>
      <c r="L3303" s="444">
        <f t="shared" ca="1" si="162"/>
        <v>-408966186456.64374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25">
      <c r="G3304" s="459"/>
      <c r="H3304" s="459">
        <v>3297</v>
      </c>
      <c r="I3304" s="444">
        <f t="shared" ca="1" si="163"/>
        <v>-408966186456.64374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-1704025776.9026823</v>
      </c>
      <c r="L3304" s="444">
        <f t="shared" ca="1" si="162"/>
        <v>-410670212233.54645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25">
      <c r="G3305" s="459"/>
      <c r="H3305" s="459">
        <v>3298</v>
      </c>
      <c r="I3305" s="444">
        <f t="shared" ca="1" si="163"/>
        <v>-410670212233.54645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-1711125884.3064435</v>
      </c>
      <c r="L3305" s="444">
        <f t="shared" ca="1" si="162"/>
        <v>-412381338117.85291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25">
      <c r="G3306" s="459"/>
      <c r="H3306" s="459">
        <v>3299</v>
      </c>
      <c r="I3306" s="444">
        <f t="shared" ca="1" si="163"/>
        <v>-412381338117.85291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-1718255575.4910538</v>
      </c>
      <c r="L3306" s="444">
        <f t="shared" ca="1" si="162"/>
        <v>-414099593693.34393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25">
      <c r="G3307" s="459"/>
      <c r="H3307" s="459">
        <v>3300</v>
      </c>
      <c r="I3307" s="444">
        <f t="shared" ca="1" si="163"/>
        <v>-414099593693.34393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-1725414973.7222664</v>
      </c>
      <c r="L3307" s="444">
        <f t="shared" ca="1" si="162"/>
        <v>-415825008667.06622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25">
      <c r="G3308" s="459"/>
      <c r="H3308" s="459">
        <v>3301</v>
      </c>
      <c r="I3308" s="444">
        <f t="shared" ca="1" si="163"/>
        <v>-415825008667.06622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-1732604202.7794425</v>
      </c>
      <c r="L3308" s="444">
        <f t="shared" ca="1" si="162"/>
        <v>-417557612869.84564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25">
      <c r="G3309" s="459"/>
      <c r="H3309" s="459">
        <v>3302</v>
      </c>
      <c r="I3309" s="444">
        <f t="shared" ca="1" si="163"/>
        <v>-417557612869.84564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-1739823386.9576902</v>
      </c>
      <c r="L3309" s="444">
        <f t="shared" ca="1" si="162"/>
        <v>-419297436256.80334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25">
      <c r="G3310" s="459"/>
      <c r="H3310" s="459">
        <v>3303</v>
      </c>
      <c r="I3310" s="444">
        <f t="shared" ca="1" si="163"/>
        <v>-419297436256.80334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-1747072651.070014</v>
      </c>
      <c r="L3310" s="444">
        <f t="shared" ca="1" si="162"/>
        <v>-421044508907.87335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25">
      <c r="G3311" s="459"/>
      <c r="H3311" s="459">
        <v>3304</v>
      </c>
      <c r="I3311" s="444">
        <f t="shared" ca="1" si="163"/>
        <v>-421044508907.87335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-1754352120.4494722</v>
      </c>
      <c r="L3311" s="444">
        <f t="shared" ca="1" si="162"/>
        <v>-422798861028.32281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25">
      <c r="G3312" s="459"/>
      <c r="H3312" s="459">
        <v>3305</v>
      </c>
      <c r="I3312" s="444">
        <f t="shared" ca="1" si="163"/>
        <v>-422798861028.32281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-1761661920.951345</v>
      </c>
      <c r="L3312" s="444">
        <f t="shared" ca="1" si="162"/>
        <v>-424560522949.27417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25">
      <c r="G3313" s="459"/>
      <c r="H3313" s="459">
        <v>3306</v>
      </c>
      <c r="I3313" s="444">
        <f t="shared" ca="1" si="163"/>
        <v>-424560522949.27417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-1769002178.9553089</v>
      </c>
      <c r="L3313" s="444">
        <f t="shared" ca="1" si="162"/>
        <v>-426329525128.22949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25">
      <c r="G3314" s="459"/>
      <c r="H3314" s="459">
        <v>3307</v>
      </c>
      <c r="I3314" s="444">
        <f t="shared" ca="1" si="163"/>
        <v>-426329525128.22949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-1776373021.3676229</v>
      </c>
      <c r="L3314" s="444">
        <f t="shared" ca="1" si="162"/>
        <v>-428105898149.59711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25">
      <c r="G3315" s="459"/>
      <c r="H3315" s="459">
        <v>3308</v>
      </c>
      <c r="I3315" s="444">
        <f t="shared" ca="1" si="163"/>
        <v>-428105898149.59711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-1783774575.6233213</v>
      </c>
      <c r="L3315" s="444">
        <f t="shared" ca="1" si="162"/>
        <v>-429889672725.2204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25">
      <c r="G3316" s="459"/>
      <c r="H3316" s="459">
        <v>3309</v>
      </c>
      <c r="I3316" s="444">
        <f t="shared" ca="1" si="163"/>
        <v>-429889672725.2204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-1791206969.6884184</v>
      </c>
      <c r="L3316" s="444">
        <f t="shared" ca="1" si="162"/>
        <v>-431680879694.90881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25">
      <c r="G3317" s="459"/>
      <c r="H3317" s="459">
        <v>3310</v>
      </c>
      <c r="I3317" s="444">
        <f t="shared" ca="1" si="163"/>
        <v>-431680879694.90881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-1798670332.06212</v>
      </c>
      <c r="L3317" s="444">
        <f t="shared" ca="1" si="162"/>
        <v>-433479550026.97095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25">
      <c r="G3318" s="459"/>
      <c r="H3318" s="459">
        <v>3311</v>
      </c>
      <c r="I3318" s="444">
        <f t="shared" ca="1" si="163"/>
        <v>-433479550026.97095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-1806164791.7790458</v>
      </c>
      <c r="L3318" s="444">
        <f t="shared" ca="1" si="162"/>
        <v>-435285714818.75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25">
      <c r="G3319" s="459"/>
      <c r="H3319" s="459">
        <v>3312</v>
      </c>
      <c r="I3319" s="444">
        <f t="shared" ca="1" si="163"/>
        <v>-435285714818.75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-1813690478.411458</v>
      </c>
      <c r="L3319" s="444">
        <f t="shared" ca="1" si="162"/>
        <v>-437099405297.16144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25">
      <c r="G3320" s="459"/>
      <c r="H3320" s="459">
        <v>3313</v>
      </c>
      <c r="I3320" s="444">
        <f t="shared" ca="1" si="163"/>
        <v>-437099405297.16144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-1821247522.071506</v>
      </c>
      <c r="L3320" s="444">
        <f t="shared" ca="1" si="162"/>
        <v>-438920652819.23297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25">
      <c r="G3321" s="459"/>
      <c r="H3321" s="459">
        <v>3314</v>
      </c>
      <c r="I3321" s="444">
        <f t="shared" ca="1" si="163"/>
        <v>-438920652819.23297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-1828836053.4134707</v>
      </c>
      <c r="L3321" s="444">
        <f t="shared" ca="1" si="162"/>
        <v>-440749488872.64642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25">
      <c r="G3322" s="459"/>
      <c r="H3322" s="459">
        <v>3315</v>
      </c>
      <c r="I3322" s="444">
        <f t="shared" ca="1" si="163"/>
        <v>-440749488872.64642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-1836456203.6360266</v>
      </c>
      <c r="L3322" s="444">
        <f t="shared" ca="1" si="162"/>
        <v>-442585945076.28247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25">
      <c r="G3323" s="459"/>
      <c r="H3323" s="459">
        <v>3316</v>
      </c>
      <c r="I3323" s="444">
        <f t="shared" ca="1" si="163"/>
        <v>-442585945076.28247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-1844108104.4845102</v>
      </c>
      <c r="L3323" s="444">
        <f t="shared" ref="L3323:L3577" ca="1" si="167">I3323-J3323+K3323</f>
        <v>-444430053180.76697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25">
      <c r="G3324" s="459"/>
      <c r="H3324" s="459">
        <v>3317</v>
      </c>
      <c r="I3324" s="444">
        <f t="shared" ref="I3324:I3578" ca="1" si="168">L3323</f>
        <v>-444430053180.76697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-1851791888.2531958</v>
      </c>
      <c r="L3324" s="444">
        <f t="shared" ca="1" si="167"/>
        <v>-446281845069.02014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25">
      <c r="G3325" s="459"/>
      <c r="H3325" s="459">
        <v>3318</v>
      </c>
      <c r="I3325" s="444">
        <f t="shared" ca="1" si="168"/>
        <v>-446281845069.02014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-1859507687.7875838</v>
      </c>
      <c r="L3325" s="444">
        <f t="shared" ca="1" si="167"/>
        <v>-448141352756.80774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25">
      <c r="G3326" s="459"/>
      <c r="H3326" s="459">
        <v>3319</v>
      </c>
      <c r="I3326" s="444">
        <f t="shared" ca="1" si="168"/>
        <v>-448141352756.80774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-1867255636.4866989</v>
      </c>
      <c r="L3326" s="444">
        <f t="shared" ca="1" si="167"/>
        <v>-450008608393.29443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25">
      <c r="G3327" s="459"/>
      <c r="H3327" s="459">
        <v>3320</v>
      </c>
      <c r="I3327" s="444">
        <f t="shared" ca="1" si="168"/>
        <v>-450008608393.29443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-1875035868.3053935</v>
      </c>
      <c r="L3327" s="444">
        <f t="shared" ca="1" si="167"/>
        <v>-451883644261.59985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25">
      <c r="G3328" s="459"/>
      <c r="H3328" s="459">
        <v>3321</v>
      </c>
      <c r="I3328" s="444">
        <f t="shared" ca="1" si="168"/>
        <v>-451883644261.59985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-1882848517.7566662</v>
      </c>
      <c r="L3328" s="444">
        <f t="shared" ca="1" si="167"/>
        <v>-453766492779.35651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25">
      <c r="G3329" s="459"/>
      <c r="H3329" s="459">
        <v>3322</v>
      </c>
      <c r="I3329" s="444">
        <f t="shared" ca="1" si="168"/>
        <v>-453766492779.35651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-1890693719.9139857</v>
      </c>
      <c r="L3329" s="444">
        <f t="shared" ca="1" si="167"/>
        <v>-455657186499.27051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25">
      <c r="G3330" s="459"/>
      <c r="H3330" s="459">
        <v>3323</v>
      </c>
      <c r="I3330" s="444">
        <f t="shared" ca="1" si="168"/>
        <v>-455657186499.27051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-1898571610.4136269</v>
      </c>
      <c r="L3330" s="444">
        <f t="shared" ca="1" si="167"/>
        <v>-457555758109.68414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25">
      <c r="G3331" s="459"/>
      <c r="H3331" s="459">
        <v>3324</v>
      </c>
      <c r="I3331" s="444">
        <f t="shared" ca="1" si="168"/>
        <v>-457555758109.68414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-1906482325.4570172</v>
      </c>
      <c r="L3331" s="444">
        <f t="shared" ca="1" si="167"/>
        <v>-459462240435.14117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25">
      <c r="G3332" s="459"/>
      <c r="H3332" s="459">
        <v>3325</v>
      </c>
      <c r="I3332" s="444">
        <f t="shared" ca="1" si="168"/>
        <v>-459462240435.14117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-1914426001.8130884</v>
      </c>
      <c r="L3332" s="444">
        <f t="shared" ca="1" si="167"/>
        <v>-461376666436.95428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25">
      <c r="G3333" s="459"/>
      <c r="H3333" s="459">
        <v>3326</v>
      </c>
      <c r="I3333" s="444">
        <f t="shared" ca="1" si="168"/>
        <v>-461376666436.95428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-1922402776.8206427</v>
      </c>
      <c r="L3333" s="444">
        <f t="shared" ca="1" si="167"/>
        <v>-463299069213.7749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25">
      <c r="G3334" s="459"/>
      <c r="H3334" s="459">
        <v>3327</v>
      </c>
      <c r="I3334" s="444">
        <f t="shared" ca="1" si="168"/>
        <v>-463299069213.7749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-1930412788.3907287</v>
      </c>
      <c r="L3334" s="444">
        <f t="shared" ca="1" si="167"/>
        <v>-465229482002.16565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25">
      <c r="G3335" s="459"/>
      <c r="H3335" s="459">
        <v>3328</v>
      </c>
      <c r="I3335" s="444">
        <f t="shared" ca="1" si="168"/>
        <v>-465229482002.16565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-1938456175.0090234</v>
      </c>
      <c r="L3335" s="444">
        <f t="shared" ca="1" si="167"/>
        <v>-467167938177.17468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25">
      <c r="G3336" s="459"/>
      <c r="H3336" s="459">
        <v>3329</v>
      </c>
      <c r="I3336" s="444">
        <f t="shared" ca="1" si="168"/>
        <v>-467167938177.17468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-1946533075.7382278</v>
      </c>
      <c r="L3336" s="444">
        <f t="shared" ca="1" si="167"/>
        <v>-469114471252.9129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25">
      <c r="G3337" s="459"/>
      <c r="H3337" s="459">
        <v>3330</v>
      </c>
      <c r="I3337" s="444">
        <f t="shared" ca="1" si="168"/>
        <v>-469114471252.9129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-1954643630.2204704</v>
      </c>
      <c r="L3337" s="444">
        <f t="shared" ca="1" si="167"/>
        <v>-471069114883.13336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25">
      <c r="G3338" s="459"/>
      <c r="H3338" s="459">
        <v>3331</v>
      </c>
      <c r="I3338" s="444">
        <f t="shared" ca="1" si="168"/>
        <v>-471069114883.13336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-1962787978.6797223</v>
      </c>
      <c r="L3338" s="444">
        <f t="shared" ca="1" si="167"/>
        <v>-473031902861.81311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25">
      <c r="G3339" s="459"/>
      <c r="H3339" s="459">
        <v>3332</v>
      </c>
      <c r="I3339" s="444">
        <f t="shared" ca="1" si="168"/>
        <v>-473031902861.81311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-1970966261.9242213</v>
      </c>
      <c r="L3339" s="444">
        <f t="shared" ca="1" si="167"/>
        <v>-475002869123.7373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25">
      <c r="G3340" s="459"/>
      <c r="H3340" s="459">
        <v>3333</v>
      </c>
      <c r="I3340" s="444">
        <f t="shared" ca="1" si="168"/>
        <v>-475002869123.7373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-1979178621.3489056</v>
      </c>
      <c r="L3340" s="444">
        <f t="shared" ca="1" si="167"/>
        <v>-476982047745.08618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25">
      <c r="G3341" s="459"/>
      <c r="H3341" s="459">
        <v>3334</v>
      </c>
      <c r="I3341" s="444">
        <f t="shared" ca="1" si="168"/>
        <v>-476982047745.08618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-1987425198.9378591</v>
      </c>
      <c r="L3341" s="444">
        <f t="shared" ca="1" si="167"/>
        <v>-478969472944.02405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25">
      <c r="G3342" s="459"/>
      <c r="H3342" s="459">
        <v>3335</v>
      </c>
      <c r="I3342" s="444">
        <f t="shared" ca="1" si="168"/>
        <v>-478969472944.02405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-1995706137.2667668</v>
      </c>
      <c r="L3342" s="444">
        <f t="shared" ca="1" si="167"/>
        <v>-480965179081.29083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25">
      <c r="G3343" s="459"/>
      <c r="H3343" s="459">
        <v>3336</v>
      </c>
      <c r="I3343" s="444">
        <f t="shared" ca="1" si="168"/>
        <v>-480965179081.29083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-2004021579.5053785</v>
      </c>
      <c r="L3343" s="444">
        <f t="shared" ca="1" si="167"/>
        <v>-482969200660.7962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25">
      <c r="G3344" s="459"/>
      <c r="H3344" s="459">
        <v>3337</v>
      </c>
      <c r="I3344" s="444">
        <f t="shared" ca="1" si="168"/>
        <v>-482969200660.7962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-2012371669.4199841</v>
      </c>
      <c r="L3344" s="444">
        <f t="shared" ca="1" si="167"/>
        <v>-484981572330.21619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25">
      <c r="G3345" s="459"/>
      <c r="H3345" s="459">
        <v>3338</v>
      </c>
      <c r="I3345" s="444">
        <f t="shared" ca="1" si="168"/>
        <v>-484981572330.21619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-2020756551.375901</v>
      </c>
      <c r="L3345" s="444">
        <f t="shared" ca="1" si="167"/>
        <v>-487002328881.5921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25">
      <c r="G3346" s="459"/>
      <c r="H3346" s="459">
        <v>3339</v>
      </c>
      <c r="I3346" s="444">
        <f t="shared" ca="1" si="168"/>
        <v>-487002328881.5921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-2029176370.3399668</v>
      </c>
      <c r="L3346" s="444">
        <f t="shared" ca="1" si="167"/>
        <v>-489031505251.93207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25">
      <c r="G3347" s="459"/>
      <c r="H3347" s="459">
        <v>3340</v>
      </c>
      <c r="I3347" s="444">
        <f t="shared" ca="1" si="168"/>
        <v>-489031505251.93207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-2037631271.88305</v>
      </c>
      <c r="L3347" s="444">
        <f t="shared" ca="1" si="167"/>
        <v>-491069136523.81512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25">
      <c r="G3348" s="459"/>
      <c r="H3348" s="459">
        <v>3341</v>
      </c>
      <c r="I3348" s="444">
        <f t="shared" ca="1" si="168"/>
        <v>-491069136523.81512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-2046121402.1825631</v>
      </c>
      <c r="L3348" s="444">
        <f t="shared" ca="1" si="167"/>
        <v>-493115257925.99768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25">
      <c r="G3349" s="459"/>
      <c r="H3349" s="459">
        <v>3342</v>
      </c>
      <c r="I3349" s="444">
        <f t="shared" ca="1" si="168"/>
        <v>-493115257925.99768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-2054646908.0249906</v>
      </c>
      <c r="L3349" s="444">
        <f t="shared" ca="1" si="167"/>
        <v>-495169904834.02264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25">
      <c r="G3350" s="459"/>
      <c r="H3350" s="459">
        <v>3343</v>
      </c>
      <c r="I3350" s="444">
        <f t="shared" ca="1" si="168"/>
        <v>-495169904834.02264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-2063207936.8084276</v>
      </c>
      <c r="L3350" s="444">
        <f t="shared" ca="1" si="167"/>
        <v>-497233112770.83105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25">
      <c r="G3351" s="459"/>
      <c r="H3351" s="459">
        <v>3344</v>
      </c>
      <c r="I3351" s="444">
        <f t="shared" ca="1" si="168"/>
        <v>-497233112770.83105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-2071804636.5451293</v>
      </c>
      <c r="L3351" s="444">
        <f t="shared" ca="1" si="167"/>
        <v>-499304917407.37616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25">
      <c r="G3352" s="459"/>
      <c r="H3352" s="459">
        <v>3345</v>
      </c>
      <c r="I3352" s="444">
        <f t="shared" ca="1" si="168"/>
        <v>-499304917407.37616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-2080437155.8640671</v>
      </c>
      <c r="L3352" s="444">
        <f t="shared" ca="1" si="167"/>
        <v>-501385354563.24023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25">
      <c r="G3353" s="459"/>
      <c r="H3353" s="459">
        <v>3346</v>
      </c>
      <c r="I3353" s="444">
        <f t="shared" ca="1" si="168"/>
        <v>-501385354563.24023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-2089105644.0135009</v>
      </c>
      <c r="L3353" s="444">
        <f t="shared" ca="1" si="167"/>
        <v>-503474460207.25372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25">
      <c r="G3354" s="459"/>
      <c r="H3354" s="459">
        <v>3347</v>
      </c>
      <c r="I3354" s="444">
        <f t="shared" ca="1" si="168"/>
        <v>-503474460207.25372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-2097810250.8635571</v>
      </c>
      <c r="L3354" s="444">
        <f t="shared" ca="1" si="167"/>
        <v>-505572270458.11731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25">
      <c r="G3355" s="459"/>
      <c r="H3355" s="459">
        <v>3348</v>
      </c>
      <c r="I3355" s="444">
        <f t="shared" ca="1" si="168"/>
        <v>-505572270458.11731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-2106551126.9088221</v>
      </c>
      <c r="L3355" s="444">
        <f t="shared" ca="1" si="167"/>
        <v>-507678821585.02612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25">
      <c r="G3356" s="459"/>
      <c r="H3356" s="459">
        <v>3349</v>
      </c>
      <c r="I3356" s="444">
        <f t="shared" ca="1" si="168"/>
        <v>-507678821585.02612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-2115328423.2709422</v>
      </c>
      <c r="L3356" s="444">
        <f t="shared" ca="1" si="167"/>
        <v>-509794150008.29706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25">
      <c r="G3357" s="459"/>
      <c r="H3357" s="459">
        <v>3350</v>
      </c>
      <c r="I3357" s="444">
        <f t="shared" ca="1" si="168"/>
        <v>-509794150008.29706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-2124142291.7012377</v>
      </c>
      <c r="L3357" s="444">
        <f t="shared" ca="1" si="167"/>
        <v>-511918292299.99829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25">
      <c r="G3358" s="459"/>
      <c r="H3358" s="459">
        <v>3351</v>
      </c>
      <c r="I3358" s="444">
        <f t="shared" ca="1" si="168"/>
        <v>-511918292299.99829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-2132992884.5833261</v>
      </c>
      <c r="L3358" s="444">
        <f t="shared" ca="1" si="167"/>
        <v>-514051285184.5816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25">
      <c r="G3359" s="459"/>
      <c r="H3359" s="459">
        <v>3352</v>
      </c>
      <c r="I3359" s="444">
        <f t="shared" ca="1" si="168"/>
        <v>-514051285184.5816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-2141880354.9357564</v>
      </c>
      <c r="L3359" s="444">
        <f t="shared" ca="1" si="167"/>
        <v>-516193165539.51733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25">
      <c r="G3360" s="459"/>
      <c r="H3360" s="459">
        <v>3353</v>
      </c>
      <c r="I3360" s="444">
        <f t="shared" ca="1" si="168"/>
        <v>-516193165539.51733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-2150804856.4146557</v>
      </c>
      <c r="L3360" s="444">
        <f t="shared" ca="1" si="167"/>
        <v>-518343970395.93201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25">
      <c r="G3361" s="459"/>
      <c r="H3361" s="459">
        <v>3354</v>
      </c>
      <c r="I3361" s="444">
        <f t="shared" ca="1" si="168"/>
        <v>-518343970395.93201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-2159766543.3163834</v>
      </c>
      <c r="L3361" s="444">
        <f t="shared" ca="1" si="167"/>
        <v>-520503736939.24841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25">
      <c r="G3362" s="459"/>
      <c r="H3362" s="459">
        <v>3355</v>
      </c>
      <c r="I3362" s="444">
        <f t="shared" ca="1" si="168"/>
        <v>-520503736939.24841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-2168765570.5802016</v>
      </c>
      <c r="L3362" s="444">
        <f t="shared" ca="1" si="167"/>
        <v>-522672502509.82861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25">
      <c r="G3363" s="459"/>
      <c r="H3363" s="459">
        <v>3356</v>
      </c>
      <c r="I3363" s="444">
        <f t="shared" ca="1" si="168"/>
        <v>-522672502509.82861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-2177802093.7909527</v>
      </c>
      <c r="L3363" s="444">
        <f t="shared" ca="1" si="167"/>
        <v>-524850304603.61957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25">
      <c r="G3364" s="459"/>
      <c r="H3364" s="459">
        <v>3357</v>
      </c>
      <c r="I3364" s="444">
        <f t="shared" ca="1" si="168"/>
        <v>-524850304603.61957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-2186876269.1817484</v>
      </c>
      <c r="L3364" s="444">
        <f t="shared" ca="1" si="167"/>
        <v>-527037180872.80133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25">
      <c r="G3365" s="459"/>
      <c r="H3365" s="459">
        <v>3358</v>
      </c>
      <c r="I3365" s="444">
        <f t="shared" ca="1" si="168"/>
        <v>-527037180872.80133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-2195988253.636672</v>
      </c>
      <c r="L3365" s="444">
        <f t="shared" ca="1" si="167"/>
        <v>-529233169126.43799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25">
      <c r="G3366" s="459"/>
      <c r="H3366" s="459">
        <v>3359</v>
      </c>
      <c r="I3366" s="444">
        <f t="shared" ca="1" si="168"/>
        <v>-529233169126.43799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-2205138204.6934919</v>
      </c>
      <c r="L3366" s="444">
        <f t="shared" ca="1" si="167"/>
        <v>-531438307331.13147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25">
      <c r="G3367" s="459"/>
      <c r="H3367" s="459">
        <v>3360</v>
      </c>
      <c r="I3367" s="444">
        <f t="shared" ca="1" si="168"/>
        <v>-531438307331.13147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-2214326280.546381</v>
      </c>
      <c r="L3367" s="444">
        <f t="shared" ca="1" si="167"/>
        <v>-533652633611.67786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25">
      <c r="G3368" s="459"/>
      <c r="H3368" s="459">
        <v>3361</v>
      </c>
      <c r="I3368" s="444">
        <f t="shared" ca="1" si="168"/>
        <v>-533652633611.67786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-2223552640.0486579</v>
      </c>
      <c r="L3368" s="444">
        <f t="shared" ca="1" si="167"/>
        <v>-535876186251.7265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25">
      <c r="G3369" s="459"/>
      <c r="H3369" s="459">
        <v>3362</v>
      </c>
      <c r="I3369" s="444">
        <f t="shared" ca="1" si="168"/>
        <v>-535876186251.7265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-2232817442.7155271</v>
      </c>
      <c r="L3369" s="444">
        <f t="shared" ca="1" si="167"/>
        <v>-538109003694.44202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25">
      <c r="G3370" s="459"/>
      <c r="H3370" s="459">
        <v>3363</v>
      </c>
      <c r="I3370" s="444">
        <f t="shared" ca="1" si="168"/>
        <v>-538109003694.44202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-2242120848.7268419</v>
      </c>
      <c r="L3370" s="444">
        <f t="shared" ca="1" si="167"/>
        <v>-540351124543.16888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25">
      <c r="G3371" s="459"/>
      <c r="H3371" s="459">
        <v>3364</v>
      </c>
      <c r="I3371" s="444">
        <f t="shared" ca="1" si="168"/>
        <v>-540351124543.16888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-2251463018.9298701</v>
      </c>
      <c r="L3371" s="444">
        <f t="shared" ca="1" si="167"/>
        <v>-542602587562.09875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25">
      <c r="G3372" s="459"/>
      <c r="H3372" s="459">
        <v>3365</v>
      </c>
      <c r="I3372" s="444">
        <f t="shared" ca="1" si="168"/>
        <v>-542602587562.09875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-2260844114.8420782</v>
      </c>
      <c r="L3372" s="444">
        <f t="shared" ca="1" si="167"/>
        <v>-544863431676.94086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25">
      <c r="G3373" s="459"/>
      <c r="H3373" s="459">
        <v>3366</v>
      </c>
      <c r="I3373" s="444">
        <f t="shared" ca="1" si="168"/>
        <v>-544863431676.94086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-2270264298.6539202</v>
      </c>
      <c r="L3373" s="444">
        <f t="shared" ca="1" si="167"/>
        <v>-547133695975.59479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25">
      <c r="G3374" s="459"/>
      <c r="H3374" s="459">
        <v>3367</v>
      </c>
      <c r="I3374" s="444">
        <f t="shared" ca="1" si="168"/>
        <v>-547133695975.59479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-2279723733.2316451</v>
      </c>
      <c r="L3374" s="444">
        <f t="shared" ca="1" si="167"/>
        <v>-549413419708.82642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25">
      <c r="G3375" s="459"/>
      <c r="H3375" s="459">
        <v>3368</v>
      </c>
      <c r="I3375" s="444">
        <f t="shared" ca="1" si="168"/>
        <v>-549413419708.82642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-2289222582.1201096</v>
      </c>
      <c r="L3375" s="444">
        <f t="shared" ca="1" si="167"/>
        <v>-551702642290.94653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25">
      <c r="G3376" s="459"/>
      <c r="H3376" s="459">
        <v>3369</v>
      </c>
      <c r="I3376" s="444">
        <f t="shared" ca="1" si="168"/>
        <v>-551702642290.94653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-2298761009.5456104</v>
      </c>
      <c r="L3376" s="444">
        <f t="shared" ca="1" si="167"/>
        <v>-554001403300.49219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25">
      <c r="G3377" s="459"/>
      <c r="H3377" s="459">
        <v>3370</v>
      </c>
      <c r="I3377" s="444">
        <f t="shared" ca="1" si="168"/>
        <v>-554001403300.49219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-2308339180.4187174</v>
      </c>
      <c r="L3377" s="444">
        <f t="shared" ca="1" si="167"/>
        <v>-556309742480.91089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25">
      <c r="G3378" s="459"/>
      <c r="H3378" s="459">
        <v>3371</v>
      </c>
      <c r="I3378" s="444">
        <f t="shared" ca="1" si="168"/>
        <v>-556309742480.91089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-2317957260.3371286</v>
      </c>
      <c r="L3378" s="444">
        <f t="shared" ca="1" si="167"/>
        <v>-558627699741.24805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25">
      <c r="G3379" s="459"/>
      <c r="H3379" s="459">
        <v>3372</v>
      </c>
      <c r="I3379" s="444">
        <f t="shared" ca="1" si="168"/>
        <v>-558627699741.24805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-2327615415.5885334</v>
      </c>
      <c r="L3379" s="444">
        <f t="shared" ca="1" si="167"/>
        <v>-560955315156.83655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25">
      <c r="G3380" s="459"/>
      <c r="H3380" s="459">
        <v>3373</v>
      </c>
      <c r="I3380" s="444">
        <f t="shared" ca="1" si="168"/>
        <v>-560955315156.83655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-2337313813.1534858</v>
      </c>
      <c r="L3380" s="444">
        <f t="shared" ca="1" si="167"/>
        <v>-563292628969.98999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25">
      <c r="G3381" s="459"/>
      <c r="H3381" s="459">
        <v>3374</v>
      </c>
      <c r="I3381" s="444">
        <f t="shared" ca="1" si="168"/>
        <v>-563292628969.98999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-2347052620.7082915</v>
      </c>
      <c r="L3381" s="444">
        <f t="shared" ca="1" si="167"/>
        <v>-565639681590.69824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25">
      <c r="G3382" s="459"/>
      <c r="H3382" s="459">
        <v>3375</v>
      </c>
      <c r="I3382" s="444">
        <f t="shared" ca="1" si="168"/>
        <v>-565639681590.69824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-2356832006.6279092</v>
      </c>
      <c r="L3382" s="444">
        <f t="shared" ca="1" si="167"/>
        <v>-567996513597.32617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25">
      <c r="G3383" s="459"/>
      <c r="H3383" s="459">
        <v>3376</v>
      </c>
      <c r="I3383" s="444">
        <f t="shared" ca="1" si="168"/>
        <v>-567996513597.32617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-2366652139.9888592</v>
      </c>
      <c r="L3383" s="444">
        <f t="shared" ca="1" si="167"/>
        <v>-570363165737.31506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25">
      <c r="G3384" s="459"/>
      <c r="H3384" s="459">
        <v>3377</v>
      </c>
      <c r="I3384" s="444">
        <f t="shared" ca="1" si="168"/>
        <v>-570363165737.31506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-2376513190.5721459</v>
      </c>
      <c r="L3384" s="444">
        <f t="shared" ca="1" si="167"/>
        <v>-572739678927.88721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25">
      <c r="G3385" s="459"/>
      <c r="H3385" s="459">
        <v>3378</v>
      </c>
      <c r="I3385" s="444">
        <f t="shared" ca="1" si="168"/>
        <v>-572739678927.88721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-2386415328.8661966</v>
      </c>
      <c r="L3385" s="444">
        <f t="shared" ca="1" si="167"/>
        <v>-575126094256.75342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25">
      <c r="G3386" s="459"/>
      <c r="H3386" s="459">
        <v>3379</v>
      </c>
      <c r="I3386" s="444">
        <f t="shared" ca="1" si="168"/>
        <v>-575126094256.75342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-2396358726.0698061</v>
      </c>
      <c r="L3386" s="444">
        <f t="shared" ca="1" si="167"/>
        <v>-577522452982.82324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25">
      <c r="G3387" s="459"/>
      <c r="H3387" s="459">
        <v>3380</v>
      </c>
      <c r="I3387" s="444">
        <f t="shared" ca="1" si="168"/>
        <v>-577522452982.82324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-2406343554.0950966</v>
      </c>
      <c r="L3387" s="444">
        <f t="shared" ca="1" si="167"/>
        <v>-579928796536.91833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25">
      <c r="G3388" s="459"/>
      <c r="H3388" s="459">
        <v>3381</v>
      </c>
      <c r="I3388" s="444">
        <f t="shared" ca="1" si="168"/>
        <v>-579928796536.91833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-2416369985.5704932</v>
      </c>
      <c r="L3388" s="444">
        <f t="shared" ca="1" si="167"/>
        <v>-582345166522.48877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25">
      <c r="G3389" s="459"/>
      <c r="H3389" s="459">
        <v>3382</v>
      </c>
      <c r="I3389" s="444">
        <f t="shared" ca="1" si="168"/>
        <v>-582345166522.48877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-2426438193.8437033</v>
      </c>
      <c r="L3389" s="444">
        <f t="shared" ca="1" si="167"/>
        <v>-584771604716.33252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25">
      <c r="G3390" s="459"/>
      <c r="H3390" s="459">
        <v>3383</v>
      </c>
      <c r="I3390" s="444">
        <f t="shared" ca="1" si="168"/>
        <v>-584771604716.33252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-2436548352.9847188</v>
      </c>
      <c r="L3390" s="444">
        <f t="shared" ca="1" si="167"/>
        <v>-587208153069.31726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25">
      <c r="G3391" s="459"/>
      <c r="H3391" s="459">
        <v>3384</v>
      </c>
      <c r="I3391" s="444">
        <f t="shared" ca="1" si="168"/>
        <v>-587208153069.31726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-2446700637.7888217</v>
      </c>
      <c r="L3391" s="444">
        <f t="shared" ca="1" si="167"/>
        <v>-589654853707.10608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25">
      <c r="G3392" s="459"/>
      <c r="H3392" s="459">
        <v>3385</v>
      </c>
      <c r="I3392" s="444">
        <f t="shared" ca="1" si="168"/>
        <v>-589654853707.10608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-2456895223.7796087</v>
      </c>
      <c r="L3392" s="444">
        <f t="shared" ca="1" si="167"/>
        <v>-592111748930.88574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25">
      <c r="G3393" s="459"/>
      <c r="H3393" s="459">
        <v>3386</v>
      </c>
      <c r="I3393" s="444">
        <f t="shared" ca="1" si="168"/>
        <v>-592111748930.88574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-2467132287.2120237</v>
      </c>
      <c r="L3393" s="444">
        <f t="shared" ca="1" si="167"/>
        <v>-594578881218.09778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25">
      <c r="G3394" s="459"/>
      <c r="H3394" s="459">
        <v>3387</v>
      </c>
      <c r="I3394" s="444">
        <f t="shared" ca="1" si="168"/>
        <v>-594578881218.09778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-2477412005.0754075</v>
      </c>
      <c r="L3394" s="444">
        <f t="shared" ca="1" si="167"/>
        <v>-597056293223.17322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25">
      <c r="G3395" s="459"/>
      <c r="H3395" s="459">
        <v>3388</v>
      </c>
      <c r="I3395" s="444">
        <f t="shared" ca="1" si="168"/>
        <v>-597056293223.17322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-2487734555.0965552</v>
      </c>
      <c r="L3395" s="444">
        <f t="shared" ca="1" si="167"/>
        <v>-599544027778.26978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25">
      <c r="G3396" s="459"/>
      <c r="H3396" s="459">
        <v>3389</v>
      </c>
      <c r="I3396" s="444">
        <f t="shared" ca="1" si="168"/>
        <v>-599544027778.26978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-2498100115.7427907</v>
      </c>
      <c r="L3396" s="444">
        <f t="shared" ca="1" si="167"/>
        <v>-602042127894.01257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25">
      <c r="G3397" s="459"/>
      <c r="H3397" s="459">
        <v>3390</v>
      </c>
      <c r="I3397" s="444">
        <f t="shared" ca="1" si="168"/>
        <v>-602042127894.01257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-2508508866.2250524</v>
      </c>
      <c r="L3397" s="444">
        <f t="shared" ca="1" si="167"/>
        <v>-604550636760.23767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25">
      <c r="G3398" s="459"/>
      <c r="H3398" s="459">
        <v>3391</v>
      </c>
      <c r="I3398" s="444">
        <f t="shared" ca="1" si="168"/>
        <v>-604550636760.23767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-2518960986.5009904</v>
      </c>
      <c r="L3398" s="444">
        <f t="shared" ca="1" si="167"/>
        <v>-607069597746.73865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25">
      <c r="G3399" s="459"/>
      <c r="H3399" s="459">
        <v>3392</v>
      </c>
      <c r="I3399" s="444">
        <f t="shared" ca="1" si="168"/>
        <v>-607069597746.73865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-2529456657.2780776</v>
      </c>
      <c r="L3399" s="444">
        <f t="shared" ca="1" si="167"/>
        <v>-609599054404.01672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25">
      <c r="G3400" s="459"/>
      <c r="H3400" s="459">
        <v>3393</v>
      </c>
      <c r="I3400" s="444">
        <f t="shared" ca="1" si="168"/>
        <v>-609599054404.01672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-2539996060.0167365</v>
      </c>
      <c r="L3400" s="444">
        <f t="shared" ca="1" si="167"/>
        <v>-612139050464.03345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25">
      <c r="G3401" s="459"/>
      <c r="H3401" s="459">
        <v>3394</v>
      </c>
      <c r="I3401" s="444">
        <f t="shared" ca="1" si="168"/>
        <v>-612139050464.03345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-2550579376.9334726</v>
      </c>
      <c r="L3401" s="444">
        <f t="shared" ca="1" si="167"/>
        <v>-614689629840.96692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25">
      <c r="G3402" s="459"/>
      <c r="H3402" s="459">
        <v>3395</v>
      </c>
      <c r="I3402" s="444">
        <f t="shared" ca="1" si="168"/>
        <v>-614689629840.96692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-2561206791.0040288</v>
      </c>
      <c r="L3402" s="444">
        <f t="shared" ca="1" si="167"/>
        <v>-617250836631.97095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25">
      <c r="G3403" s="459"/>
      <c r="H3403" s="459">
        <v>3396</v>
      </c>
      <c r="I3403" s="444">
        <f t="shared" ca="1" si="168"/>
        <v>-617250836631.97095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-2571878485.9665456</v>
      </c>
      <c r="L3403" s="444">
        <f t="shared" ca="1" si="167"/>
        <v>-619822715117.9375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25">
      <c r="G3404" s="459"/>
      <c r="H3404" s="459">
        <v>3397</v>
      </c>
      <c r="I3404" s="444">
        <f t="shared" ca="1" si="168"/>
        <v>-619822715117.9375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-2582594646.3247395</v>
      </c>
      <c r="L3404" s="444">
        <f t="shared" ca="1" si="167"/>
        <v>-622405309764.26221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25">
      <c r="G3405" s="459"/>
      <c r="H3405" s="459">
        <v>3398</v>
      </c>
      <c r="I3405" s="444">
        <f t="shared" ca="1" si="168"/>
        <v>-622405309764.26221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-2593355457.3510923</v>
      </c>
      <c r="L3405" s="444">
        <f t="shared" ca="1" si="167"/>
        <v>-624998665221.61328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25">
      <c r="G3406" s="459"/>
      <c r="H3406" s="459">
        <v>3399</v>
      </c>
      <c r="I3406" s="444">
        <f t="shared" ca="1" si="168"/>
        <v>-624998665221.61328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-2604161105.0900555</v>
      </c>
      <c r="L3406" s="444">
        <f t="shared" ca="1" si="167"/>
        <v>-627602826326.70337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25">
      <c r="G3407" s="459"/>
      <c r="H3407" s="459">
        <v>3400</v>
      </c>
      <c r="I3407" s="444">
        <f t="shared" ca="1" si="168"/>
        <v>-627602826326.70337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-2615011776.3612642</v>
      </c>
      <c r="L3407" s="444">
        <f t="shared" ca="1" si="167"/>
        <v>-630217838103.06458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25">
      <c r="G3408" s="459"/>
      <c r="H3408" s="459">
        <v>3401</v>
      </c>
      <c r="I3408" s="444">
        <f t="shared" ca="1" si="168"/>
        <v>-630217838103.06458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-2625907658.7627692</v>
      </c>
      <c r="L3408" s="444">
        <f t="shared" ca="1" si="167"/>
        <v>-632843745761.82739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25">
      <c r="G3409" s="459"/>
      <c r="H3409" s="459">
        <v>3402</v>
      </c>
      <c r="I3409" s="444">
        <f t="shared" ca="1" si="168"/>
        <v>-632843745761.82739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-2636848940.6742806</v>
      </c>
      <c r="L3409" s="444">
        <f t="shared" ca="1" si="167"/>
        <v>-635480594702.50171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25">
      <c r="G3410" s="459"/>
      <c r="H3410" s="459">
        <v>3403</v>
      </c>
      <c r="I3410" s="444">
        <f t="shared" ca="1" si="168"/>
        <v>-635480594702.50171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-2647835811.2604237</v>
      </c>
      <c r="L3410" s="444">
        <f t="shared" ca="1" si="167"/>
        <v>-638128430513.76208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25">
      <c r="G3411" s="459"/>
      <c r="H3411" s="459">
        <v>3404</v>
      </c>
      <c r="I3411" s="444">
        <f t="shared" ca="1" si="168"/>
        <v>-638128430513.76208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-2658868460.4740086</v>
      </c>
      <c r="L3411" s="444">
        <f t="shared" ca="1" si="167"/>
        <v>-640787298974.23608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25">
      <c r="G3412" s="459"/>
      <c r="H3412" s="459">
        <v>3405</v>
      </c>
      <c r="I3412" s="444">
        <f t="shared" ca="1" si="168"/>
        <v>-640787298974.23608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-2669947079.0593171</v>
      </c>
      <c r="L3412" s="444">
        <f t="shared" ca="1" si="167"/>
        <v>-643457246053.29541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25">
      <c r="G3413" s="459"/>
      <c r="H3413" s="459">
        <v>3406</v>
      </c>
      <c r="I3413" s="444">
        <f t="shared" ca="1" si="168"/>
        <v>-643457246053.29541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-2681071858.5553975</v>
      </c>
      <c r="L3413" s="444">
        <f t="shared" ca="1" si="167"/>
        <v>-646138317911.85083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25">
      <c r="G3414" s="459"/>
      <c r="H3414" s="459">
        <v>3407</v>
      </c>
      <c r="I3414" s="444">
        <f t="shared" ca="1" si="168"/>
        <v>-646138317911.85083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-2692242991.2993784</v>
      </c>
      <c r="L3414" s="444">
        <f t="shared" ca="1" si="167"/>
        <v>-648830560903.15027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25">
      <c r="G3415" s="459"/>
      <c r="H3415" s="459">
        <v>3408</v>
      </c>
      <c r="I3415" s="444">
        <f t="shared" ca="1" si="168"/>
        <v>-648830560903.15027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-2703460670.4297929</v>
      </c>
      <c r="L3415" s="444">
        <f t="shared" ca="1" si="167"/>
        <v>-651534021573.58008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25">
      <c r="G3416" s="459"/>
      <c r="H3416" s="459">
        <v>3409</v>
      </c>
      <c r="I3416" s="444">
        <f t="shared" ca="1" si="168"/>
        <v>-651534021573.58008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-2714725089.8899169</v>
      </c>
      <c r="L3416" s="444">
        <f t="shared" ca="1" si="167"/>
        <v>-654248746663.46997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25">
      <c r="G3417" s="459"/>
      <c r="H3417" s="459">
        <v>3410</v>
      </c>
      <c r="I3417" s="444">
        <f t="shared" ca="1" si="168"/>
        <v>-654248746663.46997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-2726036444.4311247</v>
      </c>
      <c r="L3417" s="444">
        <f t="shared" ca="1" si="167"/>
        <v>-656974783107.90112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25">
      <c r="G3418" s="459"/>
      <c r="H3418" s="459">
        <v>3411</v>
      </c>
      <c r="I3418" s="444">
        <f t="shared" ca="1" si="168"/>
        <v>-656974783107.90112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-2737394929.6162548</v>
      </c>
      <c r="L3418" s="444">
        <f t="shared" ca="1" si="167"/>
        <v>-659712178037.51733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25">
      <c r="G3419" s="459"/>
      <c r="H3419" s="459">
        <v>3412</v>
      </c>
      <c r="I3419" s="444">
        <f t="shared" ca="1" si="168"/>
        <v>-659712178037.51733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-2748800741.822989</v>
      </c>
      <c r="L3419" s="444">
        <f t="shared" ca="1" si="167"/>
        <v>-662460978779.34033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25">
      <c r="G3420" s="459"/>
      <c r="H3420" s="459">
        <v>3413</v>
      </c>
      <c r="I3420" s="444">
        <f t="shared" ca="1" si="168"/>
        <v>-662460978779.34033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-2760254078.2472515</v>
      </c>
      <c r="L3420" s="444">
        <f t="shared" ca="1" si="167"/>
        <v>-665221232857.58752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25">
      <c r="G3421" s="459"/>
      <c r="H3421" s="459">
        <v>3414</v>
      </c>
      <c r="I3421" s="444">
        <f t="shared" ca="1" si="168"/>
        <v>-665221232857.58752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-2771755136.9066148</v>
      </c>
      <c r="L3421" s="444">
        <f t="shared" ca="1" si="167"/>
        <v>-667992987994.49414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25">
      <c r="G3422" s="459"/>
      <c r="H3422" s="459">
        <v>3415</v>
      </c>
      <c r="I3422" s="444">
        <f t="shared" ca="1" si="168"/>
        <v>-667992987994.49414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-2783304116.6437254</v>
      </c>
      <c r="L3422" s="444">
        <f t="shared" ca="1" si="167"/>
        <v>-670776292111.13782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25">
      <c r="G3423" s="459"/>
      <c r="H3423" s="459">
        <v>3416</v>
      </c>
      <c r="I3423" s="444">
        <f t="shared" ca="1" si="168"/>
        <v>-670776292111.13782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-2794901217.1297407</v>
      </c>
      <c r="L3423" s="444">
        <f t="shared" ca="1" si="167"/>
        <v>-673571193328.26758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25">
      <c r="G3424" s="459"/>
      <c r="H3424" s="459">
        <v>3417</v>
      </c>
      <c r="I3424" s="444">
        <f t="shared" ca="1" si="168"/>
        <v>-673571193328.26758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-2806546638.8677816</v>
      </c>
      <c r="L3424" s="444">
        <f t="shared" ca="1" si="167"/>
        <v>-676377739967.13538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25">
      <c r="G3425" s="459"/>
      <c r="H3425" s="459">
        <v>3418</v>
      </c>
      <c r="I3425" s="444">
        <f t="shared" ca="1" si="168"/>
        <v>-676377739967.13538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-2818240583.1963973</v>
      </c>
      <c r="L3425" s="444">
        <f t="shared" ca="1" si="167"/>
        <v>-679195980550.33179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25">
      <c r="G3426" s="459"/>
      <c r="H3426" s="459">
        <v>3419</v>
      </c>
      <c r="I3426" s="444">
        <f t="shared" ca="1" si="168"/>
        <v>-679195980550.33179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-2829983252.2930489</v>
      </c>
      <c r="L3426" s="444">
        <f t="shared" ca="1" si="167"/>
        <v>-682025963802.62488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25">
      <c r="G3427" s="459"/>
      <c r="H3427" s="459">
        <v>3420</v>
      </c>
      <c r="I3427" s="444">
        <f t="shared" ca="1" si="168"/>
        <v>-682025963802.62488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-2841774849.1776037</v>
      </c>
      <c r="L3427" s="444">
        <f t="shared" ca="1" si="167"/>
        <v>-684867738651.80249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25">
      <c r="G3428" s="459"/>
      <c r="H3428" s="459">
        <v>3421</v>
      </c>
      <c r="I3428" s="444">
        <f t="shared" ca="1" si="168"/>
        <v>-684867738651.80249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-2853615577.7158437</v>
      </c>
      <c r="L3428" s="444">
        <f t="shared" ca="1" si="167"/>
        <v>-687721354229.51831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25">
      <c r="G3429" s="459"/>
      <c r="H3429" s="459">
        <v>3422</v>
      </c>
      <c r="I3429" s="444">
        <f t="shared" ca="1" si="168"/>
        <v>-687721354229.51831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-2865505642.622993</v>
      </c>
      <c r="L3429" s="444">
        <f t="shared" ca="1" si="167"/>
        <v>-690586859872.14136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25">
      <c r="G3430" s="459"/>
      <c r="H3430" s="459">
        <v>3423</v>
      </c>
      <c r="I3430" s="444">
        <f t="shared" ca="1" si="168"/>
        <v>-690586859872.14136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-2877445249.4672556</v>
      </c>
      <c r="L3430" s="444">
        <f t="shared" ca="1" si="167"/>
        <v>-693464305121.60864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25">
      <c r="G3431" s="459"/>
      <c r="H3431" s="459">
        <v>3424</v>
      </c>
      <c r="I3431" s="444">
        <f t="shared" ca="1" si="168"/>
        <v>-693464305121.60864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-2889434604.6733694</v>
      </c>
      <c r="L3431" s="444">
        <f t="shared" ca="1" si="167"/>
        <v>-696353739726.28198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25">
      <c r="G3432" s="459"/>
      <c r="H3432" s="459">
        <v>3425</v>
      </c>
      <c r="I3432" s="444">
        <f t="shared" ca="1" si="168"/>
        <v>-696353739726.28198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-2901473915.526175</v>
      </c>
      <c r="L3432" s="444">
        <f t="shared" ca="1" si="167"/>
        <v>-699255213641.80811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25">
      <c r="G3433" s="459"/>
      <c r="H3433" s="459">
        <v>3426</v>
      </c>
      <c r="I3433" s="444">
        <f t="shared" ca="1" si="168"/>
        <v>-699255213641.80811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-2913563390.1742005</v>
      </c>
      <c r="L3433" s="444">
        <f t="shared" ca="1" si="167"/>
        <v>-702168777031.9823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25">
      <c r="G3434" s="459"/>
      <c r="H3434" s="459">
        <v>3427</v>
      </c>
      <c r="I3434" s="444">
        <f t="shared" ca="1" si="168"/>
        <v>-702168777031.9823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-2925703237.6332598</v>
      </c>
      <c r="L3434" s="444">
        <f t="shared" ca="1" si="167"/>
        <v>-705094480269.6156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25">
      <c r="G3435" s="459"/>
      <c r="H3435" s="459">
        <v>3428</v>
      </c>
      <c r="I3435" s="444">
        <f t="shared" ca="1" si="168"/>
        <v>-705094480269.6156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-2937893667.7900648</v>
      </c>
      <c r="L3435" s="444">
        <f t="shared" ca="1" si="167"/>
        <v>-708032373937.40564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25">
      <c r="G3436" s="459"/>
      <c r="H3436" s="459">
        <v>3429</v>
      </c>
      <c r="I3436" s="444">
        <f t="shared" ca="1" si="168"/>
        <v>-708032373937.40564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-2950134891.4058566</v>
      </c>
      <c r="L3436" s="444">
        <f t="shared" ca="1" si="167"/>
        <v>-710982508828.81152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25">
      <c r="G3437" s="459"/>
      <c r="H3437" s="459">
        <v>3430</v>
      </c>
      <c r="I3437" s="444">
        <f t="shared" ca="1" si="168"/>
        <v>-710982508828.81152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-2962427120.120048</v>
      </c>
      <c r="L3437" s="444">
        <f t="shared" ca="1" si="167"/>
        <v>-713944935948.93152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25">
      <c r="G3438" s="459"/>
      <c r="H3438" s="459">
        <v>3431</v>
      </c>
      <c r="I3438" s="444">
        <f t="shared" ca="1" si="168"/>
        <v>-713944935948.93152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-2974770566.4538813</v>
      </c>
      <c r="L3438" s="444">
        <f t="shared" ca="1" si="167"/>
        <v>-716919706515.38538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25">
      <c r="G3439" s="459"/>
      <c r="H3439" s="459">
        <v>3432</v>
      </c>
      <c r="I3439" s="444">
        <f t="shared" ca="1" si="168"/>
        <v>-716919706515.38538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-2987165443.8141055</v>
      </c>
      <c r="L3439" s="444">
        <f t="shared" ca="1" si="167"/>
        <v>-719906871959.19946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25">
      <c r="G3440" s="459"/>
      <c r="H3440" s="459">
        <v>3433</v>
      </c>
      <c r="I3440" s="444">
        <f t="shared" ca="1" si="168"/>
        <v>-719906871959.19946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-2999611966.4966645</v>
      </c>
      <c r="L3440" s="444">
        <f t="shared" ca="1" si="167"/>
        <v>-722906483925.69617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25">
      <c r="G3441" s="459"/>
      <c r="H3441" s="459">
        <v>3434</v>
      </c>
      <c r="I3441" s="444">
        <f t="shared" ca="1" si="168"/>
        <v>-722906483925.69617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-3012110349.6904006</v>
      </c>
      <c r="L3441" s="444">
        <f t="shared" ca="1" si="167"/>
        <v>-725918594275.3866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25">
      <c r="G3442" s="459"/>
      <c r="H3442" s="459">
        <v>3435</v>
      </c>
      <c r="I3442" s="444">
        <f t="shared" ca="1" si="168"/>
        <v>-725918594275.3866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-3024660809.4807773</v>
      </c>
      <c r="L3442" s="444">
        <f t="shared" ca="1" si="167"/>
        <v>-728943255084.86743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25">
      <c r="G3443" s="459"/>
      <c r="H3443" s="459">
        <v>3436</v>
      </c>
      <c r="I3443" s="444">
        <f t="shared" ca="1" si="168"/>
        <v>-728943255084.86743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-3037263562.8536143</v>
      </c>
      <c r="L3443" s="444">
        <f t="shared" ca="1" si="167"/>
        <v>-731980518647.72107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25">
      <c r="G3444" s="459"/>
      <c r="H3444" s="459">
        <v>3437</v>
      </c>
      <c r="I3444" s="444">
        <f t="shared" ca="1" si="168"/>
        <v>-731980518647.72107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-3049918827.6988378</v>
      </c>
      <c r="L3444" s="444">
        <f t="shared" ca="1" si="167"/>
        <v>-735030437475.41992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25">
      <c r="G3445" s="459"/>
      <c r="H3445" s="459">
        <v>3438</v>
      </c>
      <c r="I3445" s="444">
        <f t="shared" ca="1" si="168"/>
        <v>-735030437475.41992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-3062626822.8142495</v>
      </c>
      <c r="L3445" s="444">
        <f t="shared" ca="1" si="167"/>
        <v>-738093064298.23413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25">
      <c r="G3446" s="459"/>
      <c r="H3446" s="459">
        <v>3439</v>
      </c>
      <c r="I3446" s="444">
        <f t="shared" ca="1" si="168"/>
        <v>-738093064298.23413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-3075387767.9093089</v>
      </c>
      <c r="L3446" s="444">
        <f t="shared" ca="1" si="167"/>
        <v>-741168452066.14343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25">
      <c r="G3447" s="459"/>
      <c r="H3447" s="459">
        <v>3440</v>
      </c>
      <c r="I3447" s="444">
        <f t="shared" ca="1" si="168"/>
        <v>-741168452066.14343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-3088201883.6089311</v>
      </c>
      <c r="L3447" s="444">
        <f t="shared" ca="1" si="167"/>
        <v>-744256653949.75232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25">
      <c r="G3448" s="459"/>
      <c r="H3448" s="459">
        <v>3441</v>
      </c>
      <c r="I3448" s="444">
        <f t="shared" ca="1" si="168"/>
        <v>-744256653949.75232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-3101069391.4573011</v>
      </c>
      <c r="L3448" s="444">
        <f t="shared" ca="1" si="167"/>
        <v>-747357723341.20959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25">
      <c r="G3449" s="459"/>
      <c r="H3449" s="459">
        <v>3442</v>
      </c>
      <c r="I3449" s="444">
        <f t="shared" ca="1" si="168"/>
        <v>-747357723341.20959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-3113990513.9217067</v>
      </c>
      <c r="L3449" s="444">
        <f t="shared" ca="1" si="167"/>
        <v>-750471713855.13135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25">
      <c r="G3450" s="459"/>
      <c r="H3450" s="459">
        <v>3443</v>
      </c>
      <c r="I3450" s="444">
        <f t="shared" ca="1" si="168"/>
        <v>-750471713855.13135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-3126965474.3963804</v>
      </c>
      <c r="L3450" s="444">
        <f t="shared" ca="1" si="167"/>
        <v>-753598679329.52771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25">
      <c r="G3451" s="459"/>
      <c r="H3451" s="459">
        <v>3444</v>
      </c>
      <c r="I3451" s="444">
        <f t="shared" ca="1" si="168"/>
        <v>-753598679329.52771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-3139994497.2063656</v>
      </c>
      <c r="L3451" s="444">
        <f t="shared" ca="1" si="167"/>
        <v>-756738673826.73413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25">
      <c r="G3452" s="459"/>
      <c r="H3452" s="459">
        <v>3445</v>
      </c>
      <c r="I3452" s="444">
        <f t="shared" ca="1" si="168"/>
        <v>-756738673826.73413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-3153077807.611392</v>
      </c>
      <c r="L3452" s="444">
        <f t="shared" ca="1" si="167"/>
        <v>-759891751634.34558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25">
      <c r="G3453" s="459"/>
      <c r="H3453" s="459">
        <v>3446</v>
      </c>
      <c r="I3453" s="444">
        <f t="shared" ca="1" si="168"/>
        <v>-759891751634.34558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-3166215631.8097734</v>
      </c>
      <c r="L3453" s="444">
        <f t="shared" ca="1" si="167"/>
        <v>-763057967266.1554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25">
      <c r="G3454" s="459"/>
      <c r="H3454" s="459">
        <v>3447</v>
      </c>
      <c r="I3454" s="444">
        <f t="shared" ca="1" si="168"/>
        <v>-763057967266.1554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-3179408196.9423141</v>
      </c>
      <c r="L3454" s="444">
        <f t="shared" ca="1" si="167"/>
        <v>-766237375463.09766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25">
      <c r="G3455" s="459"/>
      <c r="H3455" s="459">
        <v>3448</v>
      </c>
      <c r="I3455" s="444">
        <f t="shared" ca="1" si="168"/>
        <v>-766237375463.09766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-3192655731.09624</v>
      </c>
      <c r="L3455" s="444">
        <f t="shared" ca="1" si="167"/>
        <v>-769430031194.19385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25">
      <c r="G3456" s="459"/>
      <c r="H3456" s="459">
        <v>3449</v>
      </c>
      <c r="I3456" s="444">
        <f t="shared" ca="1" si="168"/>
        <v>-769430031194.19385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-3205958463.3091412</v>
      </c>
      <c r="L3456" s="444">
        <f t="shared" ca="1" si="167"/>
        <v>-772635989657.50293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25">
      <c r="G3457" s="459"/>
      <c r="H3457" s="459">
        <v>3450</v>
      </c>
      <c r="I3457" s="444">
        <f t="shared" ca="1" si="168"/>
        <v>-772635989657.50293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-3219316623.5729289</v>
      </c>
      <c r="L3457" s="444">
        <f t="shared" ca="1" si="167"/>
        <v>-775855306281.07581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25">
      <c r="G3458" s="459"/>
      <c r="H3458" s="459">
        <v>3451</v>
      </c>
      <c r="I3458" s="444">
        <f t="shared" ca="1" si="168"/>
        <v>-775855306281.07581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-3232730442.8378158</v>
      </c>
      <c r="L3458" s="444">
        <f t="shared" ca="1" si="167"/>
        <v>-779088036723.91357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25">
      <c r="G3459" s="459"/>
      <c r="H3459" s="459">
        <v>3452</v>
      </c>
      <c r="I3459" s="444">
        <f t="shared" ca="1" si="168"/>
        <v>-779088036723.91357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-3246200153.0163064</v>
      </c>
      <c r="L3459" s="444">
        <f t="shared" ca="1" si="167"/>
        <v>-782334236876.92993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25">
      <c r="G3460" s="459"/>
      <c r="H3460" s="459">
        <v>3453</v>
      </c>
      <c r="I3460" s="444">
        <f t="shared" ca="1" si="168"/>
        <v>-782334236876.92993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-3259725986.9872079</v>
      </c>
      <c r="L3460" s="444">
        <f t="shared" ca="1" si="167"/>
        <v>-785593962863.91711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25">
      <c r="G3461" s="459"/>
      <c r="H3461" s="459">
        <v>3454</v>
      </c>
      <c r="I3461" s="444">
        <f t="shared" ca="1" si="168"/>
        <v>-785593962863.91711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-3273308178.5996547</v>
      </c>
      <c r="L3461" s="444">
        <f t="shared" ca="1" si="167"/>
        <v>-788867271042.51672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25">
      <c r="G3462" s="459"/>
      <c r="H3462" s="459">
        <v>3455</v>
      </c>
      <c r="I3462" s="444">
        <f t="shared" ca="1" si="168"/>
        <v>-788867271042.51672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-3286946962.6771531</v>
      </c>
      <c r="L3462" s="444">
        <f t="shared" ca="1" si="167"/>
        <v>-792154218005.19385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25">
      <c r="G3463" s="459"/>
      <c r="H3463" s="459">
        <v>3456</v>
      </c>
      <c r="I3463" s="444">
        <f t="shared" ca="1" si="168"/>
        <v>-792154218005.19385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-3300642575.0216408</v>
      </c>
      <c r="L3463" s="444">
        <f t="shared" ca="1" si="167"/>
        <v>-795454860580.21545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25">
      <c r="G3464" s="459"/>
      <c r="H3464" s="459">
        <v>3457</v>
      </c>
      <c r="I3464" s="444">
        <f t="shared" ca="1" si="168"/>
        <v>-795454860580.21545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-3314395252.4175644</v>
      </c>
      <c r="L3464" s="444">
        <f t="shared" ca="1" si="167"/>
        <v>-798769255832.63306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25">
      <c r="G3465" s="459"/>
      <c r="H3465" s="459">
        <v>3458</v>
      </c>
      <c r="I3465" s="444">
        <f t="shared" ca="1" si="168"/>
        <v>-798769255832.63306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-3328205232.6359711</v>
      </c>
      <c r="L3465" s="444">
        <f t="shared" ca="1" si="167"/>
        <v>-802097461065.26904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25">
      <c r="G3466" s="459"/>
      <c r="H3466" s="459">
        <v>3459</v>
      </c>
      <c r="I3466" s="444">
        <f t="shared" ca="1" si="168"/>
        <v>-802097461065.26904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-3342072754.438621</v>
      </c>
      <c r="L3466" s="444">
        <f t="shared" ca="1" si="167"/>
        <v>-805439533819.70764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25">
      <c r="G3467" s="459"/>
      <c r="H3467" s="459">
        <v>3460</v>
      </c>
      <c r="I3467" s="444">
        <f t="shared" ca="1" si="168"/>
        <v>-805439533819.70764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-3355998057.5821152</v>
      </c>
      <c r="L3467" s="444">
        <f t="shared" ca="1" si="167"/>
        <v>-808795531877.28979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25">
      <c r="G3468" s="459"/>
      <c r="H3468" s="459">
        <v>3461</v>
      </c>
      <c r="I3468" s="444">
        <f t="shared" ca="1" si="168"/>
        <v>-808795531877.28979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-3369981382.8220406</v>
      </c>
      <c r="L3468" s="444">
        <f t="shared" ca="1" si="167"/>
        <v>-812165513260.11182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25">
      <c r="G3469" s="459"/>
      <c r="H3469" s="459">
        <v>3462</v>
      </c>
      <c r="I3469" s="444">
        <f t="shared" ca="1" si="168"/>
        <v>-812165513260.11182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-3384022971.9171324</v>
      </c>
      <c r="L3469" s="444">
        <f t="shared" ca="1" si="167"/>
        <v>-815549536232.02893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25">
      <c r="G3470" s="459"/>
      <c r="H3470" s="459">
        <v>3463</v>
      </c>
      <c r="I3470" s="444">
        <f t="shared" ca="1" si="168"/>
        <v>-815549536232.02893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-3398123067.6334538</v>
      </c>
      <c r="L3470" s="444">
        <f t="shared" ca="1" si="167"/>
        <v>-818947659299.66235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25">
      <c r="G3471" s="459"/>
      <c r="H3471" s="459">
        <v>3464</v>
      </c>
      <c r="I3471" s="444">
        <f t="shared" ca="1" si="168"/>
        <v>-818947659299.66235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-3412281913.7485933</v>
      </c>
      <c r="L3471" s="444">
        <f t="shared" ca="1" si="167"/>
        <v>-822359941213.41089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25">
      <c r="G3472" s="459"/>
      <c r="H3472" s="459">
        <v>3465</v>
      </c>
      <c r="I3472" s="444">
        <f t="shared" ca="1" si="168"/>
        <v>-822359941213.41089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-3426499755.0558786</v>
      </c>
      <c r="L3472" s="444">
        <f t="shared" ca="1" si="167"/>
        <v>-825786440968.4668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25">
      <c r="G3473" s="459"/>
      <c r="H3473" s="459">
        <v>3466</v>
      </c>
      <c r="I3473" s="444">
        <f t="shared" ca="1" si="168"/>
        <v>-825786440968.4668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-3440776837.3686118</v>
      </c>
      <c r="L3473" s="444">
        <f t="shared" ca="1" si="167"/>
        <v>-829227217805.83545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25">
      <c r="G3474" s="459"/>
      <c r="H3474" s="459">
        <v>3467</v>
      </c>
      <c r="I3474" s="444">
        <f t="shared" ca="1" si="168"/>
        <v>-829227217805.83545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-3455113407.5243144</v>
      </c>
      <c r="L3474" s="444">
        <f t="shared" ca="1" si="167"/>
        <v>-832682331213.35974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25">
      <c r="G3475" s="459"/>
      <c r="H3475" s="459">
        <v>3468</v>
      </c>
      <c r="I3475" s="444">
        <f t="shared" ca="1" si="168"/>
        <v>-832682331213.35974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-3469509713.388999</v>
      </c>
      <c r="L3475" s="444">
        <f t="shared" ca="1" si="167"/>
        <v>-836151840926.74878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25">
      <c r="G3476" s="459"/>
      <c r="H3476" s="459">
        <v>3469</v>
      </c>
      <c r="I3476" s="444">
        <f t="shared" ca="1" si="168"/>
        <v>-836151840926.74878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-3483966003.8614531</v>
      </c>
      <c r="L3476" s="444">
        <f t="shared" ca="1" si="167"/>
        <v>-839635806930.61023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25">
      <c r="G3477" s="459"/>
      <c r="H3477" s="459">
        <v>3470</v>
      </c>
      <c r="I3477" s="444">
        <f t="shared" ca="1" si="168"/>
        <v>-839635806930.61023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-3498482528.8775425</v>
      </c>
      <c r="L3477" s="444">
        <f t="shared" ca="1" si="167"/>
        <v>-843134289459.48779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25">
      <c r="G3478" s="459"/>
      <c r="H3478" s="459">
        <v>3471</v>
      </c>
      <c r="I3478" s="444">
        <f t="shared" ca="1" si="168"/>
        <v>-843134289459.48779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-3513059539.4145322</v>
      </c>
      <c r="L3478" s="444">
        <f t="shared" ca="1" si="167"/>
        <v>-846647348998.90234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25">
      <c r="G3479" s="459"/>
      <c r="H3479" s="459">
        <v>3472</v>
      </c>
      <c r="I3479" s="444">
        <f t="shared" ca="1" si="168"/>
        <v>-846647348998.90234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-3527697287.4954262</v>
      </c>
      <c r="L3479" s="444">
        <f t="shared" ca="1" si="167"/>
        <v>-850175046286.39783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25">
      <c r="G3480" s="459"/>
      <c r="H3480" s="459">
        <v>3473</v>
      </c>
      <c r="I3480" s="444">
        <f t="shared" ca="1" si="168"/>
        <v>-850175046286.39783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-3542396026.1933241</v>
      </c>
      <c r="L3480" s="444">
        <f t="shared" ca="1" si="167"/>
        <v>-853717442312.59119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25">
      <c r="G3481" s="459"/>
      <c r="H3481" s="459">
        <v>3474</v>
      </c>
      <c r="I3481" s="444">
        <f t="shared" ca="1" si="168"/>
        <v>-853717442312.59119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-3557156009.6357965</v>
      </c>
      <c r="L3481" s="444">
        <f t="shared" ca="1" si="167"/>
        <v>-857274598322.22693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25">
      <c r="G3482" s="459"/>
      <c r="H3482" s="459">
        <v>3475</v>
      </c>
      <c r="I3482" s="444">
        <f t="shared" ca="1" si="168"/>
        <v>-857274598322.22693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-3571977493.0092788</v>
      </c>
      <c r="L3482" s="444">
        <f t="shared" ca="1" si="167"/>
        <v>-860846575815.23621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25">
      <c r="G3483" s="459"/>
      <c r="H3483" s="459">
        <v>3476</v>
      </c>
      <c r="I3483" s="444">
        <f t="shared" ca="1" si="168"/>
        <v>-860846575815.23621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-3586860732.5634842</v>
      </c>
      <c r="L3483" s="444">
        <f t="shared" ca="1" si="167"/>
        <v>-864433436547.79968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25">
      <c r="G3484" s="459"/>
      <c r="H3484" s="459">
        <v>3477</v>
      </c>
      <c r="I3484" s="444">
        <f t="shared" ca="1" si="168"/>
        <v>-864433436547.79968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-3601805985.6158319</v>
      </c>
      <c r="L3484" s="444">
        <f t="shared" ca="1" si="167"/>
        <v>-868035242533.41553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25">
      <c r="G3485" s="459"/>
      <c r="H3485" s="459">
        <v>3478</v>
      </c>
      <c r="I3485" s="444">
        <f t="shared" ca="1" si="168"/>
        <v>-868035242533.41553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-3616813510.5558982</v>
      </c>
      <c r="L3485" s="444">
        <f t="shared" ca="1" si="167"/>
        <v>-871652056043.97144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25">
      <c r="G3486" s="459"/>
      <c r="H3486" s="459">
        <v>3479</v>
      </c>
      <c r="I3486" s="444">
        <f t="shared" ca="1" si="168"/>
        <v>-871652056043.97144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-3631883566.8498802</v>
      </c>
      <c r="L3486" s="444">
        <f t="shared" ca="1" si="167"/>
        <v>-875283939610.82129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25">
      <c r="G3487" s="459"/>
      <c r="H3487" s="459">
        <v>3480</v>
      </c>
      <c r="I3487" s="444">
        <f t="shared" ca="1" si="168"/>
        <v>-875283939610.82129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-3647016415.0450888</v>
      </c>
      <c r="L3487" s="444">
        <f t="shared" ca="1" si="167"/>
        <v>-878930956025.86633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25">
      <c r="G3488" s="459"/>
      <c r="H3488" s="459">
        <v>3481</v>
      </c>
      <c r="I3488" s="444">
        <f t="shared" ca="1" si="168"/>
        <v>-878930956025.86633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-3662212316.7744436</v>
      </c>
      <c r="L3488" s="444">
        <f t="shared" ca="1" si="167"/>
        <v>-882593168342.64075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25">
      <c r="G3489" s="459"/>
      <c r="H3489" s="459">
        <v>3482</v>
      </c>
      <c r="I3489" s="444">
        <f t="shared" ca="1" si="168"/>
        <v>-882593168342.64075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-3677471534.7610025</v>
      </c>
      <c r="L3489" s="444">
        <f t="shared" ca="1" si="167"/>
        <v>-886270639877.40173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25">
      <c r="G3490" s="459"/>
      <c r="H3490" s="459">
        <v>3483</v>
      </c>
      <c r="I3490" s="444">
        <f t="shared" ca="1" si="168"/>
        <v>-886270639877.40173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-3692794332.8225074</v>
      </c>
      <c r="L3490" s="444">
        <f t="shared" ca="1" si="167"/>
        <v>-889963434210.22424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25">
      <c r="G3491" s="459"/>
      <c r="H3491" s="459">
        <v>3484</v>
      </c>
      <c r="I3491" s="444">
        <f t="shared" ca="1" si="168"/>
        <v>-889963434210.22424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-3708180975.8759341</v>
      </c>
      <c r="L3491" s="444">
        <f t="shared" ca="1" si="167"/>
        <v>-893671615186.10022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25">
      <c r="G3492" s="459"/>
      <c r="H3492" s="459">
        <v>3485</v>
      </c>
      <c r="I3492" s="444">
        <f t="shared" ca="1" si="168"/>
        <v>-893671615186.10022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-3723631729.9420843</v>
      </c>
      <c r="L3492" s="444">
        <f t="shared" ca="1" si="167"/>
        <v>-897395246916.04236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25">
      <c r="G3493" s="459"/>
      <c r="H3493" s="459">
        <v>3486</v>
      </c>
      <c r="I3493" s="444">
        <f t="shared" ca="1" si="168"/>
        <v>-897395246916.04236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-3739146862.1501765</v>
      </c>
      <c r="L3493" s="444">
        <f t="shared" ca="1" si="167"/>
        <v>-901134393778.1925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25">
      <c r="G3494" s="459"/>
      <c r="H3494" s="459">
        <v>3487</v>
      </c>
      <c r="I3494" s="444">
        <f t="shared" ca="1" si="168"/>
        <v>-901134393778.1925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-3754726640.7424688</v>
      </c>
      <c r="L3494" s="444">
        <f t="shared" ca="1" si="167"/>
        <v>-904889120418.93494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25">
      <c r="G3495" s="459"/>
      <c r="H3495" s="459">
        <v>3488</v>
      </c>
      <c r="I3495" s="444">
        <f t="shared" ca="1" si="168"/>
        <v>-904889120418.93494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-3770371335.0788956</v>
      </c>
      <c r="L3495" s="444">
        <f t="shared" ca="1" si="167"/>
        <v>-908659491754.01379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25">
      <c r="G3496" s="459"/>
      <c r="H3496" s="459">
        <v>3489</v>
      </c>
      <c r="I3496" s="444">
        <f t="shared" ca="1" si="168"/>
        <v>-908659491754.01379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-3786081215.6417236</v>
      </c>
      <c r="L3496" s="444">
        <f t="shared" ca="1" si="167"/>
        <v>-912445572969.65552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25">
      <c r="G3497" s="459"/>
      <c r="H3497" s="459">
        <v>3490</v>
      </c>
      <c r="I3497" s="444">
        <f t="shared" ca="1" si="168"/>
        <v>-912445572969.65552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-3801856554.0402312</v>
      </c>
      <c r="L3497" s="444">
        <f t="shared" ca="1" si="167"/>
        <v>-916247429523.6958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25">
      <c r="G3498" s="459"/>
      <c r="H3498" s="459">
        <v>3491</v>
      </c>
      <c r="I3498" s="444">
        <f t="shared" ca="1" si="168"/>
        <v>-916247429523.6958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-3817697623.015399</v>
      </c>
      <c r="L3498" s="444">
        <f t="shared" ca="1" si="167"/>
        <v>-920065127146.71118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25">
      <c r="G3499" s="459"/>
      <c r="H3499" s="459">
        <v>3492</v>
      </c>
      <c r="I3499" s="444">
        <f t="shared" ca="1" si="168"/>
        <v>-920065127146.71118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-3833604696.4446297</v>
      </c>
      <c r="L3499" s="444">
        <f t="shared" ca="1" si="167"/>
        <v>-923898731843.15576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25">
      <c r="G3500" s="459"/>
      <c r="H3500" s="459">
        <v>3493</v>
      </c>
      <c r="I3500" s="444">
        <f t="shared" ca="1" si="168"/>
        <v>-923898731843.15576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-3849578049.3464823</v>
      </c>
      <c r="L3500" s="444">
        <f t="shared" ca="1" si="167"/>
        <v>-927748309892.5022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25">
      <c r="G3501" s="459"/>
      <c r="H3501" s="459">
        <v>3494</v>
      </c>
      <c r="I3501" s="444">
        <f t="shared" ca="1" si="168"/>
        <v>-927748309892.5022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-3865617957.885426</v>
      </c>
      <c r="L3501" s="444">
        <f t="shared" ca="1" si="167"/>
        <v>-931613927850.38757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25">
      <c r="G3502" s="459"/>
      <c r="H3502" s="459">
        <v>3495</v>
      </c>
      <c r="I3502" s="444">
        <f t="shared" ca="1" si="168"/>
        <v>-931613927850.38757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-3881724699.3766155</v>
      </c>
      <c r="L3502" s="444">
        <f t="shared" ca="1" si="167"/>
        <v>-935495652549.76416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25">
      <c r="G3503" s="459"/>
      <c r="H3503" s="459">
        <v>3496</v>
      </c>
      <c r="I3503" s="444">
        <f t="shared" ca="1" si="168"/>
        <v>-935495652549.76416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-3897898552.2906837</v>
      </c>
      <c r="L3503" s="444">
        <f t="shared" ca="1" si="167"/>
        <v>-939393551102.05481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25">
      <c r="G3504" s="459"/>
      <c r="H3504" s="459">
        <v>3497</v>
      </c>
      <c r="I3504" s="444">
        <f t="shared" ca="1" si="168"/>
        <v>-939393551102.05481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-3914139796.2585616</v>
      </c>
      <c r="L3504" s="444">
        <f t="shared" ca="1" si="167"/>
        <v>-943307690898.31335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25">
      <c r="G3505" s="459"/>
      <c r="H3505" s="459">
        <v>3498</v>
      </c>
      <c r="I3505" s="444">
        <f t="shared" ca="1" si="168"/>
        <v>-943307690898.31335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-3930448712.0763054</v>
      </c>
      <c r="L3505" s="444">
        <f t="shared" ca="1" si="167"/>
        <v>-947238139610.38965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25">
      <c r="G3506" s="459"/>
      <c r="H3506" s="459">
        <v>3499</v>
      </c>
      <c r="I3506" s="444">
        <f t="shared" ca="1" si="168"/>
        <v>-947238139610.38965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-3946825581.7099571</v>
      </c>
      <c r="L3506" s="444">
        <f t="shared" ca="1" si="167"/>
        <v>-951184965192.09961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25">
      <c r="G3507" s="459"/>
      <c r="H3507" s="459">
        <v>3500</v>
      </c>
      <c r="I3507" s="444">
        <f t="shared" ca="1" si="168"/>
        <v>-951184965192.09961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-3963270688.300415</v>
      </c>
      <c r="L3507" s="444">
        <f t="shared" ca="1" si="167"/>
        <v>-955148235880.40002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25">
      <c r="G3508" s="459"/>
      <c r="H3508" s="459">
        <v>3501</v>
      </c>
      <c r="I3508" s="444">
        <f t="shared" ca="1" si="168"/>
        <v>-955148235880.40002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-3979784316.1683335</v>
      </c>
      <c r="L3508" s="444">
        <f t="shared" ca="1" si="167"/>
        <v>-959128020196.56836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25">
      <c r="G3509" s="459"/>
      <c r="H3509" s="459">
        <v>3502</v>
      </c>
      <c r="I3509" s="444">
        <f t="shared" ca="1" si="168"/>
        <v>-959128020196.56836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-3996366750.8190346</v>
      </c>
      <c r="L3509" s="444">
        <f t="shared" ca="1" si="167"/>
        <v>-963124386947.38745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25">
      <c r="G3510" s="459"/>
      <c r="H3510" s="459">
        <v>3503</v>
      </c>
      <c r="I3510" s="444">
        <f t="shared" ca="1" si="168"/>
        <v>-963124386947.38745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-4013018278.9474473</v>
      </c>
      <c r="L3510" s="444">
        <f t="shared" ca="1" si="167"/>
        <v>-967137405226.33484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25">
      <c r="G3511" s="459"/>
      <c r="H3511" s="459">
        <v>3504</v>
      </c>
      <c r="I3511" s="444">
        <f t="shared" ca="1" si="168"/>
        <v>-967137405226.33484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-4029739188.4430623</v>
      </c>
      <c r="L3511" s="444">
        <f t="shared" ca="1" si="167"/>
        <v>-971167144414.77795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25">
      <c r="G3512" s="459"/>
      <c r="H3512" s="459">
        <v>3505</v>
      </c>
      <c r="I3512" s="444">
        <f t="shared" ca="1" si="168"/>
        <v>-971167144414.77795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-4046529768.3949084</v>
      </c>
      <c r="L3512" s="444">
        <f t="shared" ca="1" si="167"/>
        <v>-975213674183.17285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25">
      <c r="G3513" s="459"/>
      <c r="H3513" s="459">
        <v>3506</v>
      </c>
      <c r="I3513" s="444">
        <f t="shared" ca="1" si="168"/>
        <v>-975213674183.17285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-4063390309.0965528</v>
      </c>
      <c r="L3513" s="444">
        <f t="shared" ca="1" si="167"/>
        <v>-979277064492.26941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25">
      <c r="G3514" s="459"/>
      <c r="H3514" s="459">
        <v>3507</v>
      </c>
      <c r="I3514" s="444">
        <f t="shared" ca="1" si="168"/>
        <v>-979277064492.26941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-4080321102.0511222</v>
      </c>
      <c r="L3514" s="444">
        <f t="shared" ca="1" si="167"/>
        <v>-983357385594.32056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25">
      <c r="G3515" s="459"/>
      <c r="H3515" s="459">
        <v>3508</v>
      </c>
      <c r="I3515" s="444">
        <f t="shared" ca="1" si="168"/>
        <v>-983357385594.32056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-4097322439.9763355</v>
      </c>
      <c r="L3515" s="444">
        <f t="shared" ca="1" si="167"/>
        <v>-987454708034.29688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25">
      <c r="G3516" s="459"/>
      <c r="H3516" s="459">
        <v>3509</v>
      </c>
      <c r="I3516" s="444">
        <f t="shared" ca="1" si="168"/>
        <v>-987454708034.29688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-4114394616.8095703</v>
      </c>
      <c r="L3516" s="444">
        <f t="shared" ca="1" si="167"/>
        <v>-991569102651.10645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25">
      <c r="G3517" s="459"/>
      <c r="H3517" s="459">
        <v>3510</v>
      </c>
      <c r="I3517" s="444">
        <f t="shared" ca="1" si="168"/>
        <v>-991569102651.10645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-4131537927.712944</v>
      </c>
      <c r="L3517" s="444">
        <f t="shared" ca="1" si="167"/>
        <v>-995700640578.81934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25">
      <c r="G3518" s="459"/>
      <c r="H3518" s="459">
        <v>3511</v>
      </c>
      <c r="I3518" s="444">
        <f t="shared" ca="1" si="168"/>
        <v>-995700640578.81934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-4148752669.0784135</v>
      </c>
      <c r="L3518" s="444">
        <f t="shared" ca="1" si="167"/>
        <v>-999849393247.89771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25">
      <c r="G3519" s="459"/>
      <c r="H3519" s="459">
        <v>3512</v>
      </c>
      <c r="I3519" s="444">
        <f t="shared" ca="1" si="168"/>
        <v>-999849393247.89771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-4166039138.532907</v>
      </c>
      <c r="L3519" s="444">
        <f t="shared" ca="1" si="167"/>
        <v>-1004015432386.4307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25">
      <c r="G3520" s="459"/>
      <c r="H3520" s="459">
        <v>3513</v>
      </c>
      <c r="I3520" s="444">
        <f t="shared" ca="1" si="168"/>
        <v>-1004015432386.4307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-4183397634.9434609</v>
      </c>
      <c r="L3520" s="444">
        <f t="shared" ca="1" si="167"/>
        <v>-1008198830021.3741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25">
      <c r="G3521" s="459"/>
      <c r="H3521" s="459">
        <v>3514</v>
      </c>
      <c r="I3521" s="444">
        <f t="shared" ca="1" si="168"/>
        <v>-1008198830021.3741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-4200828458.4223924</v>
      </c>
      <c r="L3521" s="444">
        <f t="shared" ca="1" si="167"/>
        <v>-1012399658479.7965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25">
      <c r="G3522" s="459"/>
      <c r="H3522" s="459">
        <v>3515</v>
      </c>
      <c r="I3522" s="444">
        <f t="shared" ca="1" si="168"/>
        <v>-1012399658479.7965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-4218331910.3324852</v>
      </c>
      <c r="L3522" s="444">
        <f t="shared" ca="1" si="167"/>
        <v>-1016617990390.129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25">
      <c r="G3523" s="459"/>
      <c r="H3523" s="459">
        <v>3516</v>
      </c>
      <c r="I3523" s="444">
        <f t="shared" ca="1" si="168"/>
        <v>-1016617990390.129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-4235908293.2922044</v>
      </c>
      <c r="L3523" s="444">
        <f t="shared" ca="1" si="167"/>
        <v>-1020853898683.4213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25">
      <c r="G3524" s="459"/>
      <c r="H3524" s="459">
        <v>3517</v>
      </c>
      <c r="I3524" s="444">
        <f t="shared" ca="1" si="168"/>
        <v>-1020853898683.4213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-4253557911.1809225</v>
      </c>
      <c r="L3524" s="444">
        <f t="shared" ca="1" si="167"/>
        <v>-1025107456594.6022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25">
      <c r="G3525" s="459"/>
      <c r="H3525" s="459">
        <v>3518</v>
      </c>
      <c r="I3525" s="444">
        <f t="shared" ca="1" si="168"/>
        <v>-1025107456594.6022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-4271281069.144176</v>
      </c>
      <c r="L3525" s="444">
        <f t="shared" ca="1" si="167"/>
        <v>-1029378737663.7463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25">
      <c r="G3526" s="459"/>
      <c r="H3526" s="459">
        <v>3519</v>
      </c>
      <c r="I3526" s="444">
        <f t="shared" ca="1" si="168"/>
        <v>-1029378737663.7463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-4289078073.5989423</v>
      </c>
      <c r="L3526" s="444">
        <f t="shared" ca="1" si="167"/>
        <v>-1033667815737.3453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25">
      <c r="G3527" s="459"/>
      <c r="H3527" s="459">
        <v>3520</v>
      </c>
      <c r="I3527" s="444">
        <f t="shared" ca="1" si="168"/>
        <v>-1033667815737.3453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-4306949232.2389393</v>
      </c>
      <c r="L3527" s="444">
        <f t="shared" ca="1" si="167"/>
        <v>-1037974764969.5842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25">
      <c r="G3528" s="459"/>
      <c r="H3528" s="459">
        <v>3521</v>
      </c>
      <c r="I3528" s="444">
        <f t="shared" ca="1" si="168"/>
        <v>-1037974764969.5842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-4324894854.0399342</v>
      </c>
      <c r="L3528" s="444">
        <f t="shared" ca="1" si="167"/>
        <v>-1042299659823.6241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25">
      <c r="G3529" s="459"/>
      <c r="H3529" s="459">
        <v>3522</v>
      </c>
      <c r="I3529" s="444">
        <f t="shared" ca="1" si="168"/>
        <v>-1042299659823.6241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-4342915249.2651005</v>
      </c>
      <c r="L3529" s="444">
        <f t="shared" ca="1" si="167"/>
        <v>-1046642575072.8893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25">
      <c r="G3530" s="459"/>
      <c r="H3530" s="459">
        <v>3523</v>
      </c>
      <c r="I3530" s="444">
        <f t="shared" ca="1" si="168"/>
        <v>-1046642575072.8893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-4361010729.4703712</v>
      </c>
      <c r="L3530" s="444">
        <f t="shared" ca="1" si="167"/>
        <v>-1051003585802.3596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25">
      <c r="G3531" s="459"/>
      <c r="H3531" s="459">
        <v>3524</v>
      </c>
      <c r="I3531" s="444">
        <f t="shared" ca="1" si="168"/>
        <v>-1051003585802.3596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-4379181607.5098314</v>
      </c>
      <c r="L3531" s="444">
        <f t="shared" ca="1" si="167"/>
        <v>-1055382767409.8695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25">
      <c r="G3532" s="459"/>
      <c r="H3532" s="459">
        <v>3525</v>
      </c>
      <c r="I3532" s="444">
        <f t="shared" ca="1" si="168"/>
        <v>-1055382767409.8695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-4397428197.5411224</v>
      </c>
      <c r="L3532" s="444">
        <f t="shared" ca="1" si="167"/>
        <v>-1059780195607.4106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25">
      <c r="G3533" s="459"/>
      <c r="H3533" s="459">
        <v>3526</v>
      </c>
      <c r="I3533" s="444">
        <f t="shared" ca="1" si="168"/>
        <v>-1059780195607.4106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-4415750815.0308781</v>
      </c>
      <c r="L3533" s="444">
        <f t="shared" ca="1" si="167"/>
        <v>-1064195946422.4415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25">
      <c r="G3534" s="459"/>
      <c r="H3534" s="459">
        <v>3527</v>
      </c>
      <c r="I3534" s="444">
        <f t="shared" ca="1" si="168"/>
        <v>-1064195946422.4415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-4434149776.7601738</v>
      </c>
      <c r="L3534" s="444">
        <f t="shared" ca="1" si="167"/>
        <v>-1068630096199.2017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25">
      <c r="G3535" s="459"/>
      <c r="H3535" s="459">
        <v>3528</v>
      </c>
      <c r="I3535" s="444">
        <f t="shared" ca="1" si="168"/>
        <v>-1068630096199.2017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-4452625400.8300076</v>
      </c>
      <c r="L3535" s="444">
        <f t="shared" ca="1" si="167"/>
        <v>-1073082721600.0316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25">
      <c r="G3536" s="459"/>
      <c r="H3536" s="459">
        <v>3529</v>
      </c>
      <c r="I3536" s="444">
        <f t="shared" ca="1" si="168"/>
        <v>-1073082721600.0316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-4471178006.6667986</v>
      </c>
      <c r="L3536" s="444">
        <f t="shared" ca="1" si="167"/>
        <v>-1077553899606.6984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25">
      <c r="G3537" s="459"/>
      <c r="H3537" s="459">
        <v>3530</v>
      </c>
      <c r="I3537" s="444">
        <f t="shared" ca="1" si="168"/>
        <v>-1077553899606.6984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-4489807915.0279102</v>
      </c>
      <c r="L3537" s="444">
        <f t="shared" ca="1" si="167"/>
        <v>-1082043707521.7263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25">
      <c r="G3538" s="459"/>
      <c r="H3538" s="459">
        <v>3531</v>
      </c>
      <c r="I3538" s="444">
        <f t="shared" ca="1" si="168"/>
        <v>-1082043707521.7263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-4508515448.0071926</v>
      </c>
      <c r="L3538" s="444">
        <f t="shared" ca="1" si="167"/>
        <v>-1086552222969.7335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25">
      <c r="G3539" s="459"/>
      <c r="H3539" s="459">
        <v>3532</v>
      </c>
      <c r="I3539" s="444">
        <f t="shared" ca="1" si="168"/>
        <v>-1086552222969.7335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-4527300929.040556</v>
      </c>
      <c r="L3539" s="444">
        <f t="shared" ca="1" si="167"/>
        <v>-1091079523898.774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25">
      <c r="G3540" s="459"/>
      <c r="H3540" s="459">
        <v>3533</v>
      </c>
      <c r="I3540" s="444">
        <f t="shared" ca="1" si="168"/>
        <v>-1091079523898.774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-4546164682.9115591</v>
      </c>
      <c r="L3540" s="444">
        <f t="shared" ca="1" si="167"/>
        <v>-1095625688581.6855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25">
      <c r="G3541" s="459"/>
      <c r="H3541" s="459">
        <v>3534</v>
      </c>
      <c r="I3541" s="444">
        <f t="shared" ca="1" si="168"/>
        <v>-1095625688581.6855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-4565107035.7570229</v>
      </c>
      <c r="L3541" s="444">
        <f t="shared" ca="1" si="167"/>
        <v>-1100190795617.4426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25">
      <c r="G3542" s="459"/>
      <c r="H3542" s="459">
        <v>3535</v>
      </c>
      <c r="I3542" s="444">
        <f t="shared" ca="1" si="168"/>
        <v>-1100190795617.4426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-4584128315.0726776</v>
      </c>
      <c r="L3542" s="444">
        <f t="shared" ca="1" si="167"/>
        <v>-1104774923932.5154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25">
      <c r="G3543" s="459"/>
      <c r="H3543" s="459">
        <v>3536</v>
      </c>
      <c r="I3543" s="444">
        <f t="shared" ca="1" si="168"/>
        <v>-1104774923932.5154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-4603228849.7188139</v>
      </c>
      <c r="L3543" s="444">
        <f t="shared" ca="1" si="167"/>
        <v>-1109378152782.2341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25">
      <c r="G3544" s="459"/>
      <c r="H3544" s="459">
        <v>3537</v>
      </c>
      <c r="I3544" s="444">
        <f t="shared" ca="1" si="168"/>
        <v>-1109378152782.2341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-4622408969.9259758</v>
      </c>
      <c r="L3544" s="444">
        <f t="shared" ca="1" si="167"/>
        <v>-1114000561752.1602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25">
      <c r="G3545" s="459"/>
      <c r="H3545" s="459">
        <v>3538</v>
      </c>
      <c r="I3545" s="444">
        <f t="shared" ca="1" si="168"/>
        <v>-1114000561752.1602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-4641669007.3006668</v>
      </c>
      <c r="L3545" s="444">
        <f t="shared" ca="1" si="167"/>
        <v>-1118642230759.4609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25">
      <c r="G3546" s="459"/>
      <c r="H3546" s="459">
        <v>3539</v>
      </c>
      <c r="I3546" s="444">
        <f t="shared" ca="1" si="168"/>
        <v>-1118642230759.4609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-4661009294.8310871</v>
      </c>
      <c r="L3546" s="444">
        <f t="shared" ca="1" si="167"/>
        <v>-1123303240054.292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25">
      <c r="G3547" s="459"/>
      <c r="H3547" s="459">
        <v>3540</v>
      </c>
      <c r="I3547" s="444">
        <f t="shared" ca="1" si="168"/>
        <v>-1123303240054.292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-4680430166.8928833</v>
      </c>
      <c r="L3547" s="444">
        <f t="shared" ca="1" si="167"/>
        <v>-1127983670221.1848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25">
      <c r="G3548" s="459"/>
      <c r="H3548" s="459">
        <v>3541</v>
      </c>
      <c r="I3548" s="444">
        <f t="shared" ca="1" si="168"/>
        <v>-1127983670221.1848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-4699931959.2549362</v>
      </c>
      <c r="L3548" s="444">
        <f t="shared" ca="1" si="167"/>
        <v>-1132683602180.4397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25">
      <c r="G3549" s="459"/>
      <c r="H3549" s="459">
        <v>3542</v>
      </c>
      <c r="I3549" s="444">
        <f t="shared" ca="1" si="168"/>
        <v>-1132683602180.4397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-4719515009.085165</v>
      </c>
      <c r="L3549" s="444">
        <f t="shared" ca="1" si="167"/>
        <v>-1137403117189.5249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25">
      <c r="G3550" s="459"/>
      <c r="H3550" s="459">
        <v>3543</v>
      </c>
      <c r="I3550" s="444">
        <f t="shared" ca="1" si="168"/>
        <v>-1137403117189.5249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-4739179654.9563541</v>
      </c>
      <c r="L3550" s="444">
        <f t="shared" ca="1" si="167"/>
        <v>-1142142296844.4812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25">
      <c r="G3551" s="459"/>
      <c r="H3551" s="459">
        <v>3544</v>
      </c>
      <c r="I3551" s="444">
        <f t="shared" ca="1" si="168"/>
        <v>-1142142296844.4812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-4758926236.852005</v>
      </c>
      <c r="L3551" s="444">
        <f t="shared" ca="1" si="167"/>
        <v>-1146901223081.3333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25">
      <c r="G3552" s="459"/>
      <c r="H3552" s="459">
        <v>3545</v>
      </c>
      <c r="I3552" s="444">
        <f t="shared" ca="1" si="168"/>
        <v>-1146901223081.3333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-4778755096.1722221</v>
      </c>
      <c r="L3552" s="444">
        <f t="shared" ca="1" si="167"/>
        <v>-1151679978177.5054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25">
      <c r="G3553" s="459"/>
      <c r="H3553" s="459">
        <v>3546</v>
      </c>
      <c r="I3553" s="444">
        <f t="shared" ca="1" si="168"/>
        <v>-1151679978177.5054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-4798666575.7396059</v>
      </c>
      <c r="L3553" s="444">
        <f t="shared" ca="1" si="167"/>
        <v>-1156478644753.2449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25">
      <c r="G3554" s="459"/>
      <c r="H3554" s="459">
        <v>3547</v>
      </c>
      <c r="I3554" s="444">
        <f t="shared" ca="1" si="168"/>
        <v>-1156478644753.2449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-4818661019.8051872</v>
      </c>
      <c r="L3554" s="444">
        <f t="shared" ca="1" si="167"/>
        <v>-1161297305773.05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25">
      <c r="G3555" s="459"/>
      <c r="H3555" s="459">
        <v>3548</v>
      </c>
      <c r="I3555" s="444">
        <f t="shared" ca="1" si="168"/>
        <v>-1161297305773.05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-4838738774.0543747</v>
      </c>
      <c r="L3555" s="444">
        <f t="shared" ca="1" si="167"/>
        <v>-1166136044547.1045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25">
      <c r="G3556" s="459"/>
      <c r="H3556" s="459">
        <v>3549</v>
      </c>
      <c r="I3556" s="444">
        <f t="shared" ca="1" si="168"/>
        <v>-1166136044547.1045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-4858900185.6129351</v>
      </c>
      <c r="L3556" s="444">
        <f t="shared" ca="1" si="167"/>
        <v>-1170994944732.7175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25">
      <c r="G3557" s="459"/>
      <c r="H3557" s="459">
        <v>3550</v>
      </c>
      <c r="I3557" s="444">
        <f t="shared" ca="1" si="168"/>
        <v>-1170994944732.7175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-4879145603.05299</v>
      </c>
      <c r="L3557" s="444">
        <f t="shared" ca="1" si="167"/>
        <v>-1175874090335.7705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25">
      <c r="G3558" s="459"/>
      <c r="H3558" s="459">
        <v>3551</v>
      </c>
      <c r="I3558" s="444">
        <f t="shared" ca="1" si="168"/>
        <v>-1175874090335.7705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-4899475376.399044</v>
      </c>
      <c r="L3558" s="444">
        <f t="shared" ca="1" si="167"/>
        <v>-1180773565712.1694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25">
      <c r="G3559" s="459"/>
      <c r="H3559" s="459">
        <v>3552</v>
      </c>
      <c r="I3559" s="444">
        <f t="shared" ca="1" si="168"/>
        <v>-1180773565712.1694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-4919889857.1340389</v>
      </c>
      <c r="L3559" s="444">
        <f t="shared" ca="1" si="167"/>
        <v>-1185693455569.3035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25">
      <c r="G3560" s="459"/>
      <c r="H3560" s="459">
        <v>3553</v>
      </c>
      <c r="I3560" s="444">
        <f t="shared" ca="1" si="168"/>
        <v>-1185693455569.3035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-4940389398.205431</v>
      </c>
      <c r="L3560" s="444">
        <f t="shared" ca="1" si="167"/>
        <v>-1190633844967.5088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25">
      <c r="G3561" s="459"/>
      <c r="H3561" s="459">
        <v>3554</v>
      </c>
      <c r="I3561" s="444">
        <f t="shared" ca="1" si="168"/>
        <v>-1190633844967.5088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-4960974354.0312862</v>
      </c>
      <c r="L3561" s="444">
        <f t="shared" ca="1" si="167"/>
        <v>-1195594819321.54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25">
      <c r="G3562" s="459"/>
      <c r="H3562" s="459">
        <v>3555</v>
      </c>
      <c r="I3562" s="444">
        <f t="shared" ca="1" si="168"/>
        <v>-1195594819321.54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-4981645080.5064163</v>
      </c>
      <c r="L3562" s="444">
        <f t="shared" ca="1" si="167"/>
        <v>-1200576464402.0464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25">
      <c r="G3563" s="459"/>
      <c r="H3563" s="459">
        <v>3556</v>
      </c>
      <c r="I3563" s="444">
        <f t="shared" ca="1" si="168"/>
        <v>-1200576464402.0464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-5002401935.0085268</v>
      </c>
      <c r="L3563" s="444">
        <f t="shared" ca="1" si="167"/>
        <v>-1205578866337.0549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25">
      <c r="G3564" s="459"/>
      <c r="H3564" s="459">
        <v>3557</v>
      </c>
      <c r="I3564" s="444">
        <f t="shared" ca="1" si="168"/>
        <v>-1205578866337.0549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-5023245276.4043951</v>
      </c>
      <c r="L3564" s="444">
        <f t="shared" ca="1" si="167"/>
        <v>-1210602111613.4592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25">
      <c r="G3565" s="459"/>
      <c r="H3565" s="459">
        <v>3558</v>
      </c>
      <c r="I3565" s="444">
        <f t="shared" ca="1" si="168"/>
        <v>-1210602111613.4592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-5044175465.0560799</v>
      </c>
      <c r="L3565" s="444">
        <f t="shared" ca="1" si="167"/>
        <v>-1215646287078.5154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25">
      <c r="G3566" s="459"/>
      <c r="H3566" s="459">
        <v>3559</v>
      </c>
      <c r="I3566" s="444">
        <f t="shared" ca="1" si="168"/>
        <v>-1215646287078.5154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-5065192862.8271475</v>
      </c>
      <c r="L3566" s="444">
        <f t="shared" ca="1" si="167"/>
        <v>-1220711479941.3425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25">
      <c r="G3567" s="459"/>
      <c r="H3567" s="459">
        <v>3560</v>
      </c>
      <c r="I3567" s="444">
        <f t="shared" ca="1" si="168"/>
        <v>-1220711479941.3425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-5086297833.0889273</v>
      </c>
      <c r="L3567" s="444">
        <f t="shared" ca="1" si="167"/>
        <v>-1225797777774.4314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25">
      <c r="G3568" s="459"/>
      <c r="H3568" s="459">
        <v>3561</v>
      </c>
      <c r="I3568" s="444">
        <f t="shared" ca="1" si="168"/>
        <v>-1225797777774.4314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-5107490740.7267971</v>
      </c>
      <c r="L3568" s="444">
        <f t="shared" ca="1" si="167"/>
        <v>-1230905268515.1582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25">
      <c r="G3569" s="459"/>
      <c r="H3569" s="459">
        <v>3562</v>
      </c>
      <c r="I3569" s="444">
        <f t="shared" ca="1" si="168"/>
        <v>-1230905268515.1582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-5128771952.146492</v>
      </c>
      <c r="L3569" s="444">
        <f t="shared" ca="1" si="167"/>
        <v>-1236034040467.3047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25">
      <c r="G3570" s="459"/>
      <c r="H3570" s="459">
        <v>3563</v>
      </c>
      <c r="I3570" s="444">
        <f t="shared" ca="1" si="168"/>
        <v>-1236034040467.3047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-5150141835.2804365</v>
      </c>
      <c r="L3570" s="444">
        <f t="shared" ca="1" si="167"/>
        <v>-1241184182302.5852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25">
      <c r="G3571" s="459"/>
      <c r="H3571" s="459">
        <v>3564</v>
      </c>
      <c r="I3571" s="444">
        <f t="shared" ca="1" si="168"/>
        <v>-1241184182302.5852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-5171600759.5941048</v>
      </c>
      <c r="L3571" s="444">
        <f t="shared" ca="1" si="167"/>
        <v>-1246355783062.1792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25">
      <c r="G3572" s="459"/>
      <c r="H3572" s="459">
        <v>3565</v>
      </c>
      <c r="I3572" s="444">
        <f t="shared" ca="1" si="168"/>
        <v>-1246355783062.1792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-5193149096.0924129</v>
      </c>
      <c r="L3572" s="444">
        <f t="shared" ca="1" si="167"/>
        <v>-1251548932158.2717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25">
      <c r="G3573" s="459"/>
      <c r="H3573" s="459">
        <v>3566</v>
      </c>
      <c r="I3573" s="444">
        <f t="shared" ca="1" si="168"/>
        <v>-1251548932158.2717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-5214787217.3261318</v>
      </c>
      <c r="L3573" s="444">
        <f t="shared" ca="1" si="167"/>
        <v>-1256763719375.5979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25">
      <c r="G3574" s="459"/>
      <c r="H3574" s="459">
        <v>3567</v>
      </c>
      <c r="I3574" s="444">
        <f t="shared" ca="1" si="168"/>
        <v>-1256763719375.5979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-5236515497.398325</v>
      </c>
      <c r="L3574" s="444">
        <f t="shared" ca="1" si="167"/>
        <v>-1262000234872.9963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25">
      <c r="G3575" s="459"/>
      <c r="H3575" s="459">
        <v>3568</v>
      </c>
      <c r="I3575" s="444">
        <f t="shared" ca="1" si="168"/>
        <v>-1262000234872.9963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-5258334311.9708176</v>
      </c>
      <c r="L3575" s="444">
        <f t="shared" ca="1" si="167"/>
        <v>-1267258569184.967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25">
      <c r="G3576" s="459"/>
      <c r="H3576" s="459">
        <v>3569</v>
      </c>
      <c r="I3576" s="444">
        <f t="shared" ca="1" si="168"/>
        <v>-1267258569184.967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-5280244038.2706957</v>
      </c>
      <c r="L3576" s="444">
        <f t="shared" ca="1" si="167"/>
        <v>-1272538813223.2378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25">
      <c r="G3577" s="459"/>
      <c r="H3577" s="459">
        <v>3570</v>
      </c>
      <c r="I3577" s="444">
        <f t="shared" ca="1" si="168"/>
        <v>-1272538813223.2378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-5302245055.0968237</v>
      </c>
      <c r="L3577" s="444">
        <f t="shared" ca="1" si="167"/>
        <v>-1277841058278.3347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25">
      <c r="G3578" s="459"/>
      <c r="H3578" s="459">
        <v>3571</v>
      </c>
      <c r="I3578" s="444">
        <f t="shared" ca="1" si="168"/>
        <v>-1277841058278.3347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-5324337742.826395</v>
      </c>
      <c r="L3578" s="444">
        <f t="shared" ref="L3578:L3832" ca="1" si="172">I3578-J3578+K3578</f>
        <v>-1283165396021.1611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25">
      <c r="G3579" s="459"/>
      <c r="H3579" s="459">
        <v>3572</v>
      </c>
      <c r="I3579" s="444">
        <f t="shared" ref="I3579:I3833" ca="1" si="173">L3578</f>
        <v>-1283165396021.1611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-5346522483.421505</v>
      </c>
      <c r="L3579" s="444">
        <f t="shared" ca="1" si="172"/>
        <v>-1288511918504.5825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25">
      <c r="G3580" s="459"/>
      <c r="H3580" s="459">
        <v>3573</v>
      </c>
      <c r="I3580" s="444">
        <f t="shared" ca="1" si="173"/>
        <v>-1288511918504.5825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-5368799660.4357605</v>
      </c>
      <c r="L3580" s="444">
        <f t="shared" ca="1" si="172"/>
        <v>-1293880718165.0183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25">
      <c r="G3581" s="459"/>
      <c r="H3581" s="459">
        <v>3574</v>
      </c>
      <c r="I3581" s="444">
        <f t="shared" ca="1" si="173"/>
        <v>-1293880718165.0183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-5391169659.0209093</v>
      </c>
      <c r="L3581" s="444">
        <f t="shared" ca="1" si="172"/>
        <v>-1299271887824.0393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25">
      <c r="G3582" s="459"/>
      <c r="H3582" s="459">
        <v>3575</v>
      </c>
      <c r="I3582" s="444">
        <f t="shared" ca="1" si="173"/>
        <v>-1299271887824.0393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-5413632865.9334974</v>
      </c>
      <c r="L3582" s="444">
        <f t="shared" ca="1" si="172"/>
        <v>-1304685520689.9729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25">
      <c r="G3583" s="459"/>
      <c r="H3583" s="459">
        <v>3576</v>
      </c>
      <c r="I3583" s="444">
        <f t="shared" ca="1" si="173"/>
        <v>-1304685520689.9729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-5436189669.5415535</v>
      </c>
      <c r="L3583" s="444">
        <f t="shared" ca="1" si="172"/>
        <v>-1310121710359.5144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25">
      <c r="G3584" s="459"/>
      <c r="H3584" s="459">
        <v>3577</v>
      </c>
      <c r="I3584" s="444">
        <f t="shared" ca="1" si="173"/>
        <v>-1310121710359.5144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-5458840459.8313103</v>
      </c>
      <c r="L3584" s="444">
        <f t="shared" ca="1" si="172"/>
        <v>-1315580550819.3457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25">
      <c r="G3585" s="459"/>
      <c r="H3585" s="459">
        <v>3578</v>
      </c>
      <c r="I3585" s="444">
        <f t="shared" ca="1" si="173"/>
        <v>-1315580550819.3457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-5481585628.4139404</v>
      </c>
      <c r="L3585" s="444">
        <f t="shared" ca="1" si="172"/>
        <v>-1321062136447.7598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25">
      <c r="G3586" s="459"/>
      <c r="H3586" s="459">
        <v>3579</v>
      </c>
      <c r="I3586" s="444">
        <f t="shared" ca="1" si="173"/>
        <v>-1321062136447.7598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-5504425568.5323324</v>
      </c>
      <c r="L3586" s="444">
        <f t="shared" ca="1" si="172"/>
        <v>-1326566562016.292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25">
      <c r="G3587" s="459"/>
      <c r="H3587" s="459">
        <v>3580</v>
      </c>
      <c r="I3587" s="444">
        <f t="shared" ca="1" si="173"/>
        <v>-1326566562016.292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-5527360675.0678835</v>
      </c>
      <c r="L3587" s="444">
        <f t="shared" ca="1" si="172"/>
        <v>-1332093922691.3599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25">
      <c r="G3588" s="459"/>
      <c r="H3588" s="459">
        <v>3581</v>
      </c>
      <c r="I3588" s="444">
        <f t="shared" ca="1" si="173"/>
        <v>-1332093922691.3599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-5550391344.5473328</v>
      </c>
      <c r="L3588" s="444">
        <f t="shared" ca="1" si="172"/>
        <v>-1337644314035.9072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25">
      <c r="G3589" s="459"/>
      <c r="H3589" s="459">
        <v>3582</v>
      </c>
      <c r="I3589" s="444">
        <f t="shared" ca="1" si="173"/>
        <v>-1337644314035.9072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-5573517975.1496134</v>
      </c>
      <c r="L3589" s="444">
        <f t="shared" ca="1" si="172"/>
        <v>-1343217832011.0569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25">
      <c r="G3590" s="459"/>
      <c r="H3590" s="459">
        <v>3583</v>
      </c>
      <c r="I3590" s="444">
        <f t="shared" ca="1" si="173"/>
        <v>-1343217832011.0569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-5596740966.7127371</v>
      </c>
      <c r="L3590" s="444">
        <f t="shared" ca="1" si="172"/>
        <v>-1348814572977.7695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25">
      <c r="G3591" s="459"/>
      <c r="H3591" s="459">
        <v>3584</v>
      </c>
      <c r="I3591" s="444">
        <f t="shared" ca="1" si="173"/>
        <v>-1348814572977.7695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-5620060720.7407064</v>
      </c>
      <c r="L3591" s="444">
        <f t="shared" ca="1" si="172"/>
        <v>-1354434633698.5103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25">
      <c r="G3592" s="459"/>
      <c r="H3592" s="459">
        <v>3585</v>
      </c>
      <c r="I3592" s="444">
        <f t="shared" ca="1" si="173"/>
        <v>-1354434633698.5103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-5643477640.4104595</v>
      </c>
      <c r="L3592" s="444">
        <f t="shared" ca="1" si="172"/>
        <v>-1360078111338.9207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25">
      <c r="G3593" s="459"/>
      <c r="H3593" s="459">
        <v>3586</v>
      </c>
      <c r="I3593" s="444">
        <f t="shared" ca="1" si="173"/>
        <v>-1360078111338.9207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-5666992130.5788364</v>
      </c>
      <c r="L3593" s="444">
        <f t="shared" ca="1" si="172"/>
        <v>-1365745103469.4995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25">
      <c r="G3594" s="459"/>
      <c r="H3594" s="459">
        <v>3587</v>
      </c>
      <c r="I3594" s="444">
        <f t="shared" ca="1" si="173"/>
        <v>-1365745103469.4995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-5690604597.7895813</v>
      </c>
      <c r="L3594" s="444">
        <f t="shared" ca="1" si="172"/>
        <v>-1371435708067.2891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25">
      <c r="G3595" s="459"/>
      <c r="H3595" s="459">
        <v>3588</v>
      </c>
      <c r="I3595" s="444">
        <f t="shared" ca="1" si="173"/>
        <v>-1371435708067.2891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-5714315450.2803707</v>
      </c>
      <c r="L3595" s="444">
        <f t="shared" ca="1" si="172"/>
        <v>-1377150023517.5693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25">
      <c r="G3596" s="459"/>
      <c r="H3596" s="459">
        <v>3589</v>
      </c>
      <c r="I3596" s="444">
        <f t="shared" ca="1" si="173"/>
        <v>-1377150023517.5693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-5738125097.989872</v>
      </c>
      <c r="L3596" s="444">
        <f t="shared" ca="1" si="172"/>
        <v>-1382888148615.5593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25">
      <c r="G3597" s="459"/>
      <c r="H3597" s="459">
        <v>3590</v>
      </c>
      <c r="I3597" s="444">
        <f t="shared" ca="1" si="173"/>
        <v>-1382888148615.5593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-5762033952.5648308</v>
      </c>
      <c r="L3597" s="444">
        <f t="shared" ca="1" si="172"/>
        <v>-1388650182568.1243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25">
      <c r="G3598" s="459"/>
      <c r="H3598" s="459">
        <v>3591</v>
      </c>
      <c r="I3598" s="444">
        <f t="shared" ca="1" si="173"/>
        <v>-1388650182568.1243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-5786042427.3671846</v>
      </c>
      <c r="L3598" s="444">
        <f t="shared" ca="1" si="172"/>
        <v>-1394436224995.4915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25">
      <c r="G3599" s="459"/>
      <c r="H3599" s="459">
        <v>3592</v>
      </c>
      <c r="I3599" s="444">
        <f t="shared" ca="1" si="173"/>
        <v>-1394436224995.4915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-5810150937.4812145</v>
      </c>
      <c r="L3599" s="444">
        <f t="shared" ca="1" si="172"/>
        <v>-1400246375932.9727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25">
      <c r="G3600" s="459"/>
      <c r="H3600" s="459">
        <v>3593</v>
      </c>
      <c r="I3600" s="444">
        <f t="shared" ca="1" si="173"/>
        <v>-1400246375932.9727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-5834359899.7207193</v>
      </c>
      <c r="L3600" s="444">
        <f t="shared" ca="1" si="172"/>
        <v>-1406080735832.6934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25">
      <c r="G3601" s="459"/>
      <c r="H3601" s="459">
        <v>3594</v>
      </c>
      <c r="I3601" s="444">
        <f t="shared" ca="1" si="173"/>
        <v>-1406080735832.6934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-5858669732.6362219</v>
      </c>
      <c r="L3601" s="444">
        <f t="shared" ca="1" si="172"/>
        <v>-1411939405565.3296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25">
      <c r="G3602" s="459"/>
      <c r="H3602" s="459">
        <v>3595</v>
      </c>
      <c r="I3602" s="444">
        <f t="shared" ca="1" si="173"/>
        <v>-1411939405565.3296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-5883080856.5222063</v>
      </c>
      <c r="L3602" s="444">
        <f t="shared" ca="1" si="172"/>
        <v>-1417822486421.8518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25">
      <c r="G3603" s="459"/>
      <c r="H3603" s="459">
        <v>3596</v>
      </c>
      <c r="I3603" s="444">
        <f t="shared" ca="1" si="173"/>
        <v>-1417822486421.8518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-5907593693.4243822</v>
      </c>
      <c r="L3603" s="444">
        <f t="shared" ca="1" si="172"/>
        <v>-1423730080115.2761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25">
      <c r="G3604" s="459"/>
      <c r="H3604" s="459">
        <v>3597</v>
      </c>
      <c r="I3604" s="444">
        <f t="shared" ca="1" si="173"/>
        <v>-1423730080115.2761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-5932208667.1469841</v>
      </c>
      <c r="L3604" s="444">
        <f t="shared" ca="1" si="172"/>
        <v>-1429662288782.4231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25">
      <c r="G3605" s="459"/>
      <c r="H3605" s="459">
        <v>3598</v>
      </c>
      <c r="I3605" s="444">
        <f t="shared" ca="1" si="173"/>
        <v>-1429662288782.4231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-5956926203.2600965</v>
      </c>
      <c r="L3605" s="444">
        <f t="shared" ca="1" si="172"/>
        <v>-1435619214985.6831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25">
      <c r="G3606" s="459"/>
      <c r="H3606" s="459">
        <v>3599</v>
      </c>
      <c r="I3606" s="444">
        <f t="shared" ca="1" si="173"/>
        <v>-1435619214985.6831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-5981746729.1070127</v>
      </c>
      <c r="L3606" s="444">
        <f t="shared" ca="1" si="172"/>
        <v>-1441600961714.79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25">
      <c r="G3607" s="459"/>
      <c r="H3607" s="459">
        <v>3600</v>
      </c>
      <c r="I3607" s="444">
        <f t="shared" ca="1" si="173"/>
        <v>-1441600961714.79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-6006670673.8116255</v>
      </c>
      <c r="L3607" s="444">
        <f t="shared" ca="1" si="172"/>
        <v>-1447607632388.6016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25">
      <c r="G3608" s="459"/>
      <c r="H3608" s="459">
        <v>3601</v>
      </c>
      <c r="I3608" s="444">
        <f t="shared" ca="1" si="173"/>
        <v>-1447607632388.6016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-6031698468.28584</v>
      </c>
      <c r="L3608" s="444">
        <f t="shared" ca="1" si="172"/>
        <v>-1453639330856.8875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25">
      <c r="G3609" s="459"/>
      <c r="H3609" s="459">
        <v>3602</v>
      </c>
      <c r="I3609" s="444">
        <f t="shared" ca="1" si="173"/>
        <v>-1453639330856.8875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-6056830545.237031</v>
      </c>
      <c r="L3609" s="444">
        <f t="shared" ca="1" si="172"/>
        <v>-1459696161402.1245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25">
      <c r="G3610" s="459"/>
      <c r="H3610" s="459">
        <v>3603</v>
      </c>
      <c r="I3610" s="444">
        <f t="shared" ca="1" si="173"/>
        <v>-1459696161402.1245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-6082067339.175519</v>
      </c>
      <c r="L3610" s="444">
        <f t="shared" ca="1" si="172"/>
        <v>-1465778228741.3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25">
      <c r="G3611" s="459"/>
      <c r="H3611" s="459">
        <v>3604</v>
      </c>
      <c r="I3611" s="444">
        <f t="shared" ca="1" si="173"/>
        <v>-1465778228741.3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-6107409286.4220839</v>
      </c>
      <c r="L3611" s="444">
        <f t="shared" ca="1" si="172"/>
        <v>-1471885638027.7222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25">
      <c r="G3612" s="459"/>
      <c r="H3612" s="459">
        <v>3605</v>
      </c>
      <c r="I3612" s="444">
        <f t="shared" ca="1" si="173"/>
        <v>-1471885638027.7222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-6132856825.115509</v>
      </c>
      <c r="L3612" s="444">
        <f t="shared" ca="1" si="172"/>
        <v>-1478018494852.8376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25">
      <c r="G3613" s="459"/>
      <c r="H3613" s="459">
        <v>3606</v>
      </c>
      <c r="I3613" s="444">
        <f t="shared" ca="1" si="173"/>
        <v>-1478018494852.8376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-6158410395.2201567</v>
      </c>
      <c r="L3613" s="444">
        <f t="shared" ca="1" si="172"/>
        <v>-1484176905248.0579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25">
      <c r="G3614" s="459"/>
      <c r="H3614" s="459">
        <v>3607</v>
      </c>
      <c r="I3614" s="444">
        <f t="shared" ca="1" si="173"/>
        <v>-1484176905248.0579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-6184070438.5335741</v>
      </c>
      <c r="L3614" s="444">
        <f t="shared" ca="1" si="172"/>
        <v>-1490360975686.5916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25">
      <c r="G3615" s="459"/>
      <c r="H3615" s="459">
        <v>3608</v>
      </c>
      <c r="I3615" s="444">
        <f t="shared" ca="1" si="173"/>
        <v>-1490360975686.5916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-6209837398.6941319</v>
      </c>
      <c r="L3615" s="444">
        <f t="shared" ca="1" si="172"/>
        <v>-1496570813085.2856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25">
      <c r="G3616" s="459"/>
      <c r="H3616" s="459">
        <v>3609</v>
      </c>
      <c r="I3616" s="444">
        <f t="shared" ca="1" si="173"/>
        <v>-1496570813085.2856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-6235711721.1886902</v>
      </c>
      <c r="L3616" s="444">
        <f t="shared" ca="1" si="172"/>
        <v>-1502806524806.4744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25">
      <c r="G3617" s="459"/>
      <c r="H3617" s="459">
        <v>3610</v>
      </c>
      <c r="I3617" s="444">
        <f t="shared" ca="1" si="173"/>
        <v>-1502806524806.4744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-6261693853.3603096</v>
      </c>
      <c r="L3617" s="444">
        <f t="shared" ca="1" si="172"/>
        <v>-1509068218659.8347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25">
      <c r="G3618" s="459"/>
      <c r="H3618" s="459">
        <v>3611</v>
      </c>
      <c r="I3618" s="444">
        <f t="shared" ca="1" si="173"/>
        <v>-1509068218659.8347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-6287784244.4159775</v>
      </c>
      <c r="L3618" s="444">
        <f t="shared" ca="1" si="172"/>
        <v>-1515356002904.2507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25">
      <c r="G3619" s="459"/>
      <c r="H3619" s="459">
        <v>3612</v>
      </c>
      <c r="I3619" s="444">
        <f t="shared" ca="1" si="173"/>
        <v>-1515356002904.2507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-6313983345.4343777</v>
      </c>
      <c r="L3619" s="444">
        <f t="shared" ca="1" si="172"/>
        <v>-1521669986249.6851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25">
      <c r="G3620" s="459"/>
      <c r="H3620" s="459">
        <v>3613</v>
      </c>
      <c r="I3620" s="444">
        <f t="shared" ca="1" si="173"/>
        <v>-1521669986249.6851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-6340291609.3736877</v>
      </c>
      <c r="L3620" s="444">
        <f t="shared" ca="1" si="172"/>
        <v>-1528010277859.0588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25">
      <c r="G3621" s="459"/>
      <c r="H3621" s="459">
        <v>3614</v>
      </c>
      <c r="I3621" s="444">
        <f t="shared" ca="1" si="173"/>
        <v>-1528010277859.0588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-6366709491.0794115</v>
      </c>
      <c r="L3621" s="444">
        <f t="shared" ca="1" si="172"/>
        <v>-1534376987350.1382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25">
      <c r="G3622" s="459"/>
      <c r="H3622" s="459">
        <v>3615</v>
      </c>
      <c r="I3622" s="444">
        <f t="shared" ca="1" si="173"/>
        <v>-1534376987350.1382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-6393237447.2922421</v>
      </c>
      <c r="L3622" s="444">
        <f t="shared" ca="1" si="172"/>
        <v>-1540770224797.4304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25">
      <c r="G3623" s="459"/>
      <c r="H3623" s="459">
        <v>3616</v>
      </c>
      <c r="I3623" s="444">
        <f t="shared" ca="1" si="173"/>
        <v>-1540770224797.4304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-6419875936.6559601</v>
      </c>
      <c r="L3623" s="444">
        <f t="shared" ca="1" si="172"/>
        <v>-1547190100734.0864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25">
      <c r="G3624" s="459"/>
      <c r="H3624" s="459">
        <v>3617</v>
      </c>
      <c r="I3624" s="444">
        <f t="shared" ca="1" si="173"/>
        <v>-1547190100734.0864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-6446625419.7253599</v>
      </c>
      <c r="L3624" s="444">
        <f t="shared" ca="1" si="172"/>
        <v>-1553636726153.8118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25">
      <c r="G3625" s="459"/>
      <c r="H3625" s="459">
        <v>3618</v>
      </c>
      <c r="I3625" s="444">
        <f t="shared" ca="1" si="173"/>
        <v>-1553636726153.8118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-6473486358.9742155</v>
      </c>
      <c r="L3625" s="444">
        <f t="shared" ca="1" si="172"/>
        <v>-1560110212512.7859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25">
      <c r="G3626" s="459"/>
      <c r="H3626" s="459">
        <v>3619</v>
      </c>
      <c r="I3626" s="444">
        <f t="shared" ca="1" si="173"/>
        <v>-1560110212512.7859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-6500459218.8032742</v>
      </c>
      <c r="L3626" s="444">
        <f t="shared" ca="1" si="172"/>
        <v>-1566610671731.5891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25">
      <c r="G3627" s="459"/>
      <c r="H3627" s="459">
        <v>3620</v>
      </c>
      <c r="I3627" s="444">
        <f t="shared" ca="1" si="173"/>
        <v>-1566610671731.5891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-6527544465.5482883</v>
      </c>
      <c r="L3627" s="444">
        <f t="shared" ca="1" si="172"/>
        <v>-1573138216197.1375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25">
      <c r="G3628" s="459"/>
      <c r="H3628" s="459">
        <v>3621</v>
      </c>
      <c r="I3628" s="444">
        <f t="shared" ca="1" si="173"/>
        <v>-1573138216197.1375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-6554742567.4880724</v>
      </c>
      <c r="L3628" s="444">
        <f t="shared" ca="1" si="172"/>
        <v>-1579692958764.6255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25">
      <c r="G3629" s="459"/>
      <c r="H3629" s="459">
        <v>3622</v>
      </c>
      <c r="I3629" s="444">
        <f t="shared" ca="1" si="173"/>
        <v>-1579692958764.6255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-6582053994.8526058</v>
      </c>
      <c r="L3629" s="444">
        <f t="shared" ca="1" si="172"/>
        <v>-1586275012759.478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25">
      <c r="G3630" s="459"/>
      <c r="H3630" s="459">
        <v>3623</v>
      </c>
      <c r="I3630" s="444">
        <f t="shared" ca="1" si="173"/>
        <v>-1586275012759.478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-6609479219.8311586</v>
      </c>
      <c r="L3630" s="444">
        <f t="shared" ca="1" si="172"/>
        <v>-1592884491979.3091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25">
      <c r="G3631" s="459"/>
      <c r="H3631" s="459">
        <v>3624</v>
      </c>
      <c r="I3631" s="444">
        <f t="shared" ca="1" si="173"/>
        <v>-1592884491979.3091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-6637018716.5804548</v>
      </c>
      <c r="L3631" s="444">
        <f t="shared" ca="1" si="172"/>
        <v>-1599521510695.8896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25">
      <c r="G3632" s="459"/>
      <c r="H3632" s="459">
        <v>3625</v>
      </c>
      <c r="I3632" s="444">
        <f t="shared" ca="1" si="173"/>
        <v>-1599521510695.8896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-6664672961.2328739</v>
      </c>
      <c r="L3632" s="444">
        <f t="shared" ca="1" si="172"/>
        <v>-1606186183657.1226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25">
      <c r="G3633" s="459"/>
      <c r="H3633" s="459">
        <v>3626</v>
      </c>
      <c r="I3633" s="444">
        <f t="shared" ca="1" si="173"/>
        <v>-1606186183657.1226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-6692442431.9046774</v>
      </c>
      <c r="L3633" s="444">
        <f t="shared" ca="1" si="172"/>
        <v>-1612878626089.0273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25">
      <c r="G3634" s="459"/>
      <c r="H3634" s="459">
        <v>3627</v>
      </c>
      <c r="I3634" s="444">
        <f t="shared" ca="1" si="173"/>
        <v>-1612878626089.0273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-6720327608.7042809</v>
      </c>
      <c r="L3634" s="444">
        <f t="shared" ca="1" si="172"/>
        <v>-1619598953697.7317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25">
      <c r="G3635" s="459"/>
      <c r="H3635" s="459">
        <v>3628</v>
      </c>
      <c r="I3635" s="444">
        <f t="shared" ca="1" si="173"/>
        <v>-1619598953697.7317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-6748328973.7405491</v>
      </c>
      <c r="L3635" s="444">
        <f t="shared" ca="1" si="172"/>
        <v>-1626347282671.4722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25">
      <c r="G3636" s="459"/>
      <c r="H3636" s="459">
        <v>3629</v>
      </c>
      <c r="I3636" s="444">
        <f t="shared" ca="1" si="173"/>
        <v>-1626347282671.4722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-6776447011.131134</v>
      </c>
      <c r="L3636" s="444">
        <f t="shared" ca="1" si="172"/>
        <v>-1633123729682.6033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25">
      <c r="G3637" s="459"/>
      <c r="H3637" s="459">
        <v>3630</v>
      </c>
      <c r="I3637" s="444">
        <f t="shared" ca="1" si="173"/>
        <v>-1633123729682.6033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-6804682207.0108471</v>
      </c>
      <c r="L3637" s="444">
        <f t="shared" ca="1" si="172"/>
        <v>-1639928411889.614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25">
      <c r="G3638" s="459"/>
      <c r="H3638" s="459">
        <v>3631</v>
      </c>
      <c r="I3638" s="444">
        <f t="shared" ca="1" si="173"/>
        <v>-1639928411889.614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-6833035049.5400581</v>
      </c>
      <c r="L3638" s="444">
        <f t="shared" ca="1" si="172"/>
        <v>-1646761446939.1541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25">
      <c r="G3639" s="459"/>
      <c r="H3639" s="459">
        <v>3632</v>
      </c>
      <c r="I3639" s="444">
        <f t="shared" ca="1" si="173"/>
        <v>-1646761446939.1541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-6861506028.9131422</v>
      </c>
      <c r="L3639" s="444">
        <f t="shared" ca="1" si="172"/>
        <v>-1653622952968.0671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25">
      <c r="G3640" s="459"/>
      <c r="H3640" s="459">
        <v>3633</v>
      </c>
      <c r="I3640" s="444">
        <f t="shared" ca="1" si="173"/>
        <v>-1653622952968.0671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-6890095637.3669462</v>
      </c>
      <c r="L3640" s="444">
        <f t="shared" ca="1" si="172"/>
        <v>-1660513048605.4341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25">
      <c r="G3641" s="459"/>
      <c r="H3641" s="459">
        <v>3634</v>
      </c>
      <c r="I3641" s="444">
        <f t="shared" ca="1" si="173"/>
        <v>-1660513048605.4341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-6918804369.1893082</v>
      </c>
      <c r="L3641" s="444">
        <f t="shared" ca="1" si="172"/>
        <v>-1667431852974.6233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25">
      <c r="G3642" s="459"/>
      <c r="H3642" s="459">
        <v>3635</v>
      </c>
      <c r="I3642" s="444">
        <f t="shared" ca="1" si="173"/>
        <v>-1667431852974.6233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-6947632720.7275972</v>
      </c>
      <c r="L3642" s="444">
        <f t="shared" ca="1" si="172"/>
        <v>-1674379485695.3508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25">
      <c r="G3643" s="459"/>
      <c r="H3643" s="459">
        <v>3636</v>
      </c>
      <c r="I3643" s="444">
        <f t="shared" ca="1" si="173"/>
        <v>-1674379485695.3508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-6976581190.397295</v>
      </c>
      <c r="L3643" s="444">
        <f t="shared" ca="1" si="172"/>
        <v>-1681356066885.748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25">
      <c r="G3644" s="459"/>
      <c r="H3644" s="459">
        <v>3637</v>
      </c>
      <c r="I3644" s="444">
        <f t="shared" ca="1" si="173"/>
        <v>-1681356066885.748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-7005650278.6906166</v>
      </c>
      <c r="L3644" s="444">
        <f t="shared" ca="1" si="172"/>
        <v>-1688361717164.4387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25">
      <c r="G3645" s="459"/>
      <c r="H3645" s="459">
        <v>3638</v>
      </c>
      <c r="I3645" s="444">
        <f t="shared" ca="1" si="173"/>
        <v>-1688361717164.4387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-7034840488.1851616</v>
      </c>
      <c r="L3645" s="444">
        <f t="shared" ca="1" si="172"/>
        <v>-1695396557652.6238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25">
      <c r="G3646" s="459"/>
      <c r="H3646" s="459">
        <v>3639</v>
      </c>
      <c r="I3646" s="444">
        <f t="shared" ca="1" si="173"/>
        <v>-1695396557652.6238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-7064152323.552599</v>
      </c>
      <c r="L3646" s="444">
        <f t="shared" ca="1" si="172"/>
        <v>-1702460709976.1763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25">
      <c r="G3647" s="459"/>
      <c r="H3647" s="459">
        <v>3640</v>
      </c>
      <c r="I3647" s="444">
        <f t="shared" ca="1" si="173"/>
        <v>-1702460709976.1763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-7093586291.5674009</v>
      </c>
      <c r="L3647" s="444">
        <f t="shared" ca="1" si="172"/>
        <v>-1709554296267.7437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25">
      <c r="G3648" s="459"/>
      <c r="H3648" s="459">
        <v>3641</v>
      </c>
      <c r="I3648" s="444">
        <f t="shared" ca="1" si="173"/>
        <v>-1709554296267.7437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-7123142901.1155987</v>
      </c>
      <c r="L3648" s="444">
        <f t="shared" ca="1" si="172"/>
        <v>-1716677439168.8591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25">
      <c r="G3649" s="459"/>
      <c r="H3649" s="459">
        <v>3642</v>
      </c>
      <c r="I3649" s="444">
        <f t="shared" ca="1" si="173"/>
        <v>-1716677439168.8591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-7152822663.2035809</v>
      </c>
      <c r="L3649" s="444">
        <f t="shared" ca="1" si="172"/>
        <v>-1723830261832.0627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25">
      <c r="G3650" s="459"/>
      <c r="H3650" s="459">
        <v>3643</v>
      </c>
      <c r="I3650" s="444">
        <f t="shared" ca="1" si="173"/>
        <v>-1723830261832.0627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-7182626090.9669275</v>
      </c>
      <c r="L3650" s="444">
        <f t="shared" ca="1" si="172"/>
        <v>-1731012887923.0298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25">
      <c r="G3651" s="459"/>
      <c r="H3651" s="459">
        <v>3644</v>
      </c>
      <c r="I3651" s="444">
        <f t="shared" ca="1" si="173"/>
        <v>-1731012887923.0298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-7212553699.6792908</v>
      </c>
      <c r="L3651" s="444">
        <f t="shared" ca="1" si="172"/>
        <v>-1738225441622.709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25">
      <c r="G3652" s="459"/>
      <c r="H3652" s="459">
        <v>3645</v>
      </c>
      <c r="I3652" s="444">
        <f t="shared" ca="1" si="173"/>
        <v>-1738225441622.709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-7242606006.7612886</v>
      </c>
      <c r="L3652" s="444">
        <f t="shared" ca="1" si="172"/>
        <v>-1745468047629.4702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25">
      <c r="G3653" s="459"/>
      <c r="H3653" s="459">
        <v>3646</v>
      </c>
      <c r="I3653" s="444">
        <f t="shared" ca="1" si="173"/>
        <v>-1745468047629.4702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-7272783531.7894592</v>
      </c>
      <c r="L3653" s="444">
        <f t="shared" ca="1" si="172"/>
        <v>-1752740831161.2598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25">
      <c r="G3654" s="459"/>
      <c r="H3654" s="459">
        <v>3647</v>
      </c>
      <c r="I3654" s="444">
        <f t="shared" ca="1" si="173"/>
        <v>-1752740831161.2598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-7303086796.50525</v>
      </c>
      <c r="L3654" s="444">
        <f t="shared" ca="1" si="172"/>
        <v>-1760043917957.7651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25">
      <c r="G3655" s="459"/>
      <c r="H3655" s="459">
        <v>3648</v>
      </c>
      <c r="I3655" s="444">
        <f t="shared" ca="1" si="173"/>
        <v>-1760043917957.7651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-7333516324.8240213</v>
      </c>
      <c r="L3655" s="444">
        <f t="shared" ca="1" si="172"/>
        <v>-1767377434282.5891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25">
      <c r="G3656" s="459"/>
      <c r="H3656" s="459">
        <v>3649</v>
      </c>
      <c r="I3656" s="444">
        <f t="shared" ca="1" si="173"/>
        <v>-1767377434282.5891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-7364072642.844121</v>
      </c>
      <c r="L3656" s="444">
        <f t="shared" ca="1" si="172"/>
        <v>-1774741506925.4333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25">
      <c r="G3657" s="459"/>
      <c r="H3657" s="459">
        <v>3650</v>
      </c>
      <c r="I3657" s="444">
        <f t="shared" ca="1" si="173"/>
        <v>-1774741506925.4333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-7394756278.8559713</v>
      </c>
      <c r="L3657" s="444">
        <f t="shared" ca="1" si="172"/>
        <v>-1782136263204.2893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25">
      <c r="G3658" s="459"/>
      <c r="H3658" s="459">
        <v>3651</v>
      </c>
      <c r="I3658" s="444">
        <f t="shared" ca="1" si="173"/>
        <v>-1782136263204.2893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-7425567763.3512049</v>
      </c>
      <c r="L3658" s="444">
        <f t="shared" ca="1" si="172"/>
        <v>-1789561830967.6406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25">
      <c r="G3659" s="459"/>
      <c r="H3659" s="459">
        <v>3652</v>
      </c>
      <c r="I3659" s="444">
        <f t="shared" ca="1" si="173"/>
        <v>-1789561830967.6406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-7456507629.0318356</v>
      </c>
      <c r="L3659" s="444">
        <f t="shared" ca="1" si="172"/>
        <v>-1797018338596.6724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25">
      <c r="G3660" s="459"/>
      <c r="H3660" s="459">
        <v>3653</v>
      </c>
      <c r="I3660" s="444">
        <f t="shared" ca="1" si="173"/>
        <v>-1797018338596.6724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-7487576410.8194685</v>
      </c>
      <c r="L3660" s="444">
        <f t="shared" ca="1" si="172"/>
        <v>-1804505915007.4919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25">
      <c r="G3661" s="459"/>
      <c r="H3661" s="459">
        <v>3654</v>
      </c>
      <c r="I3661" s="444">
        <f t="shared" ca="1" si="173"/>
        <v>-1804505915007.4919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-7518774645.8645506</v>
      </c>
      <c r="L3661" s="444">
        <f t="shared" ca="1" si="172"/>
        <v>-1812024689653.3564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25">
      <c r="G3662" s="459"/>
      <c r="H3662" s="459">
        <v>3655</v>
      </c>
      <c r="I3662" s="444">
        <f t="shared" ca="1" si="173"/>
        <v>-1812024689653.3564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-7550102873.5556517</v>
      </c>
      <c r="L3662" s="444">
        <f t="shared" ca="1" si="172"/>
        <v>-1819574792526.9121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25">
      <c r="G3663" s="459"/>
      <c r="H3663" s="459">
        <v>3656</v>
      </c>
      <c r="I3663" s="444">
        <f t="shared" ca="1" si="173"/>
        <v>-1819574792526.9121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-7581561635.528801</v>
      </c>
      <c r="L3663" s="444">
        <f t="shared" ca="1" si="172"/>
        <v>-1827156354162.4409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25">
      <c r="G3664" s="459"/>
      <c r="H3664" s="459">
        <v>3657</v>
      </c>
      <c r="I3664" s="444">
        <f t="shared" ca="1" si="173"/>
        <v>-1827156354162.4409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-7613151475.676837</v>
      </c>
      <c r="L3664" s="444">
        <f t="shared" ca="1" si="172"/>
        <v>-1834769505638.1177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25">
      <c r="G3665" s="459"/>
      <c r="H3665" s="459">
        <v>3658</v>
      </c>
      <c r="I3665" s="444">
        <f t="shared" ca="1" si="173"/>
        <v>-1834769505638.1177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-7644872940.158824</v>
      </c>
      <c r="L3665" s="444">
        <f t="shared" ca="1" si="172"/>
        <v>-1842414378578.2766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25">
      <c r="G3666" s="459"/>
      <c r="H3666" s="459">
        <v>3659</v>
      </c>
      <c r="I3666" s="444">
        <f t="shared" ca="1" si="173"/>
        <v>-1842414378578.2766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-7676726577.4094858</v>
      </c>
      <c r="L3666" s="444">
        <f t="shared" ca="1" si="172"/>
        <v>-1850091105155.686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25">
      <c r="G3667" s="459"/>
      <c r="H3667" s="459">
        <v>3660</v>
      </c>
      <c r="I3667" s="444">
        <f t="shared" ca="1" si="173"/>
        <v>-1850091105155.686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-7708712938.1486921</v>
      </c>
      <c r="L3667" s="444">
        <f t="shared" ca="1" si="172"/>
        <v>-1857799818093.8347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25">
      <c r="G3668" s="459"/>
      <c r="H3668" s="459">
        <v>3661</v>
      </c>
      <c r="I3668" s="444">
        <f t="shared" ca="1" si="173"/>
        <v>-1857799818093.8347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-7740832575.3909788</v>
      </c>
      <c r="L3668" s="444">
        <f t="shared" ca="1" si="172"/>
        <v>-1865540650669.2256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25">
      <c r="G3669" s="459"/>
      <c r="H3669" s="459">
        <v>3662</v>
      </c>
      <c r="I3669" s="444">
        <f t="shared" ca="1" si="173"/>
        <v>-1865540650669.2256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-7773086044.4551067</v>
      </c>
      <c r="L3669" s="444">
        <f t="shared" ca="1" si="172"/>
        <v>-1873313736713.6807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25">
      <c r="G3670" s="459"/>
      <c r="H3670" s="459">
        <v>3663</v>
      </c>
      <c r="I3670" s="444">
        <f t="shared" ca="1" si="173"/>
        <v>-1873313736713.6807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-7805473902.9736691</v>
      </c>
      <c r="L3670" s="444">
        <f t="shared" ca="1" si="172"/>
        <v>-1881119210616.6543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25">
      <c r="G3671" s="459"/>
      <c r="H3671" s="459">
        <v>3664</v>
      </c>
      <c r="I3671" s="444">
        <f t="shared" ca="1" si="173"/>
        <v>-1881119210616.6543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-7837996710.9027252</v>
      </c>
      <c r="L3671" s="444">
        <f t="shared" ca="1" si="172"/>
        <v>-1888957207327.5571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25">
      <c r="G3672" s="459"/>
      <c r="H3672" s="459">
        <v>3665</v>
      </c>
      <c r="I3672" s="444">
        <f t="shared" ca="1" si="173"/>
        <v>-1888957207327.5571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-7870655030.5314875</v>
      </c>
      <c r="L3672" s="444">
        <f t="shared" ca="1" si="172"/>
        <v>-1896827862358.0886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25">
      <c r="G3673" s="459"/>
      <c r="H3673" s="459">
        <v>3666</v>
      </c>
      <c r="I3673" s="444">
        <f t="shared" ca="1" si="173"/>
        <v>-1896827862358.0886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-7903449426.4920359</v>
      </c>
      <c r="L3673" s="444">
        <f t="shared" ca="1" si="172"/>
        <v>-1904731311784.5806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25">
      <c r="G3674" s="459"/>
      <c r="H3674" s="459">
        <v>3667</v>
      </c>
      <c r="I3674" s="444">
        <f t="shared" ca="1" si="173"/>
        <v>-1904731311784.5806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-7936380465.7690859</v>
      </c>
      <c r="L3674" s="444">
        <f t="shared" ca="1" si="172"/>
        <v>-1912667692250.3496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25">
      <c r="G3675" s="459"/>
      <c r="H3675" s="459">
        <v>3668</v>
      </c>
      <c r="I3675" s="444">
        <f t="shared" ca="1" si="173"/>
        <v>-1912667692250.3496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-7969448717.7097902</v>
      </c>
      <c r="L3675" s="444">
        <f t="shared" ca="1" si="172"/>
        <v>-1920637140968.0593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25">
      <c r="G3676" s="459"/>
      <c r="H3676" s="459">
        <v>3669</v>
      </c>
      <c r="I3676" s="444">
        <f t="shared" ca="1" si="173"/>
        <v>-1920637140968.0593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-8002654754.0335817</v>
      </c>
      <c r="L3676" s="444">
        <f t="shared" ca="1" si="172"/>
        <v>-1928639795722.093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25">
      <c r="G3677" s="459"/>
      <c r="H3677" s="459">
        <v>3670</v>
      </c>
      <c r="I3677" s="444">
        <f t="shared" ca="1" si="173"/>
        <v>-1928639795722.093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-8035999148.8420553</v>
      </c>
      <c r="L3677" s="444">
        <f t="shared" ca="1" si="172"/>
        <v>-1936675794870.9351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25">
      <c r="G3678" s="459"/>
      <c r="H3678" s="459">
        <v>3671</v>
      </c>
      <c r="I3678" s="444">
        <f t="shared" ca="1" si="173"/>
        <v>-1936675794870.9351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-8069482478.6288958</v>
      </c>
      <c r="L3678" s="444">
        <f t="shared" ca="1" si="172"/>
        <v>-1944745277349.564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25">
      <c r="G3679" s="459"/>
      <c r="H3679" s="459">
        <v>3672</v>
      </c>
      <c r="I3679" s="444">
        <f t="shared" ca="1" si="173"/>
        <v>-1944745277349.564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-8103105322.2898493</v>
      </c>
      <c r="L3679" s="444">
        <f t="shared" ca="1" si="172"/>
        <v>-1952848382671.8538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25">
      <c r="G3680" s="459"/>
      <c r="H3680" s="459">
        <v>3673</v>
      </c>
      <c r="I3680" s="444">
        <f t="shared" ca="1" si="173"/>
        <v>-1952848382671.8538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-8136868261.1327229</v>
      </c>
      <c r="L3680" s="444">
        <f t="shared" ca="1" si="172"/>
        <v>-1960985250932.9866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25">
      <c r="G3681" s="459"/>
      <c r="H3681" s="459">
        <v>3674</v>
      </c>
      <c r="I3681" s="444">
        <f t="shared" ca="1" si="173"/>
        <v>-1960985250932.9866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-8170771878.8874445</v>
      </c>
      <c r="L3681" s="444">
        <f t="shared" ca="1" si="172"/>
        <v>-1969156022811.874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25">
      <c r="G3682" s="459"/>
      <c r="H3682" s="459">
        <v>3675</v>
      </c>
      <c r="I3682" s="444">
        <f t="shared" ca="1" si="173"/>
        <v>-1969156022811.874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-8204816761.7161417</v>
      </c>
      <c r="L3682" s="444">
        <f t="shared" ca="1" si="172"/>
        <v>-1977360839573.5901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25">
      <c r="G3683" s="459"/>
      <c r="H3683" s="459">
        <v>3676</v>
      </c>
      <c r="I3683" s="444">
        <f t="shared" ca="1" si="173"/>
        <v>-1977360839573.5901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-8239003498.2232924</v>
      </c>
      <c r="L3683" s="444">
        <f t="shared" ca="1" si="172"/>
        <v>-1985599843071.8135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25">
      <c r="G3684" s="459"/>
      <c r="H3684" s="459">
        <v>3677</v>
      </c>
      <c r="I3684" s="444">
        <f t="shared" ca="1" si="173"/>
        <v>-1985599843071.8135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-8273332679.465888</v>
      </c>
      <c r="L3684" s="444">
        <f t="shared" ca="1" si="172"/>
        <v>-1993873175751.2793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25">
      <c r="G3685" s="459"/>
      <c r="H3685" s="459">
        <v>3678</v>
      </c>
      <c r="I3685" s="444">
        <f t="shared" ca="1" si="173"/>
        <v>-1993873175751.2793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-8307804898.9636641</v>
      </c>
      <c r="L3685" s="444">
        <f t="shared" ca="1" si="172"/>
        <v>-2002180980650.2429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25">
      <c r="G3686" s="459"/>
      <c r="H3686" s="459">
        <v>3679</v>
      </c>
      <c r="I3686" s="444">
        <f t="shared" ca="1" si="173"/>
        <v>-2002180980650.2429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-8342420752.7093458</v>
      </c>
      <c r="L3686" s="444">
        <f t="shared" ca="1" si="172"/>
        <v>-2010523401402.9521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25">
      <c r="G3687" s="459"/>
      <c r="H3687" s="459">
        <v>3680</v>
      </c>
      <c r="I3687" s="444">
        <f t="shared" ca="1" si="173"/>
        <v>-2010523401402.9521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-8377180839.1789665</v>
      </c>
      <c r="L3687" s="444">
        <f t="shared" ca="1" si="172"/>
        <v>-2018900582242.1311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25">
      <c r="G3688" s="459"/>
      <c r="H3688" s="459">
        <v>3681</v>
      </c>
      <c r="I3688" s="444">
        <f t="shared" ca="1" si="173"/>
        <v>-2018900582242.1311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-8412085759.3422127</v>
      </c>
      <c r="L3688" s="444">
        <f t="shared" ca="1" si="172"/>
        <v>-2027312668001.4734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25">
      <c r="G3689" s="459"/>
      <c r="H3689" s="459">
        <v>3682</v>
      </c>
      <c r="I3689" s="444">
        <f t="shared" ca="1" si="173"/>
        <v>-2027312668001.4734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-8447136116.6728058</v>
      </c>
      <c r="L3689" s="444">
        <f t="shared" ca="1" si="172"/>
        <v>-2035759804118.1462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25">
      <c r="G3690" s="459"/>
      <c r="H3690" s="459">
        <v>3683</v>
      </c>
      <c r="I3690" s="444">
        <f t="shared" ca="1" si="173"/>
        <v>-2035759804118.1462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-8482332517.1589432</v>
      </c>
      <c r="L3690" s="444">
        <f t="shared" ca="1" si="172"/>
        <v>-2044242136635.3052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25">
      <c r="G3691" s="459"/>
      <c r="H3691" s="459">
        <v>3684</v>
      </c>
      <c r="I3691" s="444">
        <f t="shared" ca="1" si="173"/>
        <v>-2044242136635.3052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-8517675569.3137712</v>
      </c>
      <c r="L3691" s="444">
        <f t="shared" ca="1" si="172"/>
        <v>-2052759812204.6189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25">
      <c r="G3692" s="459"/>
      <c r="H3692" s="459">
        <v>3685</v>
      </c>
      <c r="I3692" s="444">
        <f t="shared" ca="1" si="173"/>
        <v>-2052759812204.6189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-8553165884.1859112</v>
      </c>
      <c r="L3692" s="444">
        <f t="shared" ca="1" si="172"/>
        <v>-2061312978088.8047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25">
      <c r="G3693" s="459"/>
      <c r="H3693" s="459">
        <v>3686</v>
      </c>
      <c r="I3693" s="444">
        <f t="shared" ca="1" si="173"/>
        <v>-2061312978088.8047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-8588804075.370019</v>
      </c>
      <c r="L3693" s="444">
        <f t="shared" ca="1" si="172"/>
        <v>-2069901782164.1748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25">
      <c r="G3694" s="459"/>
      <c r="H3694" s="459">
        <v>3687</v>
      </c>
      <c r="I3694" s="444">
        <f t="shared" ca="1" si="173"/>
        <v>-2069901782164.1748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-8624590759.017395</v>
      </c>
      <c r="L3694" s="444">
        <f t="shared" ca="1" si="172"/>
        <v>-2078526372923.1921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25">
      <c r="G3695" s="459"/>
      <c r="H3695" s="459">
        <v>3688</v>
      </c>
      <c r="I3695" s="444">
        <f t="shared" ca="1" si="173"/>
        <v>-2078526372923.1921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-8660526553.8466339</v>
      </c>
      <c r="L3695" s="444">
        <f t="shared" ca="1" si="172"/>
        <v>-2087186899477.0388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25">
      <c r="G3696" s="459"/>
      <c r="H3696" s="459">
        <v>3689</v>
      </c>
      <c r="I3696" s="444">
        <f t="shared" ca="1" si="173"/>
        <v>-2087186899477.0388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-8696612081.1543274</v>
      </c>
      <c r="L3696" s="444">
        <f t="shared" ca="1" si="172"/>
        <v>-2095883511558.1931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25">
      <c r="G3697" s="459"/>
      <c r="H3697" s="459">
        <v>3690</v>
      </c>
      <c r="I3697" s="444">
        <f t="shared" ca="1" si="173"/>
        <v>-2095883511558.1931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-8732847964.8258057</v>
      </c>
      <c r="L3697" s="444">
        <f t="shared" ca="1" si="172"/>
        <v>-2104616359523.019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25">
      <c r="G3698" s="459"/>
      <c r="H3698" s="459">
        <v>3691</v>
      </c>
      <c r="I3698" s="444">
        <f t="shared" ca="1" si="173"/>
        <v>-2104616359523.019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-8769234831.3459129</v>
      </c>
      <c r="L3698" s="444">
        <f t="shared" ca="1" si="172"/>
        <v>-2113385594354.365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25">
      <c r="G3699" s="459"/>
      <c r="H3699" s="459">
        <v>3692</v>
      </c>
      <c r="I3699" s="444">
        <f t="shared" ca="1" si="173"/>
        <v>-2113385594354.365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-8805773309.8098526</v>
      </c>
      <c r="L3699" s="444">
        <f t="shared" ca="1" si="172"/>
        <v>-2122191367664.1748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25">
      <c r="G3700" s="459"/>
      <c r="H3700" s="459">
        <v>3693</v>
      </c>
      <c r="I3700" s="444">
        <f t="shared" ca="1" si="173"/>
        <v>-2122191367664.1748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-8842464031.9340611</v>
      </c>
      <c r="L3700" s="444">
        <f t="shared" ca="1" si="172"/>
        <v>-2131033831696.1089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25">
      <c r="G3701" s="459"/>
      <c r="H3701" s="459">
        <v>3694</v>
      </c>
      <c r="I3701" s="444">
        <f t="shared" ca="1" si="173"/>
        <v>-2131033831696.1089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-8879307632.0671196</v>
      </c>
      <c r="L3701" s="444">
        <f t="shared" ca="1" si="172"/>
        <v>-2139913139328.176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25">
      <c r="G3702" s="459"/>
      <c r="H3702" s="459">
        <v>3695</v>
      </c>
      <c r="I3702" s="444">
        <f t="shared" ca="1" si="173"/>
        <v>-2139913139328.176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-8916304747.2007332</v>
      </c>
      <c r="L3702" s="444">
        <f t="shared" ca="1" si="172"/>
        <v>-2148829444075.3767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25">
      <c r="G3703" s="459"/>
      <c r="H3703" s="459">
        <v>3696</v>
      </c>
      <c r="I3703" s="444">
        <f t="shared" ca="1" si="173"/>
        <v>-2148829444075.3767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-8953456016.9807358</v>
      </c>
      <c r="L3703" s="444">
        <f t="shared" ca="1" si="172"/>
        <v>-2157782900092.3574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25">
      <c r="G3704" s="459"/>
      <c r="H3704" s="459">
        <v>3697</v>
      </c>
      <c r="I3704" s="444">
        <f t="shared" ca="1" si="173"/>
        <v>-2157782900092.3574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-8990762083.7181549</v>
      </c>
      <c r="L3704" s="444">
        <f t="shared" ca="1" si="172"/>
        <v>-2166773662176.0757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25">
      <c r="G3705" s="459"/>
      <c r="H3705" s="459">
        <v>3698</v>
      </c>
      <c r="I3705" s="444">
        <f t="shared" ca="1" si="173"/>
        <v>-2166773662176.0757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-9028223592.4003143</v>
      </c>
      <c r="L3705" s="444">
        <f t="shared" ca="1" si="172"/>
        <v>-2175801885768.4761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25">
      <c r="G3706" s="459"/>
      <c r="H3706" s="459">
        <v>3699</v>
      </c>
      <c r="I3706" s="444">
        <f t="shared" ca="1" si="173"/>
        <v>-2175801885768.4761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-9065841190.7019825</v>
      </c>
      <c r="L3706" s="444">
        <f t="shared" ca="1" si="172"/>
        <v>-2184867726959.178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25">
      <c r="G3707" s="459"/>
      <c r="H3707" s="459">
        <v>3700</v>
      </c>
      <c r="I3707" s="444">
        <f t="shared" ca="1" si="173"/>
        <v>-2184867726959.178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-9103615528.9965763</v>
      </c>
      <c r="L3707" s="444">
        <f t="shared" ca="1" si="172"/>
        <v>-2193971342488.1746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25">
      <c r="G3708" s="459"/>
      <c r="H3708" s="459">
        <v>3701</v>
      </c>
      <c r="I3708" s="444">
        <f t="shared" ca="1" si="173"/>
        <v>-2193971342488.1746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-9141547260.3673954</v>
      </c>
      <c r="L3708" s="444">
        <f t="shared" ca="1" si="172"/>
        <v>-2203112889748.542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25">
      <c r="G3709" s="459"/>
      <c r="H3709" s="459">
        <v>3702</v>
      </c>
      <c r="I3709" s="444">
        <f t="shared" ca="1" si="173"/>
        <v>-2203112889748.542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-9179637040.6189251</v>
      </c>
      <c r="L3709" s="444">
        <f t="shared" ca="1" si="172"/>
        <v>-2212292526789.1611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25">
      <c r="G3710" s="459"/>
      <c r="H3710" s="459">
        <v>3703</v>
      </c>
      <c r="I3710" s="444">
        <f t="shared" ca="1" si="173"/>
        <v>-2212292526789.1611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-9217885528.2881718</v>
      </c>
      <c r="L3710" s="444">
        <f t="shared" ca="1" si="172"/>
        <v>-2221510412317.4492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25">
      <c r="G3711" s="459"/>
      <c r="H3711" s="459">
        <v>3704</v>
      </c>
      <c r="I3711" s="444">
        <f t="shared" ca="1" si="173"/>
        <v>-2221510412317.4492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-9256293384.6560383</v>
      </c>
      <c r="L3711" s="444">
        <f t="shared" ca="1" si="172"/>
        <v>-2230766705702.1055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25">
      <c r="G3712" s="459"/>
      <c r="H3712" s="459">
        <v>3705</v>
      </c>
      <c r="I3712" s="444">
        <f t="shared" ca="1" si="173"/>
        <v>-2230766705702.1055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-9294861273.7587719</v>
      </c>
      <c r="L3712" s="444">
        <f t="shared" ca="1" si="172"/>
        <v>-2240061566975.8643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25">
      <c r="G3713" s="459"/>
      <c r="H3713" s="459">
        <v>3706</v>
      </c>
      <c r="I3713" s="444">
        <f t="shared" ca="1" si="173"/>
        <v>-2240061566975.8643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-9333589862.399435</v>
      </c>
      <c r="L3713" s="444">
        <f t="shared" ca="1" si="172"/>
        <v>-2249395156838.2637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25">
      <c r="G3714" s="459"/>
      <c r="H3714" s="459">
        <v>3707</v>
      </c>
      <c r="I3714" s="444">
        <f t="shared" ca="1" si="173"/>
        <v>-2249395156838.2637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-9372479820.1594315</v>
      </c>
      <c r="L3714" s="444">
        <f t="shared" ca="1" si="172"/>
        <v>-2258767636658.4233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25">
      <c r="G3715" s="459"/>
      <c r="H3715" s="459">
        <v>3708</v>
      </c>
      <c r="I3715" s="444">
        <f t="shared" ca="1" si="173"/>
        <v>-2258767636658.4233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-9411531819.4100971</v>
      </c>
      <c r="L3715" s="444">
        <f t="shared" ca="1" si="172"/>
        <v>-2268179168477.8335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25">
      <c r="G3716" s="459"/>
      <c r="H3716" s="459">
        <v>3709</v>
      </c>
      <c r="I3716" s="444">
        <f t="shared" ca="1" si="173"/>
        <v>-2268179168477.8335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-9450746535.3243065</v>
      </c>
      <c r="L3716" s="444">
        <f t="shared" ca="1" si="172"/>
        <v>-2277629915013.1577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25">
      <c r="G3717" s="459"/>
      <c r="H3717" s="459">
        <v>3710</v>
      </c>
      <c r="I3717" s="444">
        <f t="shared" ca="1" si="173"/>
        <v>-2277629915013.1577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-9490124645.8881569</v>
      </c>
      <c r="L3717" s="444">
        <f t="shared" ca="1" si="172"/>
        <v>-2287120039659.0459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25">
      <c r="G3718" s="459"/>
      <c r="H3718" s="459">
        <v>3711</v>
      </c>
      <c r="I3718" s="444">
        <f t="shared" ca="1" si="173"/>
        <v>-2287120039659.0459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-9529666831.9126911</v>
      </c>
      <c r="L3718" s="444">
        <f t="shared" ca="1" si="172"/>
        <v>-2296649706490.9585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25">
      <c r="G3719" s="459"/>
      <c r="H3719" s="459">
        <v>3712</v>
      </c>
      <c r="I3719" s="444">
        <f t="shared" ca="1" si="173"/>
        <v>-2296649706490.9585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-9569373777.04566</v>
      </c>
      <c r="L3719" s="444">
        <f t="shared" ca="1" si="172"/>
        <v>-2306219080268.0044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25">
      <c r="G3720" s="459"/>
      <c r="H3720" s="459">
        <v>3713</v>
      </c>
      <c r="I3720" s="444">
        <f t="shared" ca="1" si="173"/>
        <v>-2306219080268.0044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-9609246167.7833519</v>
      </c>
      <c r="L3720" s="444">
        <f t="shared" ca="1" si="172"/>
        <v>-2315828326435.7876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25">
      <c r="G3721" s="459"/>
      <c r="H3721" s="459">
        <v>3714</v>
      </c>
      <c r="I3721" s="444">
        <f t="shared" ca="1" si="173"/>
        <v>-2315828326435.7876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-9649284693.4824486</v>
      </c>
      <c r="L3721" s="444">
        <f t="shared" ca="1" si="172"/>
        <v>-2325477611129.27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25">
      <c r="G3722" s="459"/>
      <c r="H3722" s="459">
        <v>3715</v>
      </c>
      <c r="I3722" s="444">
        <f t="shared" ca="1" si="173"/>
        <v>-2325477611129.27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-9689490046.3719578</v>
      </c>
      <c r="L3722" s="444">
        <f t="shared" ca="1" si="172"/>
        <v>-2335167101175.6421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25">
      <c r="G3723" s="459"/>
      <c r="H3723" s="459">
        <v>3716</v>
      </c>
      <c r="I3723" s="444">
        <f t="shared" ca="1" si="173"/>
        <v>-2335167101175.6421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-9729862921.565176</v>
      </c>
      <c r="L3723" s="444">
        <f t="shared" ca="1" si="172"/>
        <v>-2344896964097.207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25">
      <c r="G3724" s="459"/>
      <c r="H3724" s="459">
        <v>3717</v>
      </c>
      <c r="I3724" s="444">
        <f t="shared" ca="1" si="173"/>
        <v>-2344896964097.207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-9770404017.0716953</v>
      </c>
      <c r="L3724" s="444">
        <f t="shared" ca="1" si="172"/>
        <v>-2354667368114.2788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25">
      <c r="G3725" s="459"/>
      <c r="H3725" s="459">
        <v>3718</v>
      </c>
      <c r="I3725" s="444">
        <f t="shared" ca="1" si="173"/>
        <v>-2354667368114.2788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-9811114033.809494</v>
      </c>
      <c r="L3725" s="444">
        <f t="shared" ca="1" si="172"/>
        <v>-2364478482148.0884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25">
      <c r="G3726" s="459"/>
      <c r="H3726" s="459">
        <v>3719</v>
      </c>
      <c r="I3726" s="444">
        <f t="shared" ca="1" si="173"/>
        <v>-2364478482148.0884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-9851993675.6170349</v>
      </c>
      <c r="L3726" s="444">
        <f t="shared" ca="1" si="172"/>
        <v>-2374330475823.7056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25">
      <c r="G3727" s="459"/>
      <c r="H3727" s="459">
        <v>3720</v>
      </c>
      <c r="I3727" s="444">
        <f t="shared" ca="1" si="173"/>
        <v>-2374330475823.7056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-9893043649.26544</v>
      </c>
      <c r="L3727" s="444">
        <f t="shared" ca="1" si="172"/>
        <v>-2384223519472.9712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25">
      <c r="G3728" s="459"/>
      <c r="H3728" s="459">
        <v>3721</v>
      </c>
      <c r="I3728" s="444">
        <f t="shared" ca="1" si="173"/>
        <v>-2384223519472.9712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-9934264664.4707127</v>
      </c>
      <c r="L3728" s="444">
        <f t="shared" ca="1" si="172"/>
        <v>-2394157784137.4419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25">
      <c r="G3729" s="459"/>
      <c r="H3729" s="459">
        <v>3722</v>
      </c>
      <c r="I3729" s="444">
        <f t="shared" ca="1" si="173"/>
        <v>-2394157784137.4419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-9975657433.9060078</v>
      </c>
      <c r="L3729" s="444">
        <f t="shared" ca="1" si="172"/>
        <v>-2404133441571.3481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25">
      <c r="G3730" s="459"/>
      <c r="H3730" s="459">
        <v>3723</v>
      </c>
      <c r="I3730" s="444">
        <f t="shared" ca="1" si="173"/>
        <v>-2404133441571.3481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-10017222673.213951</v>
      </c>
      <c r="L3730" s="444">
        <f t="shared" ca="1" si="172"/>
        <v>-2414150664244.562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25">
      <c r="G3731" s="459"/>
      <c r="H3731" s="459">
        <v>3724</v>
      </c>
      <c r="I3731" s="444">
        <f t="shared" ca="1" si="173"/>
        <v>-2414150664244.562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-10058961101.019009</v>
      </c>
      <c r="L3731" s="444">
        <f t="shared" ca="1" si="172"/>
        <v>-2424209625345.5811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25">
      <c r="G3732" s="459"/>
      <c r="H3732" s="459">
        <v>3725</v>
      </c>
      <c r="I3732" s="444">
        <f t="shared" ca="1" si="173"/>
        <v>-2424209625345.5811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-10100873438.93992</v>
      </c>
      <c r="L3732" s="444">
        <f t="shared" ca="1" si="172"/>
        <v>-2434310498784.521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25">
      <c r="G3733" s="459"/>
      <c r="H3733" s="459">
        <v>3726</v>
      </c>
      <c r="I3733" s="444">
        <f t="shared" ca="1" si="173"/>
        <v>-2434310498784.521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-10142960411.602171</v>
      </c>
      <c r="L3733" s="444">
        <f t="shared" ca="1" si="172"/>
        <v>-2444453459196.123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25">
      <c r="G3734" s="459"/>
      <c r="H3734" s="459">
        <v>3727</v>
      </c>
      <c r="I3734" s="444">
        <f t="shared" ca="1" si="173"/>
        <v>-2444453459196.123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-10185222746.650513</v>
      </c>
      <c r="L3734" s="444">
        <f t="shared" ca="1" si="172"/>
        <v>-2454638681942.7734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25">
      <c r="G3735" s="459"/>
      <c r="H3735" s="459">
        <v>3728</v>
      </c>
      <c r="I3735" s="444">
        <f t="shared" ca="1" si="173"/>
        <v>-2454638681942.7734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-10227661174.761557</v>
      </c>
      <c r="L3735" s="444">
        <f t="shared" ca="1" si="172"/>
        <v>-2464866343117.5352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25">
      <c r="G3736" s="459"/>
      <c r="H3736" s="459">
        <v>3729</v>
      </c>
      <c r="I3736" s="444">
        <f t="shared" ca="1" si="173"/>
        <v>-2464866343117.5352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-10270276429.656397</v>
      </c>
      <c r="L3736" s="444">
        <f t="shared" ca="1" si="172"/>
        <v>-2475136619547.1914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25">
      <c r="G3737" s="459"/>
      <c r="H3737" s="459">
        <v>3730</v>
      </c>
      <c r="I3737" s="444">
        <f t="shared" ca="1" si="173"/>
        <v>-2475136619547.1914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-10313069248.113297</v>
      </c>
      <c r="L3737" s="444">
        <f t="shared" ca="1" si="172"/>
        <v>-2485449688795.3047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25">
      <c r="G3738" s="459"/>
      <c r="H3738" s="459">
        <v>3731</v>
      </c>
      <c r="I3738" s="444">
        <f t="shared" ca="1" si="173"/>
        <v>-2485449688795.3047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-10356040369.980436</v>
      </c>
      <c r="L3738" s="444">
        <f t="shared" ca="1" si="172"/>
        <v>-2495805729165.2852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25">
      <c r="G3739" s="459"/>
      <c r="H3739" s="459">
        <v>3732</v>
      </c>
      <c r="I3739" s="444">
        <f t="shared" ca="1" si="173"/>
        <v>-2495805729165.2852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-10399190538.188688</v>
      </c>
      <c r="L3739" s="444">
        <f t="shared" ca="1" si="172"/>
        <v>-2506204919703.4736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25">
      <c r="G3740" s="459"/>
      <c r="H3740" s="459">
        <v>3733</v>
      </c>
      <c r="I3740" s="444">
        <f t="shared" ca="1" si="173"/>
        <v>-2506204919703.4736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-10442520498.764473</v>
      </c>
      <c r="L3740" s="444">
        <f t="shared" ca="1" si="172"/>
        <v>-2516647440202.2383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25">
      <c r="G3741" s="459"/>
      <c r="H3741" s="459">
        <v>3734</v>
      </c>
      <c r="I3741" s="444">
        <f t="shared" ca="1" si="173"/>
        <v>-2516647440202.2383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-10486031000.842659</v>
      </c>
      <c r="L3741" s="444">
        <f t="shared" ca="1" si="172"/>
        <v>-2527133471203.0811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25">
      <c r="G3742" s="459"/>
      <c r="H3742" s="459">
        <v>3735</v>
      </c>
      <c r="I3742" s="444">
        <f t="shared" ca="1" si="173"/>
        <v>-2527133471203.0811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-10529722796.679504</v>
      </c>
      <c r="L3742" s="444">
        <f t="shared" ca="1" si="172"/>
        <v>-2537663193999.7607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25">
      <c r="G3743" s="459"/>
      <c r="H3743" s="459">
        <v>3736</v>
      </c>
      <c r="I3743" s="444">
        <f t="shared" ca="1" si="173"/>
        <v>-2537663193999.7607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-10573596641.66567</v>
      </c>
      <c r="L3743" s="444">
        <f t="shared" ca="1" si="172"/>
        <v>-2548236790641.4263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25">
      <c r="G3744" s="459"/>
      <c r="H3744" s="459">
        <v>3737</v>
      </c>
      <c r="I3744" s="444">
        <f t="shared" ca="1" si="173"/>
        <v>-2548236790641.4263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-10617653294.339275</v>
      </c>
      <c r="L3744" s="444">
        <f t="shared" ca="1" si="172"/>
        <v>-2558854443935.7656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25">
      <c r="G3745" s="459"/>
      <c r="H3745" s="459">
        <v>3738</v>
      </c>
      <c r="I3745" s="444">
        <f t="shared" ca="1" si="173"/>
        <v>-2558854443935.7656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-10661893516.399023</v>
      </c>
      <c r="L3745" s="444">
        <f t="shared" ca="1" si="172"/>
        <v>-2569516337452.1646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25">
      <c r="G3746" s="459"/>
      <c r="H3746" s="459">
        <v>3739</v>
      </c>
      <c r="I3746" s="444">
        <f t="shared" ca="1" si="173"/>
        <v>-2569516337452.1646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-10706318072.717352</v>
      </c>
      <c r="L3746" s="444">
        <f t="shared" ca="1" si="172"/>
        <v>-2580222655524.8818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25">
      <c r="G3747" s="459"/>
      <c r="H3747" s="459">
        <v>3740</v>
      </c>
      <c r="I3747" s="444">
        <f t="shared" ca="1" si="173"/>
        <v>-2580222655524.8818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-10750927731.353674</v>
      </c>
      <c r="L3747" s="444">
        <f t="shared" ca="1" si="172"/>
        <v>-2590973583256.2354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25">
      <c r="G3748" s="459"/>
      <c r="H3748" s="459">
        <v>3741</v>
      </c>
      <c r="I3748" s="444">
        <f t="shared" ca="1" si="173"/>
        <v>-2590973583256.2354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-10795723263.567648</v>
      </c>
      <c r="L3748" s="444">
        <f t="shared" ca="1" si="172"/>
        <v>-2601769306519.8032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25">
      <c r="G3749" s="459"/>
      <c r="H3749" s="459">
        <v>3742</v>
      </c>
      <c r="I3749" s="444">
        <f t="shared" ca="1" si="173"/>
        <v>-2601769306519.8032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-10840705443.832514</v>
      </c>
      <c r="L3749" s="444">
        <f t="shared" ca="1" si="172"/>
        <v>-2612610011963.6357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25">
      <c r="G3750" s="459"/>
      <c r="H3750" s="459">
        <v>3743</v>
      </c>
      <c r="I3750" s="444">
        <f t="shared" ca="1" si="173"/>
        <v>-2612610011963.6357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-10885875049.848482</v>
      </c>
      <c r="L3750" s="444">
        <f t="shared" ca="1" si="172"/>
        <v>-2623495887013.4844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25">
      <c r="G3751" s="459"/>
      <c r="H3751" s="459">
        <v>3744</v>
      </c>
      <c r="I3751" s="444">
        <f t="shared" ca="1" si="173"/>
        <v>-2623495887013.4844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-10931232862.556185</v>
      </c>
      <c r="L3751" s="444">
        <f t="shared" ca="1" si="172"/>
        <v>-2634427119876.0405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25">
      <c r="G3752" s="459"/>
      <c r="H3752" s="459">
        <v>3745</v>
      </c>
      <c r="I3752" s="444">
        <f t="shared" ca="1" si="173"/>
        <v>-2634427119876.0405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-10976779666.150169</v>
      </c>
      <c r="L3752" s="444">
        <f t="shared" ca="1" si="172"/>
        <v>-2645403899542.1909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25">
      <c r="G3753" s="459"/>
      <c r="H3753" s="459">
        <v>3746</v>
      </c>
      <c r="I3753" s="444">
        <f t="shared" ca="1" si="173"/>
        <v>-2645403899542.1909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-11022516248.092463</v>
      </c>
      <c r="L3753" s="444">
        <f t="shared" ca="1" si="172"/>
        <v>-2656426415790.2832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25">
      <c r="G3754" s="459"/>
      <c r="H3754" s="459">
        <v>3747</v>
      </c>
      <c r="I3754" s="444">
        <f t="shared" ca="1" si="173"/>
        <v>-2656426415790.2832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-11068443399.126181</v>
      </c>
      <c r="L3754" s="444">
        <f t="shared" ca="1" si="172"/>
        <v>-2667494859189.4092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25">
      <c r="G3755" s="459"/>
      <c r="H3755" s="459">
        <v>3748</v>
      </c>
      <c r="I3755" s="444">
        <f t="shared" ca="1" si="173"/>
        <v>-2667494859189.4092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-11114561913.289206</v>
      </c>
      <c r="L3755" s="444">
        <f t="shared" ca="1" si="172"/>
        <v>-2678609421102.6982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25">
      <c r="G3756" s="459"/>
      <c r="H3756" s="459">
        <v>3749</v>
      </c>
      <c r="I3756" s="444">
        <f t="shared" ca="1" si="173"/>
        <v>-2678609421102.6982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-11160872587.92791</v>
      </c>
      <c r="L3756" s="444">
        <f t="shared" ca="1" si="172"/>
        <v>-2689770293690.626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25">
      <c r="G3757" s="459"/>
      <c r="H3757" s="459">
        <v>3750</v>
      </c>
      <c r="I3757" s="444">
        <f t="shared" ca="1" si="173"/>
        <v>-2689770293690.626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-11207376223.710941</v>
      </c>
      <c r="L3757" s="444">
        <f t="shared" ca="1" si="172"/>
        <v>-2700977669914.3369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25">
      <c r="G3758" s="459"/>
      <c r="H3758" s="459">
        <v>3751</v>
      </c>
      <c r="I3758" s="444">
        <f t="shared" ca="1" si="173"/>
        <v>-2700977669914.3369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-11254073624.64307</v>
      </c>
      <c r="L3758" s="444">
        <f t="shared" ca="1" si="172"/>
        <v>-2712231743538.98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25">
      <c r="G3759" s="459"/>
      <c r="H3759" s="459">
        <v>3752</v>
      </c>
      <c r="I3759" s="444">
        <f t="shared" ca="1" si="173"/>
        <v>-2712231743538.98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-11300965598.079082</v>
      </c>
      <c r="L3759" s="444">
        <f t="shared" ca="1" si="172"/>
        <v>-2723532709137.0591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25">
      <c r="G3760" s="459"/>
      <c r="H3760" s="459">
        <v>3753</v>
      </c>
      <c r="I3760" s="444">
        <f t="shared" ca="1" si="173"/>
        <v>-2723532709137.0591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-11348052954.737745</v>
      </c>
      <c r="L3760" s="444">
        <f t="shared" ca="1" si="172"/>
        <v>-2734880762091.7969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25">
      <c r="G3761" s="459"/>
      <c r="H3761" s="459">
        <v>3754</v>
      </c>
      <c r="I3761" s="444">
        <f t="shared" ca="1" si="173"/>
        <v>-2734880762091.7969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-11395336508.71582</v>
      </c>
      <c r="L3761" s="444">
        <f t="shared" ca="1" si="172"/>
        <v>-2746276098600.5127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25">
      <c r="G3762" s="459"/>
      <c r="H3762" s="459">
        <v>3755</v>
      </c>
      <c r="I3762" s="444">
        <f t="shared" ca="1" si="173"/>
        <v>-2746276098600.5127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-11442817077.502136</v>
      </c>
      <c r="L3762" s="444">
        <f t="shared" ca="1" si="172"/>
        <v>-2757718915678.0146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25">
      <c r="G3763" s="459"/>
      <c r="H3763" s="459">
        <v>3756</v>
      </c>
      <c r="I3763" s="444">
        <f t="shared" ca="1" si="173"/>
        <v>-2757718915678.0146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-11490495481.991728</v>
      </c>
      <c r="L3763" s="444">
        <f t="shared" ca="1" si="172"/>
        <v>-2769209411160.0063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25">
      <c r="G3764" s="459"/>
      <c r="H3764" s="459">
        <v>3757</v>
      </c>
      <c r="I3764" s="444">
        <f t="shared" ca="1" si="173"/>
        <v>-2769209411160.0063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-11538372546.500027</v>
      </c>
      <c r="L3764" s="444">
        <f t="shared" ca="1" si="172"/>
        <v>-2780747783706.5063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25">
      <c r="G3765" s="459"/>
      <c r="H3765" s="459">
        <v>3758</v>
      </c>
      <c r="I3765" s="444">
        <f t="shared" ca="1" si="173"/>
        <v>-2780747783706.5063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-11586449098.777109</v>
      </c>
      <c r="L3765" s="444">
        <f t="shared" ca="1" si="172"/>
        <v>-2792334232805.2837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25">
      <c r="G3766" s="459"/>
      <c r="H3766" s="459">
        <v>3759</v>
      </c>
      <c r="I3766" s="444">
        <f t="shared" ca="1" si="173"/>
        <v>-2792334232805.2837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-11634725970.022015</v>
      </c>
      <c r="L3766" s="444">
        <f t="shared" ca="1" si="172"/>
        <v>-2803968958775.3057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25">
      <c r="G3767" s="459"/>
      <c r="H3767" s="459">
        <v>3760</v>
      </c>
      <c r="I3767" s="444">
        <f t="shared" ca="1" si="173"/>
        <v>-2803968958775.3057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-11683203994.897106</v>
      </c>
      <c r="L3767" s="444">
        <f t="shared" ca="1" si="172"/>
        <v>-2815652162770.2026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25">
      <c r="G3768" s="459"/>
      <c r="H3768" s="459">
        <v>3761</v>
      </c>
      <c r="I3768" s="444">
        <f t="shared" ca="1" si="173"/>
        <v>-2815652162770.2026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-11731884011.542511</v>
      </c>
      <c r="L3768" s="444">
        <f t="shared" ca="1" si="172"/>
        <v>-2827384046781.7451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25">
      <c r="G3769" s="459"/>
      <c r="H3769" s="459">
        <v>3762</v>
      </c>
      <c r="I3769" s="444">
        <f t="shared" ca="1" si="173"/>
        <v>-2827384046781.7451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-11780766861.590605</v>
      </c>
      <c r="L3769" s="444">
        <f t="shared" ca="1" si="172"/>
        <v>-2839164813643.3359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25">
      <c r="G3770" s="459"/>
      <c r="H3770" s="459">
        <v>3763</v>
      </c>
      <c r="I3770" s="444">
        <f t="shared" ca="1" si="173"/>
        <v>-2839164813643.3359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-11829853390.180567</v>
      </c>
      <c r="L3770" s="444">
        <f t="shared" ca="1" si="172"/>
        <v>-2850994667033.5166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25">
      <c r="G3771" s="459"/>
      <c r="H3771" s="459">
        <v>3764</v>
      </c>
      <c r="I3771" s="444">
        <f t="shared" ca="1" si="173"/>
        <v>-2850994667033.5166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-11879144445.972986</v>
      </c>
      <c r="L3771" s="444">
        <f t="shared" ca="1" si="172"/>
        <v>-2862873811479.4897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25">
      <c r="G3772" s="459"/>
      <c r="H3772" s="459">
        <v>3765</v>
      </c>
      <c r="I3772" s="444">
        <f t="shared" ca="1" si="173"/>
        <v>-2862873811479.4897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-11928640881.164541</v>
      </c>
      <c r="L3772" s="444">
        <f t="shared" ca="1" si="172"/>
        <v>-2874802452360.6543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25">
      <c r="G3773" s="459"/>
      <c r="H3773" s="459">
        <v>3766</v>
      </c>
      <c r="I3773" s="444">
        <f t="shared" ca="1" si="173"/>
        <v>-2874802452360.6543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-11978343551.502726</v>
      </c>
      <c r="L3773" s="444">
        <f t="shared" ca="1" si="172"/>
        <v>-2886780795912.1572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25">
      <c r="G3774" s="459"/>
      <c r="H3774" s="459">
        <v>3767</v>
      </c>
      <c r="I3774" s="444">
        <f t="shared" ca="1" si="173"/>
        <v>-2886780795912.1572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-12028253316.300655</v>
      </c>
      <c r="L3774" s="444">
        <f t="shared" ca="1" si="172"/>
        <v>-2898809049228.458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25">
      <c r="G3775" s="459"/>
      <c r="H3775" s="459">
        <v>3768</v>
      </c>
      <c r="I3775" s="444">
        <f t="shared" ca="1" si="173"/>
        <v>-2898809049228.458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-12078371038.451908</v>
      </c>
      <c r="L3775" s="444">
        <f t="shared" ca="1" si="172"/>
        <v>-2910887420266.9102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25">
      <c r="G3776" s="459"/>
      <c r="H3776" s="459">
        <v>3769</v>
      </c>
      <c r="I3776" s="444">
        <f t="shared" ca="1" si="173"/>
        <v>-2910887420266.9102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-12128697584.445459</v>
      </c>
      <c r="L3776" s="444">
        <f t="shared" ca="1" si="172"/>
        <v>-2923016117851.3555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25">
      <c r="G3777" s="459"/>
      <c r="H3777" s="459">
        <v>3770</v>
      </c>
      <c r="I3777" s="444">
        <f t="shared" ca="1" si="173"/>
        <v>-2923016117851.3555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-12179233824.380648</v>
      </c>
      <c r="L3777" s="444">
        <f t="shared" ca="1" si="172"/>
        <v>-2935195351675.7363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25">
      <c r="G3778" s="459"/>
      <c r="H3778" s="459">
        <v>3771</v>
      </c>
      <c r="I3778" s="444">
        <f t="shared" ca="1" si="173"/>
        <v>-2935195351675.7363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-12229980631.982235</v>
      </c>
      <c r="L3778" s="444">
        <f t="shared" ca="1" si="172"/>
        <v>-2947425332307.7188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25">
      <c r="G3779" s="459"/>
      <c r="H3779" s="459">
        <v>3772</v>
      </c>
      <c r="I3779" s="444">
        <f t="shared" ca="1" si="173"/>
        <v>-2947425332307.7188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-12280938884.615494</v>
      </c>
      <c r="L3779" s="444">
        <f t="shared" ca="1" si="172"/>
        <v>-2959706271192.3345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25">
      <c r="G3780" s="459"/>
      <c r="H3780" s="459">
        <v>3773</v>
      </c>
      <c r="I3780" s="444">
        <f t="shared" ca="1" si="173"/>
        <v>-2959706271192.3345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-12332109463.301394</v>
      </c>
      <c r="L3780" s="444">
        <f t="shared" ca="1" si="172"/>
        <v>-2972038380655.6357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25">
      <c r="G3781" s="459"/>
      <c r="H3781" s="459">
        <v>3774</v>
      </c>
      <c r="I3781" s="444">
        <f t="shared" ca="1" si="173"/>
        <v>-2972038380655.6357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-12383493252.731815</v>
      </c>
      <c r="L3781" s="444">
        <f t="shared" ca="1" si="172"/>
        <v>-2984421873908.3677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25">
      <c r="G3782" s="459"/>
      <c r="H3782" s="459">
        <v>3775</v>
      </c>
      <c r="I3782" s="444">
        <f t="shared" ca="1" si="173"/>
        <v>-2984421873908.3677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-12435091141.284864</v>
      </c>
      <c r="L3782" s="444">
        <f t="shared" ca="1" si="172"/>
        <v>-2996856965049.6523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25">
      <c r="G3783" s="459"/>
      <c r="H3783" s="459">
        <v>3776</v>
      </c>
      <c r="I3783" s="444">
        <f t="shared" ca="1" si="173"/>
        <v>-2996856965049.6523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-12486904021.040218</v>
      </c>
      <c r="L3783" s="444">
        <f t="shared" ca="1" si="172"/>
        <v>-3009343869070.6924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25">
      <c r="G3784" s="459"/>
      <c r="H3784" s="459">
        <v>3777</v>
      </c>
      <c r="I3784" s="444">
        <f t="shared" ca="1" si="173"/>
        <v>-3009343869070.6924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-12538932787.794552</v>
      </c>
      <c r="L3784" s="444">
        <f t="shared" ca="1" si="172"/>
        <v>-3021882801858.4868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25">
      <c r="G3785" s="459"/>
      <c r="H3785" s="459">
        <v>3778</v>
      </c>
      <c r="I3785" s="444">
        <f t="shared" ca="1" si="173"/>
        <v>-3021882801858.4868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-12591178341.077028</v>
      </c>
      <c r="L3785" s="444">
        <f t="shared" ca="1" si="172"/>
        <v>-3034473980199.564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25">
      <c r="G3786" s="459"/>
      <c r="H3786" s="459">
        <v>3779</v>
      </c>
      <c r="I3786" s="444">
        <f t="shared" ca="1" si="173"/>
        <v>-3034473980199.564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-12643641584.16485</v>
      </c>
      <c r="L3786" s="444">
        <f t="shared" ca="1" si="172"/>
        <v>-3047117621783.729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25">
      <c r="G3787" s="459"/>
      <c r="H3787" s="459">
        <v>3780</v>
      </c>
      <c r="I3787" s="444">
        <f t="shared" ca="1" si="173"/>
        <v>-3047117621783.729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-12696323424.098871</v>
      </c>
      <c r="L3787" s="444">
        <f t="shared" ca="1" si="172"/>
        <v>-3059813945207.8276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25">
      <c r="G3788" s="459"/>
      <c r="H3788" s="459">
        <v>3781</v>
      </c>
      <c r="I3788" s="444">
        <f t="shared" ca="1" si="173"/>
        <v>-3059813945207.8276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-12749224771.699282</v>
      </c>
      <c r="L3788" s="444">
        <f t="shared" ca="1" si="172"/>
        <v>-3072563169979.5269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25">
      <c r="G3789" s="459"/>
      <c r="H3789" s="459">
        <v>3782</v>
      </c>
      <c r="I3789" s="444">
        <f t="shared" ca="1" si="173"/>
        <v>-3072563169979.5269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-12802346541.581362</v>
      </c>
      <c r="L3789" s="444">
        <f t="shared" ca="1" si="172"/>
        <v>-3085365516521.1084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25">
      <c r="G3790" s="459"/>
      <c r="H3790" s="459">
        <v>3783</v>
      </c>
      <c r="I3790" s="444">
        <f t="shared" ca="1" si="173"/>
        <v>-3085365516521.1084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-12855689652.171286</v>
      </c>
      <c r="L3790" s="444">
        <f t="shared" ca="1" si="172"/>
        <v>-3098221206173.2798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25">
      <c r="G3791" s="459"/>
      <c r="H3791" s="459">
        <v>3784</v>
      </c>
      <c r="I3791" s="444">
        <f t="shared" ca="1" si="173"/>
        <v>-3098221206173.2798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-12909255025.721998</v>
      </c>
      <c r="L3791" s="444">
        <f t="shared" ca="1" si="172"/>
        <v>-3111130461199.002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25">
      <c r="G3792" s="459"/>
      <c r="H3792" s="459">
        <v>3785</v>
      </c>
      <c r="I3792" s="444">
        <f t="shared" ca="1" si="173"/>
        <v>-3111130461199.002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-12963043588.329174</v>
      </c>
      <c r="L3792" s="444">
        <f t="shared" ca="1" si="172"/>
        <v>-3124093504787.3311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25">
      <c r="G3793" s="459"/>
      <c r="H3793" s="459">
        <v>3786</v>
      </c>
      <c r="I3793" s="444">
        <f t="shared" ca="1" si="173"/>
        <v>-3124093504787.3311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-13017056269.947212</v>
      </c>
      <c r="L3793" s="444">
        <f t="shared" ca="1" si="172"/>
        <v>-3137110561057.2783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25">
      <c r="G3794" s="459"/>
      <c r="H3794" s="459">
        <v>3787</v>
      </c>
      <c r="I3794" s="444">
        <f t="shared" ca="1" si="173"/>
        <v>-3137110561057.2783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-13071294004.405327</v>
      </c>
      <c r="L3794" s="444">
        <f t="shared" ca="1" si="172"/>
        <v>-3150181855061.6836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25">
      <c r="G3795" s="459"/>
      <c r="H3795" s="459">
        <v>3788</v>
      </c>
      <c r="I3795" s="444">
        <f t="shared" ca="1" si="173"/>
        <v>-3150181855061.6836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-13125757729.423681</v>
      </c>
      <c r="L3795" s="444">
        <f t="shared" ca="1" si="172"/>
        <v>-3163307612791.1074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25">
      <c r="G3796" s="459"/>
      <c r="H3796" s="459">
        <v>3789</v>
      </c>
      <c r="I3796" s="444">
        <f t="shared" ca="1" si="173"/>
        <v>-3163307612791.1074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-13180448386.629614</v>
      </c>
      <c r="L3796" s="444">
        <f t="shared" ca="1" si="172"/>
        <v>-3176488061177.7368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25">
      <c r="G3797" s="459"/>
      <c r="H3797" s="459">
        <v>3790</v>
      </c>
      <c r="I3797" s="444">
        <f t="shared" ca="1" si="173"/>
        <v>-3176488061177.7368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-13235366921.573904</v>
      </c>
      <c r="L3797" s="444">
        <f t="shared" ca="1" si="172"/>
        <v>-3189723428099.3105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25">
      <c r="G3798" s="459"/>
      <c r="H3798" s="459">
        <v>3791</v>
      </c>
      <c r="I3798" s="444">
        <f t="shared" ca="1" si="173"/>
        <v>-3189723428099.3105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-13290514283.747128</v>
      </c>
      <c r="L3798" s="444">
        <f t="shared" ca="1" si="172"/>
        <v>-3203013942383.0576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25">
      <c r="G3799" s="459"/>
      <c r="H3799" s="459">
        <v>3792</v>
      </c>
      <c r="I3799" s="444">
        <f t="shared" ca="1" si="173"/>
        <v>-3203013942383.0576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-13345891426.596073</v>
      </c>
      <c r="L3799" s="444">
        <f t="shared" ca="1" si="172"/>
        <v>-3216359833809.6538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25">
      <c r="G3800" s="459"/>
      <c r="H3800" s="459">
        <v>3793</v>
      </c>
      <c r="I3800" s="444">
        <f t="shared" ca="1" si="173"/>
        <v>-3216359833809.6538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-13401499307.540224</v>
      </c>
      <c r="L3800" s="444">
        <f t="shared" ca="1" si="172"/>
        <v>-3229761333117.1938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25">
      <c r="G3801" s="459"/>
      <c r="H3801" s="459">
        <v>3794</v>
      </c>
      <c r="I3801" s="444">
        <f t="shared" ca="1" si="173"/>
        <v>-3229761333117.1938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-13457338887.988308</v>
      </c>
      <c r="L3801" s="444">
        <f t="shared" ca="1" si="172"/>
        <v>-3243218672005.1821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25">
      <c r="G3802" s="459"/>
      <c r="H3802" s="459">
        <v>3795</v>
      </c>
      <c r="I3802" s="444">
        <f t="shared" ca="1" si="173"/>
        <v>-3243218672005.1821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-13513411133.354925</v>
      </c>
      <c r="L3802" s="444">
        <f t="shared" ca="1" si="172"/>
        <v>-3256732083138.5371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25">
      <c r="G3803" s="459"/>
      <c r="H3803" s="459">
        <v>3796</v>
      </c>
      <c r="I3803" s="444">
        <f t="shared" ca="1" si="173"/>
        <v>-3256732083138.5371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-13569717013.077238</v>
      </c>
      <c r="L3803" s="444">
        <f t="shared" ca="1" si="172"/>
        <v>-3270301800151.6143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25">
      <c r="G3804" s="459"/>
      <c r="H3804" s="459">
        <v>3797</v>
      </c>
      <c r="I3804" s="444">
        <f t="shared" ca="1" si="173"/>
        <v>-3270301800151.6143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-13626257500.631725</v>
      </c>
      <c r="L3804" s="444">
        <f t="shared" ca="1" si="172"/>
        <v>-3283928057652.2461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25">
      <c r="G3805" s="459"/>
      <c r="H3805" s="459">
        <v>3798</v>
      </c>
      <c r="I3805" s="444">
        <f t="shared" ca="1" si="173"/>
        <v>-3283928057652.2461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-13683033573.551025</v>
      </c>
      <c r="L3805" s="444">
        <f t="shared" ca="1" si="172"/>
        <v>-3297611091225.7969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25">
      <c r="G3806" s="459"/>
      <c r="H3806" s="459">
        <v>3799</v>
      </c>
      <c r="I3806" s="444">
        <f t="shared" ca="1" si="173"/>
        <v>-3297611091225.7969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-13740046213.440821</v>
      </c>
      <c r="L3806" s="444">
        <f t="shared" ca="1" si="172"/>
        <v>-3311351137439.2378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25">
      <c r="G3807" s="459"/>
      <c r="H3807" s="459">
        <v>3800</v>
      </c>
      <c r="I3807" s="444">
        <f t="shared" ca="1" si="173"/>
        <v>-3311351137439.2378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-13797296405.996824</v>
      </c>
      <c r="L3807" s="444">
        <f t="shared" ca="1" si="172"/>
        <v>-3325148433845.2344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25">
      <c r="G3808" s="459"/>
      <c r="H3808" s="459">
        <v>3801</v>
      </c>
      <c r="I3808" s="444">
        <f t="shared" ca="1" si="173"/>
        <v>-3325148433845.2344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-13854785141.021811</v>
      </c>
      <c r="L3808" s="444">
        <f t="shared" ca="1" si="172"/>
        <v>-3339003218986.2563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25">
      <c r="G3809" s="459"/>
      <c r="H3809" s="459">
        <v>3802</v>
      </c>
      <c r="I3809" s="444">
        <f t="shared" ca="1" si="173"/>
        <v>-3339003218986.2563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-13912513412.442734</v>
      </c>
      <c r="L3809" s="444">
        <f t="shared" ca="1" si="172"/>
        <v>-3352915732398.6992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25">
      <c r="G3810" s="459"/>
      <c r="H3810" s="459">
        <v>3803</v>
      </c>
      <c r="I3810" s="444">
        <f t="shared" ca="1" si="173"/>
        <v>-3352915732398.6992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-13970482218.327913</v>
      </c>
      <c r="L3810" s="444">
        <f t="shared" ca="1" si="172"/>
        <v>-3366886214617.0273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25">
      <c r="G3811" s="459"/>
      <c r="H3811" s="459">
        <v>3804</v>
      </c>
      <c r="I3811" s="444">
        <f t="shared" ca="1" si="173"/>
        <v>-3366886214617.0273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-14028692560.90428</v>
      </c>
      <c r="L3811" s="444">
        <f t="shared" ca="1" si="172"/>
        <v>-3380914907177.9316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25">
      <c r="G3812" s="459"/>
      <c r="H3812" s="459">
        <v>3805</v>
      </c>
      <c r="I3812" s="444">
        <f t="shared" ca="1" si="173"/>
        <v>-3380914907177.9316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-14087145446.574715</v>
      </c>
      <c r="L3812" s="444">
        <f t="shared" ca="1" si="172"/>
        <v>-3395002052624.5063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25">
      <c r="G3813" s="459"/>
      <c r="H3813" s="459">
        <v>3806</v>
      </c>
      <c r="I3813" s="444">
        <f t="shared" ca="1" si="173"/>
        <v>-3395002052624.5063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-14145841885.935442</v>
      </c>
      <c r="L3813" s="444">
        <f t="shared" ca="1" si="172"/>
        <v>-3409147894510.4419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25">
      <c r="G3814" s="459"/>
      <c r="H3814" s="459">
        <v>3807</v>
      </c>
      <c r="I3814" s="444">
        <f t="shared" ca="1" si="173"/>
        <v>-3409147894510.4419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-14204782893.793509</v>
      </c>
      <c r="L3814" s="444">
        <f t="shared" ca="1" si="172"/>
        <v>-3423352677404.2354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25">
      <c r="G3815" s="459"/>
      <c r="H3815" s="459">
        <v>3808</v>
      </c>
      <c r="I3815" s="444">
        <f t="shared" ca="1" si="173"/>
        <v>-3423352677404.2354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-14263969489.184313</v>
      </c>
      <c r="L3815" s="444">
        <f t="shared" ca="1" si="172"/>
        <v>-3437616646893.4194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25">
      <c r="G3816" s="459"/>
      <c r="H3816" s="459">
        <v>3809</v>
      </c>
      <c r="I3816" s="444">
        <f t="shared" ca="1" si="173"/>
        <v>-3437616646893.4194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-14323402695.389248</v>
      </c>
      <c r="L3816" s="444">
        <f t="shared" ca="1" si="172"/>
        <v>-3451940049588.8086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25">
      <c r="G3817" s="459"/>
      <c r="H3817" s="459">
        <v>3810</v>
      </c>
      <c r="I3817" s="444">
        <f t="shared" ca="1" si="173"/>
        <v>-3451940049588.8086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-14383083539.953369</v>
      </c>
      <c r="L3817" s="444">
        <f t="shared" ca="1" si="172"/>
        <v>-3466323133128.7617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25">
      <c r="G3818" s="459"/>
      <c r="H3818" s="459">
        <v>3811</v>
      </c>
      <c r="I3818" s="444">
        <f t="shared" ca="1" si="173"/>
        <v>-3466323133128.7617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-14443013054.703171</v>
      </c>
      <c r="L3818" s="444">
        <f t="shared" ca="1" si="172"/>
        <v>-3480766146183.4648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25">
      <c r="G3819" s="459"/>
      <c r="H3819" s="459">
        <v>3812</v>
      </c>
      <c r="I3819" s="444">
        <f t="shared" ca="1" si="173"/>
        <v>-3480766146183.4648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-14503192275.764437</v>
      </c>
      <c r="L3819" s="444">
        <f t="shared" ca="1" si="172"/>
        <v>-3495269338459.2295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25">
      <c r="G3820" s="459"/>
      <c r="H3820" s="459">
        <v>3813</v>
      </c>
      <c r="I3820" s="444">
        <f t="shared" ca="1" si="173"/>
        <v>-3495269338459.2295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-14563622243.580124</v>
      </c>
      <c r="L3820" s="444">
        <f t="shared" ca="1" si="172"/>
        <v>-3509832960702.8096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25">
      <c r="G3821" s="459"/>
      <c r="H3821" s="459">
        <v>3814</v>
      </c>
      <c r="I3821" s="444">
        <f t="shared" ca="1" si="173"/>
        <v>-3509832960702.8096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-14624304002.928371</v>
      </c>
      <c r="L3821" s="444">
        <f t="shared" ca="1" si="172"/>
        <v>-3524457264705.7378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25">
      <c r="G3822" s="459"/>
      <c r="H3822" s="459">
        <v>3815</v>
      </c>
      <c r="I3822" s="444">
        <f t="shared" ca="1" si="173"/>
        <v>-3524457264705.7378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-14685238602.940577</v>
      </c>
      <c r="L3822" s="444">
        <f t="shared" ca="1" si="172"/>
        <v>-3539142503308.6782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25">
      <c r="G3823" s="459"/>
      <c r="H3823" s="459">
        <v>3816</v>
      </c>
      <c r="I3823" s="444">
        <f t="shared" ca="1" si="173"/>
        <v>-3539142503308.6782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-14746427097.119492</v>
      </c>
      <c r="L3823" s="444">
        <f t="shared" ca="1" si="172"/>
        <v>-3553888930405.7979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25">
      <c r="G3824" s="459"/>
      <c r="H3824" s="459">
        <v>3817</v>
      </c>
      <c r="I3824" s="444">
        <f t="shared" ca="1" si="173"/>
        <v>-3553888930405.7979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-14807870543.357491</v>
      </c>
      <c r="L3824" s="444">
        <f t="shared" ca="1" si="172"/>
        <v>-3568696800949.1553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25">
      <c r="G3825" s="459"/>
      <c r="H3825" s="459">
        <v>3818</v>
      </c>
      <c r="I3825" s="444">
        <f t="shared" ca="1" si="173"/>
        <v>-3568696800949.1553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-14869570003.954811</v>
      </c>
      <c r="L3825" s="444">
        <f t="shared" ca="1" si="172"/>
        <v>-3583566370953.1099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25">
      <c r="G3826" s="459"/>
      <c r="H3826" s="459">
        <v>3819</v>
      </c>
      <c r="I3826" s="444">
        <f t="shared" ca="1" si="173"/>
        <v>-3583566370953.1099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-14931526545.637957</v>
      </c>
      <c r="L3826" s="444">
        <f t="shared" ca="1" si="172"/>
        <v>-3598497897498.748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25">
      <c r="G3827" s="459"/>
      <c r="H3827" s="459">
        <v>3820</v>
      </c>
      <c r="I3827" s="444">
        <f t="shared" ca="1" si="173"/>
        <v>-3598497897498.748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-14993741239.578117</v>
      </c>
      <c r="L3827" s="444">
        <f t="shared" ca="1" si="172"/>
        <v>-3613491638738.3262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25">
      <c r="G3828" s="459"/>
      <c r="H3828" s="459">
        <v>3821</v>
      </c>
      <c r="I3828" s="444">
        <f t="shared" ca="1" si="173"/>
        <v>-3613491638738.3262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-15056215161.409695</v>
      </c>
      <c r="L3828" s="444">
        <f t="shared" ca="1" si="172"/>
        <v>-3628547853899.7358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25">
      <c r="G3829" s="459"/>
      <c r="H3829" s="459">
        <v>3822</v>
      </c>
      <c r="I3829" s="444">
        <f t="shared" ca="1" si="173"/>
        <v>-3628547853899.7358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-15118949391.248899</v>
      </c>
      <c r="L3829" s="444">
        <f t="shared" ca="1" si="172"/>
        <v>-3643666803290.9849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25">
      <c r="G3830" s="459"/>
      <c r="H3830" s="459">
        <v>3823</v>
      </c>
      <c r="I3830" s="444">
        <f t="shared" ca="1" si="173"/>
        <v>-3643666803290.9849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-15181945013.712439</v>
      </c>
      <c r="L3830" s="444">
        <f t="shared" ca="1" si="172"/>
        <v>-3658848748304.6973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25">
      <c r="G3831" s="459"/>
      <c r="H3831" s="459">
        <v>3824</v>
      </c>
      <c r="I3831" s="444">
        <f t="shared" ca="1" si="173"/>
        <v>-3658848748304.6973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-15245203117.936239</v>
      </c>
      <c r="L3831" s="444">
        <f t="shared" ca="1" si="172"/>
        <v>-3674093951422.6333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25">
      <c r="G3832" s="459"/>
      <c r="H3832" s="459">
        <v>3825</v>
      </c>
      <c r="I3832" s="444">
        <f t="shared" ca="1" si="173"/>
        <v>-3674093951422.6333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-15308724797.594307</v>
      </c>
      <c r="L3832" s="444">
        <f t="shared" ca="1" si="172"/>
        <v>-3689402676220.2275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25">
      <c r="G3833" s="459"/>
      <c r="H3833" s="459">
        <v>3826</v>
      </c>
      <c r="I3833" s="444">
        <f t="shared" ca="1" si="173"/>
        <v>-3689402676220.2275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-15372511150.917612</v>
      </c>
      <c r="L3833" s="444">
        <f t="shared" ref="L3833:L4087" ca="1" si="177">I3833-J3833+K3833</f>
        <v>-3704775187371.145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25">
      <c r="G3834" s="459"/>
      <c r="H3834" s="459">
        <v>3827</v>
      </c>
      <c r="I3834" s="444">
        <f t="shared" ref="I3834:I4088" ca="1" si="178">L3833</f>
        <v>-3704775187371.145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-15436563280.713102</v>
      </c>
      <c r="L3834" s="444">
        <f t="shared" ca="1" si="177"/>
        <v>-3720211750651.8579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25">
      <c r="G3835" s="459"/>
      <c r="H3835" s="459">
        <v>3828</v>
      </c>
      <c r="I3835" s="444">
        <f t="shared" ca="1" si="178"/>
        <v>-3720211750651.8579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-15500882294.382738</v>
      </c>
      <c r="L3835" s="444">
        <f t="shared" ca="1" si="177"/>
        <v>-3735712632946.2407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25">
      <c r="G3836" s="459"/>
      <c r="H3836" s="459">
        <v>3829</v>
      </c>
      <c r="I3836" s="444">
        <f t="shared" ca="1" si="178"/>
        <v>-3735712632946.2407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-15565469303.942667</v>
      </c>
      <c r="L3836" s="444">
        <f t="shared" ca="1" si="177"/>
        <v>-3751278102250.1836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25">
      <c r="G3837" s="459"/>
      <c r="H3837" s="459">
        <v>3830</v>
      </c>
      <c r="I3837" s="444">
        <f t="shared" ca="1" si="178"/>
        <v>-3751278102250.1836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-15630325426.042431</v>
      </c>
      <c r="L3837" s="444">
        <f t="shared" ca="1" si="177"/>
        <v>-3766908427676.2261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25">
      <c r="G3838" s="459"/>
      <c r="H3838" s="459">
        <v>3831</v>
      </c>
      <c r="I3838" s="444">
        <f t="shared" ca="1" si="178"/>
        <v>-3766908427676.2261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-15695451781.984276</v>
      </c>
      <c r="L3838" s="444">
        <f t="shared" ca="1" si="177"/>
        <v>-3782603879458.2104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25">
      <c r="G3839" s="459"/>
      <c r="H3839" s="459">
        <v>3832</v>
      </c>
      <c r="I3839" s="444">
        <f t="shared" ca="1" si="178"/>
        <v>-3782603879458.2104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-15760849497.74254</v>
      </c>
      <c r="L3839" s="444">
        <f t="shared" ca="1" si="177"/>
        <v>-3798364728955.9531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25">
      <c r="G3840" s="459"/>
      <c r="H3840" s="459">
        <v>3833</v>
      </c>
      <c r="I3840" s="444">
        <f t="shared" ca="1" si="178"/>
        <v>-3798364728955.9531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-15826519703.983139</v>
      </c>
      <c r="L3840" s="444">
        <f t="shared" ca="1" si="177"/>
        <v>-3814191248659.936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25">
      <c r="G3841" s="459"/>
      <c r="H3841" s="459">
        <v>3834</v>
      </c>
      <c r="I3841" s="444">
        <f t="shared" ca="1" si="178"/>
        <v>-3814191248659.936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-15892463536.083069</v>
      </c>
      <c r="L3841" s="444">
        <f t="shared" ca="1" si="177"/>
        <v>-3830083712196.019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25">
      <c r="G3842" s="459"/>
      <c r="H3842" s="459">
        <v>3835</v>
      </c>
      <c r="I3842" s="444">
        <f t="shared" ca="1" si="178"/>
        <v>-3830083712196.019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-15958682134.15008</v>
      </c>
      <c r="L3842" s="444">
        <f t="shared" ca="1" si="177"/>
        <v>-3846042394330.1689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25">
      <c r="G3843" s="459"/>
      <c r="H3843" s="459">
        <v>3836</v>
      </c>
      <c r="I3843" s="444">
        <f t="shared" ca="1" si="178"/>
        <v>-3846042394330.1689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-16025176643.04237</v>
      </c>
      <c r="L3843" s="444">
        <f t="shared" ca="1" si="177"/>
        <v>-3862067570973.2114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25">
      <c r="G3844" s="459"/>
      <c r="H3844" s="459">
        <v>3837</v>
      </c>
      <c r="I3844" s="444">
        <f t="shared" ca="1" si="178"/>
        <v>-3862067570973.2114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-16091948212.38838</v>
      </c>
      <c r="L3844" s="444">
        <f t="shared" ca="1" si="177"/>
        <v>-3878159519185.5996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25">
      <c r="G3845" s="459"/>
      <c r="H3845" s="459">
        <v>3838</v>
      </c>
      <c r="I3845" s="444">
        <f t="shared" ca="1" si="178"/>
        <v>-3878159519185.5996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-16158997996.606663</v>
      </c>
      <c r="L3845" s="444">
        <f t="shared" ca="1" si="177"/>
        <v>-3894318517182.2061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25">
      <c r="G3846" s="459"/>
      <c r="H3846" s="459">
        <v>3839</v>
      </c>
      <c r="I3846" s="444">
        <f t="shared" ca="1" si="178"/>
        <v>-3894318517182.2061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-16226327154.925858</v>
      </c>
      <c r="L3846" s="444">
        <f t="shared" ca="1" si="177"/>
        <v>-3910544844337.1318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25">
      <c r="G3847" s="459"/>
      <c r="H3847" s="459">
        <v>3840</v>
      </c>
      <c r="I3847" s="444">
        <f t="shared" ca="1" si="178"/>
        <v>-3910544844337.1318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-16293936851.404718</v>
      </c>
      <c r="L3847" s="444">
        <f t="shared" ca="1" si="177"/>
        <v>-3926838781188.5366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25">
      <c r="G3848" s="459"/>
      <c r="H3848" s="459">
        <v>3841</v>
      </c>
      <c r="I3848" s="444">
        <f t="shared" ca="1" si="178"/>
        <v>-3926838781188.5366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-16361828254.952234</v>
      </c>
      <c r="L3848" s="444">
        <f t="shared" ca="1" si="177"/>
        <v>-3943200609443.4888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25">
      <c r="G3849" s="459"/>
      <c r="H3849" s="459">
        <v>3842</v>
      </c>
      <c r="I3849" s="444">
        <f t="shared" ca="1" si="178"/>
        <v>-3943200609443.4888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-16430002539.347868</v>
      </c>
      <c r="L3849" s="444">
        <f t="shared" ca="1" si="177"/>
        <v>-3959630611982.8364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25">
      <c r="G3850" s="459"/>
      <c r="H3850" s="459">
        <v>3843</v>
      </c>
      <c r="I3850" s="444">
        <f t="shared" ca="1" si="178"/>
        <v>-3959630611982.8364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-16498460883.261818</v>
      </c>
      <c r="L3850" s="444">
        <f t="shared" ca="1" si="177"/>
        <v>-3976129072866.0981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25">
      <c r="G3851" s="459"/>
      <c r="H3851" s="459">
        <v>3844</v>
      </c>
      <c r="I3851" s="444">
        <f t="shared" ca="1" si="178"/>
        <v>-3976129072866.0981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-16567204470.275406</v>
      </c>
      <c r="L3851" s="444">
        <f t="shared" ca="1" si="177"/>
        <v>-3992696277336.3735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25">
      <c r="G3852" s="459"/>
      <c r="H3852" s="459">
        <v>3845</v>
      </c>
      <c r="I3852" s="444">
        <f t="shared" ca="1" si="178"/>
        <v>-3992696277336.3735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-16636234488.901556</v>
      </c>
      <c r="L3852" s="444">
        <f t="shared" ca="1" si="177"/>
        <v>-4009332511825.2749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25">
      <c r="G3853" s="459"/>
      <c r="H3853" s="459">
        <v>3846</v>
      </c>
      <c r="I3853" s="444">
        <f t="shared" ca="1" si="178"/>
        <v>-4009332511825.2749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-16705552132.605312</v>
      </c>
      <c r="L3853" s="444">
        <f t="shared" ca="1" si="177"/>
        <v>-4026038063957.8804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25">
      <c r="G3854" s="459"/>
      <c r="H3854" s="459">
        <v>3847</v>
      </c>
      <c r="I3854" s="444">
        <f t="shared" ca="1" si="178"/>
        <v>-4026038063957.8804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-16775158599.824499</v>
      </c>
      <c r="L3854" s="444">
        <f t="shared" ca="1" si="177"/>
        <v>-4042813222557.7051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25">
      <c r="G3855" s="459"/>
      <c r="H3855" s="459">
        <v>3848</v>
      </c>
      <c r="I3855" s="444">
        <f t="shared" ca="1" si="178"/>
        <v>-4042813222557.7051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-16845055093.99044</v>
      </c>
      <c r="L3855" s="444">
        <f t="shared" ca="1" si="177"/>
        <v>-4059658277651.6953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25">
      <c r="G3856" s="459"/>
      <c r="H3856" s="459">
        <v>3849</v>
      </c>
      <c r="I3856" s="444">
        <f t="shared" ca="1" si="178"/>
        <v>-4059658277651.6953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-16915242823.548729</v>
      </c>
      <c r="L3856" s="444">
        <f t="shared" ca="1" si="177"/>
        <v>-4076573520475.2441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25">
      <c r="G3857" s="459"/>
      <c r="H3857" s="459">
        <v>3850</v>
      </c>
      <c r="I3857" s="444">
        <f t="shared" ca="1" si="178"/>
        <v>-4076573520475.2441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-16985723001.980181</v>
      </c>
      <c r="L3857" s="444">
        <f t="shared" ca="1" si="177"/>
        <v>-4093559243477.2241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25">
      <c r="G3858" s="459"/>
      <c r="H3858" s="459">
        <v>3851</v>
      </c>
      <c r="I3858" s="444">
        <f t="shared" ca="1" si="178"/>
        <v>-4093559243477.2241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-17056496847.821768</v>
      </c>
      <c r="L3858" s="444">
        <f t="shared" ca="1" si="177"/>
        <v>-4110615740325.0459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25">
      <c r="G3859" s="459"/>
      <c r="H3859" s="459">
        <v>3852</v>
      </c>
      <c r="I3859" s="444">
        <f t="shared" ca="1" si="178"/>
        <v>-4110615740325.0459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-17127565584.687691</v>
      </c>
      <c r="L3859" s="444">
        <f t="shared" ca="1" si="177"/>
        <v>-4127743305909.7334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25">
      <c r="G3860" s="459"/>
      <c r="H3860" s="459">
        <v>3853</v>
      </c>
      <c r="I3860" s="444">
        <f t="shared" ca="1" si="178"/>
        <v>-4127743305909.7334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-17198930441.290558</v>
      </c>
      <c r="L3860" s="444">
        <f t="shared" ca="1" si="177"/>
        <v>-4144942236351.0239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25">
      <c r="G3861" s="459"/>
      <c r="H3861" s="459">
        <v>3854</v>
      </c>
      <c r="I3861" s="444">
        <f t="shared" ca="1" si="178"/>
        <v>-4144942236351.0239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-17270592651.462601</v>
      </c>
      <c r="L3861" s="444">
        <f t="shared" ca="1" si="177"/>
        <v>-4162212829002.4863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25">
      <c r="G3862" s="459"/>
      <c r="H3862" s="459">
        <v>3855</v>
      </c>
      <c r="I3862" s="444">
        <f t="shared" ca="1" si="178"/>
        <v>-4162212829002.4863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-17342553454.177029</v>
      </c>
      <c r="L3862" s="444">
        <f t="shared" ca="1" si="177"/>
        <v>-4179555382456.6636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25">
      <c r="G3863" s="459"/>
      <c r="H3863" s="459">
        <v>3856</v>
      </c>
      <c r="I3863" s="444">
        <f t="shared" ca="1" si="178"/>
        <v>-4179555382456.6636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-17414814093.569427</v>
      </c>
      <c r="L3863" s="444">
        <f t="shared" ca="1" si="177"/>
        <v>-4196970196550.2329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25">
      <c r="G3864" s="459"/>
      <c r="H3864" s="459">
        <v>3857</v>
      </c>
      <c r="I3864" s="444">
        <f t="shared" ca="1" si="178"/>
        <v>-4196970196550.2329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-17487375818.959301</v>
      </c>
      <c r="L3864" s="444">
        <f t="shared" ca="1" si="177"/>
        <v>-4214457572369.1924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25">
      <c r="G3865" s="459"/>
      <c r="H3865" s="459">
        <v>3858</v>
      </c>
      <c r="I3865" s="444">
        <f t="shared" ca="1" si="178"/>
        <v>-4214457572369.1924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-17560239884.871635</v>
      </c>
      <c r="L3865" s="444">
        <f t="shared" ca="1" si="177"/>
        <v>-4232017812254.064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25">
      <c r="G3866" s="459"/>
      <c r="H3866" s="459">
        <v>3859</v>
      </c>
      <c r="I3866" s="444">
        <f t="shared" ca="1" si="178"/>
        <v>-4232017812254.064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-17633407551.058601</v>
      </c>
      <c r="L3866" s="444">
        <f t="shared" ca="1" si="177"/>
        <v>-4249651219805.1226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25">
      <c r="G3867" s="459"/>
      <c r="H3867" s="459">
        <v>3860</v>
      </c>
      <c r="I3867" s="444">
        <f t="shared" ca="1" si="178"/>
        <v>-4249651219805.1226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-17706880082.521343</v>
      </c>
      <c r="L3867" s="444">
        <f t="shared" ca="1" si="177"/>
        <v>-4267358099887.644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25">
      <c r="G3868" s="459"/>
      <c r="H3868" s="459">
        <v>3861</v>
      </c>
      <c r="I3868" s="444">
        <f t="shared" ca="1" si="178"/>
        <v>-4267358099887.644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-17780658749.531849</v>
      </c>
      <c r="L3868" s="444">
        <f t="shared" ca="1" si="177"/>
        <v>-4285138758637.1758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25">
      <c r="G3869" s="459"/>
      <c r="H3869" s="459">
        <v>3862</v>
      </c>
      <c r="I3869" s="444">
        <f t="shared" ca="1" si="178"/>
        <v>-4285138758637.1758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-17854744827.6549</v>
      </c>
      <c r="L3869" s="444">
        <f t="shared" ca="1" si="177"/>
        <v>-4302993503464.8306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25">
      <c r="G3870" s="459"/>
      <c r="H3870" s="459">
        <v>3863</v>
      </c>
      <c r="I3870" s="444">
        <f t="shared" ca="1" si="178"/>
        <v>-4302993503464.8306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-17929139597.77013</v>
      </c>
      <c r="L3870" s="444">
        <f t="shared" ca="1" si="177"/>
        <v>-4320922643062.6006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25">
      <c r="G3871" s="459"/>
      <c r="H3871" s="459">
        <v>3864</v>
      </c>
      <c r="I3871" s="444">
        <f t="shared" ca="1" si="178"/>
        <v>-4320922643062.6006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-18003844346.09417</v>
      </c>
      <c r="L3871" s="444">
        <f t="shared" ca="1" si="177"/>
        <v>-4338926487408.6948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25">
      <c r="G3872" s="459"/>
      <c r="H3872" s="459">
        <v>3865</v>
      </c>
      <c r="I3872" s="444">
        <f t="shared" ca="1" si="178"/>
        <v>-4338926487408.6948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-18078860364.202896</v>
      </c>
      <c r="L3872" s="444">
        <f t="shared" ca="1" si="177"/>
        <v>-4357005347772.8979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25">
      <c r="G3873" s="459"/>
      <c r="H3873" s="459">
        <v>3866</v>
      </c>
      <c r="I3873" s="444">
        <f t="shared" ca="1" si="178"/>
        <v>-4357005347772.8979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-18154188949.053741</v>
      </c>
      <c r="L3873" s="444">
        <f t="shared" ca="1" si="177"/>
        <v>-4375159536721.9517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25">
      <c r="G3874" s="459"/>
      <c r="H3874" s="459">
        <v>3867</v>
      </c>
      <c r="I3874" s="444">
        <f t="shared" ca="1" si="178"/>
        <v>-4375159536721.9517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-18229831403.008133</v>
      </c>
      <c r="L3874" s="444">
        <f t="shared" ca="1" si="177"/>
        <v>-4393389368124.96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25">
      <c r="G3875" s="459"/>
      <c r="H3875" s="459">
        <v>3868</v>
      </c>
      <c r="I3875" s="444">
        <f t="shared" ca="1" si="178"/>
        <v>-4393389368124.96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-18305789033.854</v>
      </c>
      <c r="L3875" s="444">
        <f t="shared" ca="1" si="177"/>
        <v>-4411695157158.8135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25">
      <c r="G3876" s="459"/>
      <c r="H3876" s="459">
        <v>3869</v>
      </c>
      <c r="I3876" s="444">
        <f t="shared" ca="1" si="178"/>
        <v>-4411695157158.8135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-18382063154.828388</v>
      </c>
      <c r="L3876" s="444">
        <f t="shared" ca="1" si="177"/>
        <v>-4430077220313.6416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25">
      <c r="G3877" s="459"/>
      <c r="H3877" s="459">
        <v>3870</v>
      </c>
      <c r="I3877" s="444">
        <f t="shared" ca="1" si="178"/>
        <v>-4430077220313.6416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-18458655084.640175</v>
      </c>
      <c r="L3877" s="444">
        <f t="shared" ca="1" si="177"/>
        <v>-4448535875398.2822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25">
      <c r="G3878" s="459"/>
      <c r="H3878" s="459">
        <v>3871</v>
      </c>
      <c r="I3878" s="444">
        <f t="shared" ca="1" si="178"/>
        <v>-4448535875398.2822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-18535566147.492844</v>
      </c>
      <c r="L3878" s="444">
        <f t="shared" ca="1" si="177"/>
        <v>-4467071441545.7754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25">
      <c r="G3879" s="459"/>
      <c r="H3879" s="459">
        <v>3872</v>
      </c>
      <c r="I3879" s="444">
        <f t="shared" ca="1" si="178"/>
        <v>-4467071441545.7754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-18612797673.107399</v>
      </c>
      <c r="L3879" s="444">
        <f t="shared" ca="1" si="177"/>
        <v>-4485684239218.8828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25">
      <c r="G3880" s="459"/>
      <c r="H3880" s="459">
        <v>3873</v>
      </c>
      <c r="I3880" s="444">
        <f t="shared" ca="1" si="178"/>
        <v>-4485684239218.8828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-18690350996.745346</v>
      </c>
      <c r="L3880" s="444">
        <f t="shared" ca="1" si="177"/>
        <v>-4504374590215.6279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25">
      <c r="G3881" s="459"/>
      <c r="H3881" s="459">
        <v>3874</v>
      </c>
      <c r="I3881" s="444">
        <f t="shared" ca="1" si="178"/>
        <v>-4504374590215.6279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-18768227459.231781</v>
      </c>
      <c r="L3881" s="444">
        <f t="shared" ca="1" si="177"/>
        <v>-4523142817674.8594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25">
      <c r="G3882" s="459"/>
      <c r="H3882" s="459">
        <v>3875</v>
      </c>
      <c r="I3882" s="444">
        <f t="shared" ca="1" si="178"/>
        <v>-4523142817674.8594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-18846428406.97858</v>
      </c>
      <c r="L3882" s="444">
        <f t="shared" ca="1" si="177"/>
        <v>-4541989246081.8379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25">
      <c r="G3883" s="459"/>
      <c r="H3883" s="459">
        <v>3876</v>
      </c>
      <c r="I3883" s="444">
        <f t="shared" ca="1" si="178"/>
        <v>-4541989246081.8379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-18924955192.007656</v>
      </c>
      <c r="L3883" s="444">
        <f t="shared" ca="1" si="177"/>
        <v>-4560914201273.8457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25">
      <c r="G3884" s="459"/>
      <c r="H3884" s="459">
        <v>3877</v>
      </c>
      <c r="I3884" s="444">
        <f t="shared" ca="1" si="178"/>
        <v>-4560914201273.8457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-19003809171.974358</v>
      </c>
      <c r="L3884" s="444">
        <f t="shared" ca="1" si="177"/>
        <v>-4579918010445.8203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25">
      <c r="G3885" s="459"/>
      <c r="H3885" s="459">
        <v>3878</v>
      </c>
      <c r="I3885" s="444">
        <f t="shared" ca="1" si="178"/>
        <v>-4579918010445.8203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-19082991710.190918</v>
      </c>
      <c r="L3885" s="444">
        <f t="shared" ca="1" si="177"/>
        <v>-4599001002156.0117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25">
      <c r="G3886" s="459"/>
      <c r="H3886" s="459">
        <v>3879</v>
      </c>
      <c r="I3886" s="444">
        <f t="shared" ca="1" si="178"/>
        <v>-4599001002156.0117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-19162504175.650047</v>
      </c>
      <c r="L3886" s="444">
        <f t="shared" ca="1" si="177"/>
        <v>-4618163506331.6621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25">
      <c r="G3887" s="459"/>
      <c r="H3887" s="459">
        <v>3880</v>
      </c>
      <c r="I3887" s="444">
        <f t="shared" ca="1" si="178"/>
        <v>-4618163506331.6621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-19242347943.048592</v>
      </c>
      <c r="L3887" s="444">
        <f t="shared" ca="1" si="177"/>
        <v>-4637405854274.7109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25">
      <c r="G3888" s="459"/>
      <c r="H3888" s="459">
        <v>3881</v>
      </c>
      <c r="I3888" s="444">
        <f t="shared" ca="1" si="178"/>
        <v>-4637405854274.7109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-19322524392.811295</v>
      </c>
      <c r="L3888" s="444">
        <f t="shared" ca="1" si="177"/>
        <v>-4656728378667.5225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25">
      <c r="G3889" s="459"/>
      <c r="H3889" s="459">
        <v>3882</v>
      </c>
      <c r="I3889" s="444">
        <f t="shared" ca="1" si="178"/>
        <v>-4656728378667.5225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-19403034911.114677</v>
      </c>
      <c r="L3889" s="444">
        <f t="shared" ca="1" si="177"/>
        <v>-4676131413578.6367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25">
      <c r="G3890" s="459"/>
      <c r="H3890" s="459">
        <v>3883</v>
      </c>
      <c r="I3890" s="444">
        <f t="shared" ca="1" si="178"/>
        <v>-4676131413578.6367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-19483880889.910988</v>
      </c>
      <c r="L3890" s="444">
        <f t="shared" ca="1" si="177"/>
        <v>-4695615294468.5479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25">
      <c r="G3891" s="459"/>
      <c r="H3891" s="459">
        <v>3884</v>
      </c>
      <c r="I3891" s="444">
        <f t="shared" ca="1" si="178"/>
        <v>-4695615294468.5479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-19565063726.952282</v>
      </c>
      <c r="L3891" s="444">
        <f t="shared" ca="1" si="177"/>
        <v>-4715180358195.5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25">
      <c r="G3892" s="459"/>
      <c r="H3892" s="459">
        <v>3885</v>
      </c>
      <c r="I3892" s="444">
        <f t="shared" ca="1" si="178"/>
        <v>-4715180358195.5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-19646584825.814583</v>
      </c>
      <c r="L3892" s="444">
        <f t="shared" ca="1" si="177"/>
        <v>-4734826943021.3145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25">
      <c r="G3893" s="459"/>
      <c r="H3893" s="459">
        <v>3886</v>
      </c>
      <c r="I3893" s="444">
        <f t="shared" ca="1" si="178"/>
        <v>-4734826943021.3145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-19728445595.922142</v>
      </c>
      <c r="L3893" s="444">
        <f t="shared" ca="1" si="177"/>
        <v>-4754555388617.2363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25">
      <c r="G3894" s="459"/>
      <c r="H3894" s="459">
        <v>3887</v>
      </c>
      <c r="I3894" s="444">
        <f t="shared" ca="1" si="178"/>
        <v>-4754555388617.2363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-19810647452.571819</v>
      </c>
      <c r="L3894" s="444">
        <f t="shared" ca="1" si="177"/>
        <v>-4774366036069.8086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25">
      <c r="G3895" s="459"/>
      <c r="H3895" s="459">
        <v>3888</v>
      </c>
      <c r="I3895" s="444">
        <f t="shared" ca="1" si="178"/>
        <v>-4774366036069.8086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-19893191816.957535</v>
      </c>
      <c r="L3895" s="444">
        <f t="shared" ca="1" si="177"/>
        <v>-4794259227886.7666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25">
      <c r="G3896" s="459"/>
      <c r="H3896" s="459">
        <v>3889</v>
      </c>
      <c r="I3896" s="444">
        <f t="shared" ca="1" si="178"/>
        <v>-4794259227886.7666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-19976080116.194862</v>
      </c>
      <c r="L3896" s="444">
        <f t="shared" ca="1" si="177"/>
        <v>-4814235308002.9619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25">
      <c r="G3897" s="459"/>
      <c r="H3897" s="459">
        <v>3890</v>
      </c>
      <c r="I3897" s="444">
        <f t="shared" ca="1" si="178"/>
        <v>-4814235308002.9619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-20059313783.345673</v>
      </c>
      <c r="L3897" s="444">
        <f t="shared" ca="1" si="177"/>
        <v>-4834294621786.3076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25">
      <c r="G3898" s="459"/>
      <c r="H3898" s="459">
        <v>3891</v>
      </c>
      <c r="I3898" s="444">
        <f t="shared" ca="1" si="178"/>
        <v>-4834294621786.3076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-20142894257.442947</v>
      </c>
      <c r="L3898" s="444">
        <f t="shared" ca="1" si="177"/>
        <v>-4854437516043.751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25">
      <c r="G3899" s="459"/>
      <c r="H3899" s="459">
        <v>3892</v>
      </c>
      <c r="I3899" s="444">
        <f t="shared" ca="1" si="178"/>
        <v>-4854437516043.751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-20226822983.515629</v>
      </c>
      <c r="L3899" s="444">
        <f t="shared" ca="1" si="177"/>
        <v>-4874664339027.2666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25">
      <c r="G3900" s="459"/>
      <c r="H3900" s="459">
        <v>3893</v>
      </c>
      <c r="I3900" s="444">
        <f t="shared" ca="1" si="178"/>
        <v>-4874664339027.2666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-20311101412.613609</v>
      </c>
      <c r="L3900" s="444">
        <f t="shared" ca="1" si="177"/>
        <v>-4894975440439.8799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25">
      <c r="G3901" s="459"/>
      <c r="H3901" s="459">
        <v>3894</v>
      </c>
      <c r="I3901" s="444">
        <f t="shared" ca="1" si="178"/>
        <v>-4894975440439.8799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-20395731001.832832</v>
      </c>
      <c r="L3901" s="444">
        <f t="shared" ca="1" si="177"/>
        <v>-4915371171441.7129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25">
      <c r="G3902" s="459"/>
      <c r="H3902" s="459">
        <v>3895</v>
      </c>
      <c r="I3902" s="444">
        <f t="shared" ca="1" si="178"/>
        <v>-4915371171441.7129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-20480713214.340469</v>
      </c>
      <c r="L3902" s="444">
        <f t="shared" ca="1" si="177"/>
        <v>-4935851884656.0537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25">
      <c r="G3903" s="459"/>
      <c r="H3903" s="459">
        <v>3896</v>
      </c>
      <c r="I3903" s="444">
        <f t="shared" ca="1" si="178"/>
        <v>-4935851884656.0537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-20566049519.400223</v>
      </c>
      <c r="L3903" s="444">
        <f t="shared" ca="1" si="177"/>
        <v>-4956417934175.4541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25">
      <c r="G3904" s="459"/>
      <c r="H3904" s="459">
        <v>3897</v>
      </c>
      <c r="I3904" s="444">
        <f t="shared" ca="1" si="178"/>
        <v>-4956417934175.4541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-20651741392.397724</v>
      </c>
      <c r="L3904" s="444">
        <f t="shared" ca="1" si="177"/>
        <v>-4977069675567.8516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25">
      <c r="G3905" s="459"/>
      <c r="H3905" s="459">
        <v>3898</v>
      </c>
      <c r="I3905" s="444">
        <f t="shared" ca="1" si="178"/>
        <v>-4977069675567.8516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-20737790314.866047</v>
      </c>
      <c r="L3905" s="444">
        <f t="shared" ca="1" si="177"/>
        <v>-4997807465882.7178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25">
      <c r="G3906" s="459"/>
      <c r="H3906" s="459">
        <v>3899</v>
      </c>
      <c r="I3906" s="444">
        <f t="shared" ca="1" si="178"/>
        <v>-4997807465882.7178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-20824197774.511322</v>
      </c>
      <c r="L3906" s="444">
        <f t="shared" ca="1" si="177"/>
        <v>-5018631663657.2295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25">
      <c r="G3907" s="459"/>
      <c r="H3907" s="459">
        <v>3900</v>
      </c>
      <c r="I3907" s="444">
        <f t="shared" ca="1" si="178"/>
        <v>-5018631663657.2295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-20910965265.238457</v>
      </c>
      <c r="L3907" s="444">
        <f t="shared" ca="1" si="177"/>
        <v>-5039542628922.4678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25">
      <c r="G3908" s="459"/>
      <c r="H3908" s="459">
        <v>3901</v>
      </c>
      <c r="I3908" s="444">
        <f t="shared" ca="1" si="178"/>
        <v>-5039542628922.4678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-20998094287.176949</v>
      </c>
      <c r="L3908" s="444">
        <f t="shared" ca="1" si="177"/>
        <v>-5060540723209.6445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25">
      <c r="G3909" s="459"/>
      <c r="H3909" s="459">
        <v>3902</v>
      </c>
      <c r="I3909" s="444">
        <f t="shared" ca="1" si="178"/>
        <v>-5060540723209.6445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-21085586346.706852</v>
      </c>
      <c r="L3909" s="444">
        <f t="shared" ca="1" si="177"/>
        <v>-5081626309556.3516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25">
      <c r="G3910" s="459"/>
      <c r="H3910" s="459">
        <v>3903</v>
      </c>
      <c r="I3910" s="444">
        <f t="shared" ca="1" si="178"/>
        <v>-5081626309556.3516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-21173442956.484798</v>
      </c>
      <c r="L3910" s="444">
        <f t="shared" ca="1" si="177"/>
        <v>-5102799752512.8359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25">
      <c r="G3911" s="459"/>
      <c r="H3911" s="459">
        <v>3904</v>
      </c>
      <c r="I3911" s="444">
        <f t="shared" ca="1" si="178"/>
        <v>-5102799752512.8359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-21261665635.47015</v>
      </c>
      <c r="L3911" s="444">
        <f t="shared" ca="1" si="177"/>
        <v>-5124061418148.3057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25">
      <c r="G3912" s="459"/>
      <c r="H3912" s="459">
        <v>3905</v>
      </c>
      <c r="I3912" s="444">
        <f t="shared" ca="1" si="178"/>
        <v>-5124061418148.3057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-21350255908.951275</v>
      </c>
      <c r="L3912" s="444">
        <f t="shared" ca="1" si="177"/>
        <v>-5145411674057.2568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25">
      <c r="G3913" s="459"/>
      <c r="H3913" s="459">
        <v>3906</v>
      </c>
      <c r="I3913" s="444">
        <f t="shared" ca="1" si="178"/>
        <v>-5145411674057.2568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-21439215308.571903</v>
      </c>
      <c r="L3913" s="444">
        <f t="shared" ca="1" si="177"/>
        <v>-5166850889365.8291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25">
      <c r="G3914" s="459"/>
      <c r="H3914" s="459">
        <v>3907</v>
      </c>
      <c r="I3914" s="444">
        <f t="shared" ca="1" si="178"/>
        <v>-5166850889365.8291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-21528545372.35762</v>
      </c>
      <c r="L3914" s="444">
        <f t="shared" ca="1" si="177"/>
        <v>-5188379434738.1865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25">
      <c r="G3915" s="459"/>
      <c r="H3915" s="459">
        <v>3908</v>
      </c>
      <c r="I3915" s="444">
        <f t="shared" ca="1" si="178"/>
        <v>-5188379434738.1865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-21618247644.742443</v>
      </c>
      <c r="L3915" s="444">
        <f t="shared" ca="1" si="177"/>
        <v>-5209997682382.9287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25">
      <c r="G3916" s="459"/>
      <c r="H3916" s="459">
        <v>3909</v>
      </c>
      <c r="I3916" s="444">
        <f t="shared" ca="1" si="178"/>
        <v>-5209997682382.9287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-21708323676.595535</v>
      </c>
      <c r="L3916" s="444">
        <f t="shared" ca="1" si="177"/>
        <v>-5231706006059.5244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25">
      <c r="G3917" s="459"/>
      <c r="H3917" s="459">
        <v>3910</v>
      </c>
      <c r="I3917" s="444">
        <f t="shared" ca="1" si="178"/>
        <v>-5231706006059.5244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-21798775025.248016</v>
      </c>
      <c r="L3917" s="444">
        <f t="shared" ca="1" si="177"/>
        <v>-5253504781084.7725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25">
      <c r="G3918" s="459"/>
      <c r="H3918" s="459">
        <v>3911</v>
      </c>
      <c r="I3918" s="444">
        <f t="shared" ca="1" si="178"/>
        <v>-5253504781084.7725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-21889603254.519886</v>
      </c>
      <c r="L3918" s="444">
        <f t="shared" ca="1" si="177"/>
        <v>-5275394384339.292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25">
      <c r="G3919" s="459"/>
      <c r="H3919" s="459">
        <v>3912</v>
      </c>
      <c r="I3919" s="444">
        <f t="shared" ca="1" si="178"/>
        <v>-5275394384339.292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-21980809934.747051</v>
      </c>
      <c r="L3919" s="444">
        <f t="shared" ca="1" si="177"/>
        <v>-5297375194274.0391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25">
      <c r="G3920" s="459"/>
      <c r="H3920" s="459">
        <v>3913</v>
      </c>
      <c r="I3920" s="444">
        <f t="shared" ca="1" si="178"/>
        <v>-5297375194274.0391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-22072396642.808495</v>
      </c>
      <c r="L3920" s="444">
        <f t="shared" ca="1" si="177"/>
        <v>-5319447590916.8477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25">
      <c r="G3921" s="459"/>
      <c r="H3921" s="459">
        <v>3914</v>
      </c>
      <c r="I3921" s="444">
        <f t="shared" ca="1" si="178"/>
        <v>-5319447590916.8477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-22164364962.15353</v>
      </c>
      <c r="L3921" s="444">
        <f t="shared" ca="1" si="177"/>
        <v>-5341611955879.001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25">
      <c r="G3922" s="459"/>
      <c r="H3922" s="459">
        <v>3915</v>
      </c>
      <c r="I3922" s="444">
        <f t="shared" ca="1" si="178"/>
        <v>-5341611955879.001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-22256716482.82917</v>
      </c>
      <c r="L3922" s="444">
        <f t="shared" ca="1" si="177"/>
        <v>-5363868672361.8301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25">
      <c r="G3923" s="459"/>
      <c r="H3923" s="459">
        <v>3916</v>
      </c>
      <c r="I3923" s="444">
        <f t="shared" ca="1" si="178"/>
        <v>-5363868672361.8301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-22349452801.507626</v>
      </c>
      <c r="L3923" s="444">
        <f t="shared" ca="1" si="177"/>
        <v>-5386218125163.3379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25">
      <c r="G3924" s="459"/>
      <c r="H3924" s="459">
        <v>3917</v>
      </c>
      <c r="I3924" s="444">
        <f t="shared" ca="1" si="178"/>
        <v>-5386218125163.3379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-22442575521.513908</v>
      </c>
      <c r="L3924" s="444">
        <f t="shared" ca="1" si="177"/>
        <v>-5408660700684.8516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25">
      <c r="G3925" s="459"/>
      <c r="H3925" s="459">
        <v>3918</v>
      </c>
      <c r="I3925" s="444">
        <f t="shared" ca="1" si="178"/>
        <v>-5408660700684.8516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-22536086252.853546</v>
      </c>
      <c r="L3925" s="444">
        <f t="shared" ca="1" si="177"/>
        <v>-5431196786937.7051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25">
      <c r="G3926" s="459"/>
      <c r="H3926" s="459">
        <v>3919</v>
      </c>
      <c r="I3926" s="444">
        <f t="shared" ca="1" si="178"/>
        <v>-5431196786937.7051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-22629986612.240437</v>
      </c>
      <c r="L3926" s="444">
        <f t="shared" ca="1" si="177"/>
        <v>-5453826773549.9453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25">
      <c r="G3927" s="459"/>
      <c r="H3927" s="459">
        <v>3920</v>
      </c>
      <c r="I3927" s="444">
        <f t="shared" ca="1" si="178"/>
        <v>-5453826773549.9453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-22724278223.124771</v>
      </c>
      <c r="L3927" s="444">
        <f t="shared" ca="1" si="177"/>
        <v>-5476551051773.0703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25">
      <c r="G3928" s="459"/>
      <c r="H3928" s="459">
        <v>3921</v>
      </c>
      <c r="I3928" s="444">
        <f t="shared" ca="1" si="178"/>
        <v>-5476551051773.0703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-22818962715.721127</v>
      </c>
      <c r="L3928" s="444">
        <f t="shared" ca="1" si="177"/>
        <v>-5499370014488.791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25">
      <c r="G3929" s="459"/>
      <c r="H3929" s="459">
        <v>3922</v>
      </c>
      <c r="I3929" s="444">
        <f t="shared" ca="1" si="178"/>
        <v>-5499370014488.791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-22914041727.036629</v>
      </c>
      <c r="L3929" s="444">
        <f t="shared" ca="1" si="177"/>
        <v>-5522284056215.8281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25">
      <c r="G3930" s="459"/>
      <c r="H3930" s="459">
        <v>3923</v>
      </c>
      <c r="I3930" s="444">
        <f t="shared" ca="1" si="178"/>
        <v>-5522284056215.8281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-23009516900.899284</v>
      </c>
      <c r="L3930" s="444">
        <f t="shared" ca="1" si="177"/>
        <v>-5545293573116.7275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25">
      <c r="G3931" s="459"/>
      <c r="H3931" s="459">
        <v>3924</v>
      </c>
      <c r="I3931" s="444">
        <f t="shared" ca="1" si="178"/>
        <v>-5545293573116.7275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-23105389887.986366</v>
      </c>
      <c r="L3931" s="444">
        <f t="shared" ca="1" si="177"/>
        <v>-5568398963004.7139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25">
      <c r="G3932" s="459"/>
      <c r="H3932" s="459">
        <v>3925</v>
      </c>
      <c r="I3932" s="444">
        <f t="shared" ca="1" si="178"/>
        <v>-5568398963004.7139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-23201662345.852974</v>
      </c>
      <c r="L3932" s="444">
        <f t="shared" ca="1" si="177"/>
        <v>-5591600625350.5664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25">
      <c r="G3933" s="459"/>
      <c r="H3933" s="459">
        <v>3926</v>
      </c>
      <c r="I3933" s="444">
        <f t="shared" ca="1" si="178"/>
        <v>-5591600625350.5664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-23298335938.960693</v>
      </c>
      <c r="L3933" s="444">
        <f t="shared" ca="1" si="177"/>
        <v>-5614898961289.5273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25">
      <c r="G3934" s="459"/>
      <c r="H3934" s="459">
        <v>3927</v>
      </c>
      <c r="I3934" s="444">
        <f t="shared" ca="1" si="178"/>
        <v>-5614898961289.5273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-23395412338.706364</v>
      </c>
      <c r="L3934" s="444">
        <f t="shared" ca="1" si="177"/>
        <v>-5638294373628.2334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25">
      <c r="G3935" s="459"/>
      <c r="H3935" s="459">
        <v>3928</v>
      </c>
      <c r="I3935" s="444">
        <f t="shared" ca="1" si="178"/>
        <v>-5638294373628.2334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-23492893223.450974</v>
      </c>
      <c r="L3935" s="444">
        <f t="shared" ca="1" si="177"/>
        <v>-5661787266851.6846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25">
      <c r="G3936" s="459"/>
      <c r="H3936" s="459">
        <v>3929</v>
      </c>
      <c r="I3936" s="444">
        <f t="shared" ca="1" si="178"/>
        <v>-5661787266851.6846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-23590780278.548687</v>
      </c>
      <c r="L3936" s="444">
        <f t="shared" ca="1" si="177"/>
        <v>-5685378047130.2334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25">
      <c r="G3937" s="459"/>
      <c r="H3937" s="459">
        <v>3930</v>
      </c>
      <c r="I3937" s="444">
        <f t="shared" ca="1" si="178"/>
        <v>-5685378047130.2334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-23689075196.375973</v>
      </c>
      <c r="L3937" s="444">
        <f t="shared" ca="1" si="177"/>
        <v>-5709067122326.6094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25">
      <c r="G3938" s="459"/>
      <c r="H3938" s="459">
        <v>3931</v>
      </c>
      <c r="I3938" s="444">
        <f t="shared" ca="1" si="178"/>
        <v>-5709067122326.6094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-23787779676.36087</v>
      </c>
      <c r="L3938" s="444">
        <f t="shared" ca="1" si="177"/>
        <v>-5732854902002.9707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25">
      <c r="G3939" s="459"/>
      <c r="H3939" s="459">
        <v>3932</v>
      </c>
      <c r="I3939" s="444">
        <f t="shared" ca="1" si="178"/>
        <v>-5732854902002.9707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-23886895425.012379</v>
      </c>
      <c r="L3939" s="444">
        <f t="shared" ca="1" si="177"/>
        <v>-5756741797427.9834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25">
      <c r="G3940" s="459"/>
      <c r="H3940" s="459">
        <v>3933</v>
      </c>
      <c r="I3940" s="444">
        <f t="shared" ca="1" si="178"/>
        <v>-5756741797427.9834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-23986424155.949932</v>
      </c>
      <c r="L3940" s="444">
        <f t="shared" ca="1" si="177"/>
        <v>-5780728221583.9336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25">
      <c r="G3941" s="459"/>
      <c r="H3941" s="459">
        <v>3934</v>
      </c>
      <c r="I3941" s="444">
        <f t="shared" ca="1" si="178"/>
        <v>-5780728221583.9336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-24086367589.933056</v>
      </c>
      <c r="L3941" s="444">
        <f t="shared" ca="1" si="177"/>
        <v>-5804814589173.8662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25">
      <c r="G3942" s="459"/>
      <c r="H3942" s="459">
        <v>3935</v>
      </c>
      <c r="I3942" s="444">
        <f t="shared" ca="1" si="178"/>
        <v>-5804814589173.8662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-24186727454.891109</v>
      </c>
      <c r="L3942" s="444">
        <f t="shared" ca="1" si="177"/>
        <v>-5829001316628.7568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25">
      <c r="G3943" s="459"/>
      <c r="H3943" s="459">
        <v>3936</v>
      </c>
      <c r="I3943" s="444">
        <f t="shared" ca="1" si="178"/>
        <v>-5829001316628.7568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-24287505485.953152</v>
      </c>
      <c r="L3943" s="444">
        <f t="shared" ca="1" si="177"/>
        <v>-5853288822114.71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25">
      <c r="G3944" s="459"/>
      <c r="H3944" s="459">
        <v>3937</v>
      </c>
      <c r="I3944" s="444">
        <f t="shared" ca="1" si="178"/>
        <v>-5853288822114.71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-24388703425.477959</v>
      </c>
      <c r="L3944" s="444">
        <f t="shared" ca="1" si="177"/>
        <v>-5877677525540.1875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25">
      <c r="G3945" s="459"/>
      <c r="H3945" s="459">
        <v>3938</v>
      </c>
      <c r="I3945" s="444">
        <f t="shared" ca="1" si="178"/>
        <v>-5877677525540.1875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-24490323023.084114</v>
      </c>
      <c r="L3945" s="444">
        <f t="shared" ca="1" si="177"/>
        <v>-5902167848563.2715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25">
      <c r="G3946" s="459"/>
      <c r="H3946" s="459">
        <v>3939</v>
      </c>
      <c r="I3946" s="444">
        <f t="shared" ca="1" si="178"/>
        <v>-5902167848563.2715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-24592366035.680298</v>
      </c>
      <c r="L3946" s="444">
        <f t="shared" ca="1" si="177"/>
        <v>-5926760214598.9521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25">
      <c r="G3947" s="459"/>
      <c r="H3947" s="459">
        <v>3940</v>
      </c>
      <c r="I3947" s="444">
        <f t="shared" ca="1" si="178"/>
        <v>-5926760214598.9521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-24694834227.495632</v>
      </c>
      <c r="L3947" s="444">
        <f t="shared" ca="1" si="177"/>
        <v>-5951455048826.4482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25">
      <c r="G3948" s="459"/>
      <c r="H3948" s="459">
        <v>3941</v>
      </c>
      <c r="I3948" s="444">
        <f t="shared" ca="1" si="178"/>
        <v>-5951455048826.4482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-24797729370.110199</v>
      </c>
      <c r="L3948" s="444">
        <f t="shared" ca="1" si="177"/>
        <v>-5976252778196.5586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25">
      <c r="G3949" s="459"/>
      <c r="H3949" s="459">
        <v>3942</v>
      </c>
      <c r="I3949" s="444">
        <f t="shared" ca="1" si="178"/>
        <v>-5976252778196.5586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-24901053242.485661</v>
      </c>
      <c r="L3949" s="444">
        <f t="shared" ca="1" si="177"/>
        <v>-6001153831439.0439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25">
      <c r="G3950" s="459"/>
      <c r="H3950" s="459">
        <v>3943</v>
      </c>
      <c r="I3950" s="444">
        <f t="shared" ca="1" si="178"/>
        <v>-6001153831439.0439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-25004807630.996017</v>
      </c>
      <c r="L3950" s="444">
        <f t="shared" ca="1" si="177"/>
        <v>-6026158639070.04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25">
      <c r="G3951" s="459"/>
      <c r="H3951" s="459">
        <v>3944</v>
      </c>
      <c r="I3951" s="444">
        <f t="shared" ca="1" si="178"/>
        <v>-6026158639070.04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-25108994329.4585</v>
      </c>
      <c r="L3951" s="444">
        <f t="shared" ca="1" si="177"/>
        <v>-6051267633399.499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25">
      <c r="G3952" s="459"/>
      <c r="H3952" s="459">
        <v>3945</v>
      </c>
      <c r="I3952" s="444">
        <f t="shared" ca="1" si="178"/>
        <v>-6051267633399.499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-25213615139.164577</v>
      </c>
      <c r="L3952" s="444">
        <f t="shared" ca="1" si="177"/>
        <v>-6076481248538.6641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25">
      <c r="G3953" s="459"/>
      <c r="H3953" s="459">
        <v>3946</v>
      </c>
      <c r="I3953" s="444">
        <f t="shared" ca="1" si="178"/>
        <v>-6076481248538.6641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-25318671868.911098</v>
      </c>
      <c r="L3953" s="444">
        <f t="shared" ca="1" si="177"/>
        <v>-6101799920407.5752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25">
      <c r="G3954" s="459"/>
      <c r="H3954" s="459">
        <v>3947</v>
      </c>
      <c r="I3954" s="444">
        <f t="shared" ca="1" si="178"/>
        <v>-6101799920407.5752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-25424166335.031563</v>
      </c>
      <c r="L3954" s="444">
        <f t="shared" ca="1" si="177"/>
        <v>-6127224086742.6064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25">
      <c r="G3955" s="459"/>
      <c r="H3955" s="459">
        <v>3948</v>
      </c>
      <c r="I3955" s="444">
        <f t="shared" ca="1" si="178"/>
        <v>-6127224086742.6064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-25530100361.427528</v>
      </c>
      <c r="L3955" s="444">
        <f t="shared" ca="1" si="177"/>
        <v>-6152754187104.0342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25">
      <c r="G3956" s="459"/>
      <c r="H3956" s="459">
        <v>3949</v>
      </c>
      <c r="I3956" s="444">
        <f t="shared" ca="1" si="178"/>
        <v>-6152754187104.0342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-25636475779.600143</v>
      </c>
      <c r="L3956" s="444">
        <f t="shared" ca="1" si="177"/>
        <v>-6178390662883.6348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25">
      <c r="G3957" s="459"/>
      <c r="H3957" s="459">
        <v>3950</v>
      </c>
      <c r="I3957" s="444">
        <f t="shared" ca="1" si="178"/>
        <v>-6178390662883.6348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-25743294428.681812</v>
      </c>
      <c r="L3957" s="444">
        <f t="shared" ca="1" si="177"/>
        <v>-6204133957312.3164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25">
      <c r="G3958" s="459"/>
      <c r="H3958" s="459">
        <v>3951</v>
      </c>
      <c r="I3958" s="444">
        <f t="shared" ca="1" si="178"/>
        <v>-6204133957312.3164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-25850558155.467983</v>
      </c>
      <c r="L3958" s="444">
        <f t="shared" ca="1" si="177"/>
        <v>-6229984515467.7842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25">
      <c r="G3959" s="459"/>
      <c r="H3959" s="459">
        <v>3952</v>
      </c>
      <c r="I3959" s="444">
        <f t="shared" ca="1" si="178"/>
        <v>-6229984515467.7842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-25958268814.4491</v>
      </c>
      <c r="L3959" s="444">
        <f t="shared" ca="1" si="177"/>
        <v>-6255942784282.2334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25">
      <c r="G3960" s="459"/>
      <c r="H3960" s="459">
        <v>3953</v>
      </c>
      <c r="I3960" s="444">
        <f t="shared" ca="1" si="178"/>
        <v>-6255942784282.2334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-26066428267.84264</v>
      </c>
      <c r="L3960" s="444">
        <f t="shared" ca="1" si="177"/>
        <v>-6282009212550.0762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25">
      <c r="G3961" s="459"/>
      <c r="H3961" s="459">
        <v>3954</v>
      </c>
      <c r="I3961" s="444">
        <f t="shared" ca="1" si="178"/>
        <v>-6282009212550.0762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-26175038385.625317</v>
      </c>
      <c r="L3961" s="444">
        <f t="shared" ca="1" si="177"/>
        <v>-6308184250935.7012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25">
      <c r="G3962" s="459"/>
      <c r="H3962" s="459">
        <v>3955</v>
      </c>
      <c r="I3962" s="444">
        <f t="shared" ca="1" si="178"/>
        <v>-6308184250935.7012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-26284101045.565422</v>
      </c>
      <c r="L3962" s="444">
        <f t="shared" ca="1" si="177"/>
        <v>-6334468351981.2666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25">
      <c r="G3963" s="459"/>
      <c r="H3963" s="459">
        <v>3956</v>
      </c>
      <c r="I3963" s="444">
        <f t="shared" ca="1" si="178"/>
        <v>-6334468351981.2666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-26393618133.255276</v>
      </c>
      <c r="L3963" s="444">
        <f t="shared" ca="1" si="177"/>
        <v>-6360861970114.5215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25">
      <c r="G3964" s="459"/>
      <c r="H3964" s="459">
        <v>3957</v>
      </c>
      <c r="I3964" s="444">
        <f t="shared" ca="1" si="178"/>
        <v>-6360861970114.5215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-26503591542.143841</v>
      </c>
      <c r="L3964" s="444">
        <f t="shared" ca="1" si="177"/>
        <v>-6387365561656.665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25">
      <c r="G3965" s="459"/>
      <c r="H3965" s="459">
        <v>3958</v>
      </c>
      <c r="I3965" s="444">
        <f t="shared" ca="1" si="178"/>
        <v>-6387365561656.665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-26614023173.569439</v>
      </c>
      <c r="L3965" s="444">
        <f t="shared" ca="1" si="177"/>
        <v>-6413979584830.2344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25">
      <c r="G3966" s="459"/>
      <c r="H3966" s="459">
        <v>3959</v>
      </c>
      <c r="I3966" s="444">
        <f t="shared" ca="1" si="178"/>
        <v>-6413979584830.2344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-26724914936.792645</v>
      </c>
      <c r="L3966" s="444">
        <f t="shared" ca="1" si="177"/>
        <v>-6440704499767.0273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25">
      <c r="G3967" s="459"/>
      <c r="H3967" s="459">
        <v>3960</v>
      </c>
      <c r="I3967" s="444">
        <f t="shared" ca="1" si="178"/>
        <v>-6440704499767.0273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-26836268749.029282</v>
      </c>
      <c r="L3967" s="444">
        <f t="shared" ca="1" si="177"/>
        <v>-6467540768516.0566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25">
      <c r="G3968" s="459"/>
      <c r="H3968" s="459">
        <v>3961</v>
      </c>
      <c r="I3968" s="444">
        <f t="shared" ca="1" si="178"/>
        <v>-6467540768516.0566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-26948086535.48357</v>
      </c>
      <c r="L3968" s="444">
        <f t="shared" ca="1" si="177"/>
        <v>-6494488855051.54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25">
      <c r="G3969" s="459"/>
      <c r="H3969" s="459">
        <v>3962</v>
      </c>
      <c r="I3969" s="444">
        <f t="shared" ca="1" si="178"/>
        <v>-6494488855051.54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-27060370229.381416</v>
      </c>
      <c r="L3969" s="444">
        <f t="shared" ca="1" si="177"/>
        <v>-6521549225280.9219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25">
      <c r="G3970" s="459"/>
      <c r="H3970" s="459">
        <v>3963</v>
      </c>
      <c r="I3970" s="444">
        <f t="shared" ca="1" si="178"/>
        <v>-6521549225280.9219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-27173121772.003841</v>
      </c>
      <c r="L3970" s="444">
        <f t="shared" ca="1" si="177"/>
        <v>-6548722347052.9258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25">
      <c r="G3971" s="459"/>
      <c r="H3971" s="459">
        <v>3964</v>
      </c>
      <c r="I3971" s="444">
        <f t="shared" ca="1" si="178"/>
        <v>-6548722347052.9258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-27286343112.720524</v>
      </c>
      <c r="L3971" s="444">
        <f t="shared" ca="1" si="177"/>
        <v>-6576008690165.6465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25">
      <c r="G3972" s="459"/>
      <c r="H3972" s="459">
        <v>3965</v>
      </c>
      <c r="I3972" s="444">
        <f t="shared" ca="1" si="178"/>
        <v>-6576008690165.6465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-27400036209.023525</v>
      </c>
      <c r="L3972" s="444">
        <f t="shared" ca="1" si="177"/>
        <v>-6603408726374.6699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25">
      <c r="G3973" s="459"/>
      <c r="H3973" s="459">
        <v>3966</v>
      </c>
      <c r="I3973" s="444">
        <f t="shared" ca="1" si="178"/>
        <v>-6603408726374.6699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-27514203026.561123</v>
      </c>
      <c r="L3973" s="444">
        <f t="shared" ca="1" si="177"/>
        <v>-6630922929401.2314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25">
      <c r="G3974" s="459"/>
      <c r="H3974" s="459">
        <v>3967</v>
      </c>
      <c r="I3974" s="444">
        <f t="shared" ca="1" si="178"/>
        <v>-6630922929401.2314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-27628845539.171799</v>
      </c>
      <c r="L3974" s="444">
        <f t="shared" ca="1" si="177"/>
        <v>-6658551774940.4033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25">
      <c r="G3975" s="459"/>
      <c r="H3975" s="459">
        <v>3968</v>
      </c>
      <c r="I3975" s="444">
        <f t="shared" ca="1" si="178"/>
        <v>-6658551774940.4033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-27743965728.918346</v>
      </c>
      <c r="L3975" s="444">
        <f t="shared" ca="1" si="177"/>
        <v>-6686295740669.3213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25">
      <c r="G3976" s="459"/>
      <c r="H3976" s="459">
        <v>3969</v>
      </c>
      <c r="I3976" s="444">
        <f t="shared" ca="1" si="178"/>
        <v>-6686295740669.3213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-27859565586.122173</v>
      </c>
      <c r="L3976" s="444">
        <f t="shared" ca="1" si="177"/>
        <v>-6714155306255.4434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25">
      <c r="G3977" s="459"/>
      <c r="H3977" s="459">
        <v>3970</v>
      </c>
      <c r="I3977" s="444">
        <f t="shared" ca="1" si="178"/>
        <v>-6714155306255.4434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-27975647109.397678</v>
      </c>
      <c r="L3977" s="444">
        <f t="shared" ca="1" si="177"/>
        <v>-6742130953364.8408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25">
      <c r="G3978" s="459"/>
      <c r="H3978" s="459">
        <v>3971</v>
      </c>
      <c r="I3978" s="444">
        <f t="shared" ca="1" si="178"/>
        <v>-6742130953364.8408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-28092212305.686836</v>
      </c>
      <c r="L3978" s="444">
        <f t="shared" ca="1" si="177"/>
        <v>-6770223165670.5273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25">
      <c r="G3979" s="459"/>
      <c r="H3979" s="459">
        <v>3972</v>
      </c>
      <c r="I3979" s="444">
        <f t="shared" ca="1" si="178"/>
        <v>-6770223165670.5273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-28209263190.293865</v>
      </c>
      <c r="L3979" s="444">
        <f t="shared" ca="1" si="177"/>
        <v>-6798432428860.8213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25">
      <c r="G3980" s="459"/>
      <c r="H3980" s="459">
        <v>3973</v>
      </c>
      <c r="I3980" s="444">
        <f t="shared" ca="1" si="178"/>
        <v>-6798432428860.8213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-28326801786.92009</v>
      </c>
      <c r="L3980" s="444">
        <f t="shared" ca="1" si="177"/>
        <v>-6826759230647.7412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25">
      <c r="G3981" s="459"/>
      <c r="H3981" s="459">
        <v>3974</v>
      </c>
      <c r="I3981" s="444">
        <f t="shared" ca="1" si="178"/>
        <v>-6826759230647.7412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-28444830127.698921</v>
      </c>
      <c r="L3981" s="444">
        <f t="shared" ca="1" si="177"/>
        <v>-6855204060775.4404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25">
      <c r="G3982" s="459"/>
      <c r="H3982" s="459">
        <v>3975</v>
      </c>
      <c r="I3982" s="444">
        <f t="shared" ca="1" si="178"/>
        <v>-6855204060775.4404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-28563350253.230999</v>
      </c>
      <c r="L3982" s="444">
        <f t="shared" ca="1" si="177"/>
        <v>-6883767411028.6719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25">
      <c r="G3983" s="459"/>
      <c r="H3983" s="459">
        <v>3976</v>
      </c>
      <c r="I3983" s="444">
        <f t="shared" ca="1" si="178"/>
        <v>-6883767411028.6719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-28682364212.619469</v>
      </c>
      <c r="L3983" s="444">
        <f t="shared" ca="1" si="177"/>
        <v>-6912449775241.291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25">
      <c r="G3984" s="459"/>
      <c r="H3984" s="459">
        <v>3977</v>
      </c>
      <c r="I3984" s="444">
        <f t="shared" ca="1" si="178"/>
        <v>-6912449775241.291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-28801874063.505379</v>
      </c>
      <c r="L3984" s="444">
        <f t="shared" ca="1" si="177"/>
        <v>-6941251649304.7969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25">
      <c r="G3985" s="459"/>
      <c r="H3985" s="459">
        <v>3978</v>
      </c>
      <c r="I3985" s="444">
        <f t="shared" ca="1" si="178"/>
        <v>-6941251649304.7969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-28921881872.103321</v>
      </c>
      <c r="L3985" s="444">
        <f t="shared" ca="1" si="177"/>
        <v>-6970173531176.9004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25">
      <c r="G3986" s="459"/>
      <c r="H3986" s="459">
        <v>3979</v>
      </c>
      <c r="I3986" s="444">
        <f t="shared" ca="1" si="178"/>
        <v>-6970173531176.9004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-29042389713.237083</v>
      </c>
      <c r="L3986" s="444">
        <f t="shared" ca="1" si="177"/>
        <v>-6999215920890.1377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25">
      <c r="G3987" s="459"/>
      <c r="H3987" s="459">
        <v>3980</v>
      </c>
      <c r="I3987" s="444">
        <f t="shared" ca="1" si="178"/>
        <v>-6999215920890.1377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-29163399670.375572</v>
      </c>
      <c r="L3987" s="444">
        <f t="shared" ca="1" si="177"/>
        <v>-7028379320560.5137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25">
      <c r="G3988" s="459"/>
      <c r="H3988" s="459">
        <v>3981</v>
      </c>
      <c r="I3988" s="444">
        <f t="shared" ca="1" si="178"/>
        <v>-7028379320560.5137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-29284913835.668808</v>
      </c>
      <c r="L3988" s="444">
        <f t="shared" ca="1" si="177"/>
        <v>-7057664234396.1826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25">
      <c r="G3989" s="459"/>
      <c r="H3989" s="459">
        <v>3982</v>
      </c>
      <c r="I3989" s="444">
        <f t="shared" ca="1" si="178"/>
        <v>-7057664234396.1826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-29406934309.984093</v>
      </c>
      <c r="L3989" s="444">
        <f t="shared" ca="1" si="177"/>
        <v>-7087071168706.167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25">
      <c r="G3990" s="459"/>
      <c r="H3990" s="459">
        <v>3983</v>
      </c>
      <c r="I3990" s="444">
        <f t="shared" ca="1" si="178"/>
        <v>-7087071168706.167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-29529463202.942356</v>
      </c>
      <c r="L3990" s="444">
        <f t="shared" ca="1" si="177"/>
        <v>-7116600631909.1094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25">
      <c r="G3991" s="459"/>
      <c r="H3991" s="459">
        <v>3984</v>
      </c>
      <c r="I3991" s="444">
        <f t="shared" ca="1" si="178"/>
        <v>-7116600631909.1094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-29652502632.95462</v>
      </c>
      <c r="L3991" s="444">
        <f t="shared" ca="1" si="177"/>
        <v>-7146253134542.0645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25">
      <c r="G3992" s="459"/>
      <c r="H3992" s="459">
        <v>3985</v>
      </c>
      <c r="I3992" s="444">
        <f t="shared" ca="1" si="178"/>
        <v>-7146253134542.0645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-29776054727.258602</v>
      </c>
      <c r="L3992" s="444">
        <f t="shared" ca="1" si="177"/>
        <v>-7176029189269.3232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25">
      <c r="G3993" s="459"/>
      <c r="H3993" s="459">
        <v>3986</v>
      </c>
      <c r="I3993" s="444">
        <f t="shared" ca="1" si="178"/>
        <v>-7176029189269.3232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-29900121621.955513</v>
      </c>
      <c r="L3993" s="444">
        <f t="shared" ca="1" si="177"/>
        <v>-7205929310891.2783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25">
      <c r="G3994" s="459"/>
      <c r="H3994" s="459">
        <v>3987</v>
      </c>
      <c r="I3994" s="444">
        <f t="shared" ca="1" si="178"/>
        <v>-7205929310891.2783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-30024705462.046993</v>
      </c>
      <c r="L3994" s="444">
        <f t="shared" ca="1" si="177"/>
        <v>-7235954016353.3252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25">
      <c r="G3995" s="459"/>
      <c r="H3995" s="459">
        <v>3988</v>
      </c>
      <c r="I3995" s="444">
        <f t="shared" ca="1" si="178"/>
        <v>-7235954016353.3252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-30149808401.472187</v>
      </c>
      <c r="L3995" s="444">
        <f t="shared" ca="1" si="177"/>
        <v>-7266103824754.7979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25">
      <c r="G3996" s="459"/>
      <c r="H3996" s="459">
        <v>3989</v>
      </c>
      <c r="I3996" s="444">
        <f t="shared" ca="1" si="178"/>
        <v>-7266103824754.7979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-30275432603.144989</v>
      </c>
      <c r="L3996" s="444">
        <f t="shared" ca="1" si="177"/>
        <v>-7296379257357.9424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25">
      <c r="G3997" s="459"/>
      <c r="H3997" s="459">
        <v>3990</v>
      </c>
      <c r="I3997" s="444">
        <f t="shared" ca="1" si="178"/>
        <v>-7296379257357.9424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-30401580238.991425</v>
      </c>
      <c r="L3997" s="444">
        <f t="shared" ca="1" si="177"/>
        <v>-7326780837596.9336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25">
      <c r="G3998" s="459"/>
      <c r="H3998" s="459">
        <v>3991</v>
      </c>
      <c r="I3998" s="444">
        <f t="shared" ca="1" si="178"/>
        <v>-7326780837596.9336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-30528253489.987225</v>
      </c>
      <c r="L3998" s="444">
        <f t="shared" ca="1" si="177"/>
        <v>-7357309091086.9209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25">
      <c r="G3999" s="459"/>
      <c r="H3999" s="459">
        <v>3992</v>
      </c>
      <c r="I3999" s="444">
        <f t="shared" ca="1" si="178"/>
        <v>-7357309091086.9209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-30655454546.195503</v>
      </c>
      <c r="L3999" s="444">
        <f t="shared" ca="1" si="177"/>
        <v>-7387964545633.1162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25">
      <c r="G4000" s="459"/>
      <c r="H4000" s="459">
        <v>3993</v>
      </c>
      <c r="I4000" s="444">
        <f t="shared" ca="1" si="178"/>
        <v>-7387964545633.1162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-30783185606.804649</v>
      </c>
      <c r="L4000" s="444">
        <f t="shared" ca="1" si="177"/>
        <v>-7418747731239.9209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25">
      <c r="G4001" s="459"/>
      <c r="H4001" s="459">
        <v>3994</v>
      </c>
      <c r="I4001" s="444">
        <f t="shared" ca="1" si="178"/>
        <v>-7418747731239.9209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-30911448880.166336</v>
      </c>
      <c r="L4001" s="444">
        <f t="shared" ca="1" si="177"/>
        <v>-7449659180120.0869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25">
      <c r="G4002" s="459"/>
      <c r="H4002" s="459">
        <v>3995</v>
      </c>
      <c r="I4002" s="444">
        <f t="shared" ca="1" si="178"/>
        <v>-7449659180120.0869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-31040246583.833694</v>
      </c>
      <c r="L4002" s="444">
        <f t="shared" ca="1" si="177"/>
        <v>-7480699426703.9209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25">
      <c r="G4003" s="459"/>
      <c r="H4003" s="459">
        <v>3996</v>
      </c>
      <c r="I4003" s="444">
        <f t="shared" ca="1" si="178"/>
        <v>-7480699426703.9209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-31169580944.599667</v>
      </c>
      <c r="L4003" s="444">
        <f t="shared" ca="1" si="177"/>
        <v>-7511869007648.5205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25">
      <c r="G4004" s="459"/>
      <c r="H4004" s="459">
        <v>3997</v>
      </c>
      <c r="I4004" s="444">
        <f t="shared" ca="1" si="178"/>
        <v>-7511869007648.5205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-31299454198.535503</v>
      </c>
      <c r="L4004" s="444">
        <f t="shared" ca="1" si="177"/>
        <v>-7543168461847.0557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25">
      <c r="G4005" s="459"/>
      <c r="H4005" s="459">
        <v>3998</v>
      </c>
      <c r="I4005" s="444">
        <f t="shared" ca="1" si="178"/>
        <v>-7543168461847.0557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-31429868591.0294</v>
      </c>
      <c r="L4005" s="444">
        <f t="shared" ca="1" si="177"/>
        <v>-7574598330438.085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25">
      <c r="G4006" s="459"/>
      <c r="H4006" s="459">
        <v>3999</v>
      </c>
      <c r="I4006" s="444">
        <f t="shared" ca="1" si="178"/>
        <v>-7574598330438.085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-31560826376.825352</v>
      </c>
      <c r="L4006" s="444">
        <f t="shared" ca="1" si="177"/>
        <v>-7606159156814.9102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25">
      <c r="G4007" s="459"/>
      <c r="H4007" s="459">
        <v>4000</v>
      </c>
      <c r="I4007" s="444">
        <f t="shared" ca="1" si="178"/>
        <v>-7606159156814.9102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-31692329820.06213</v>
      </c>
      <c r="L4007" s="444">
        <f t="shared" ca="1" si="177"/>
        <v>-7637851486634.9727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25">
      <c r="G4008" s="459"/>
      <c r="H4008" s="459">
        <v>4001</v>
      </c>
      <c r="I4008" s="444">
        <f t="shared" ca="1" si="178"/>
        <v>-7637851486634.9727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-31824381194.312386</v>
      </c>
      <c r="L4008" s="444">
        <f t="shared" ca="1" si="177"/>
        <v>-7669675867829.2852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25">
      <c r="G4009" s="459"/>
      <c r="H4009" s="459">
        <v>4002</v>
      </c>
      <c r="I4009" s="444">
        <f t="shared" ca="1" si="178"/>
        <v>-7669675867829.2852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-31956982782.622025</v>
      </c>
      <c r="L4009" s="444">
        <f t="shared" ca="1" si="177"/>
        <v>-7701632850611.9072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25">
      <c r="G4010" s="459"/>
      <c r="H4010" s="459">
        <v>4003</v>
      </c>
      <c r="I4010" s="444">
        <f t="shared" ca="1" si="178"/>
        <v>-7701632850611.9072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-32090136877.549614</v>
      </c>
      <c r="L4010" s="444">
        <f t="shared" ca="1" si="177"/>
        <v>-7733722987489.457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25">
      <c r="G4011" s="459"/>
      <c r="H4011" s="459">
        <v>4004</v>
      </c>
      <c r="I4011" s="444">
        <f t="shared" ca="1" si="178"/>
        <v>-7733722987489.457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-32223845781.20607</v>
      </c>
      <c r="L4011" s="444">
        <f t="shared" ca="1" si="177"/>
        <v>-7765946833270.6631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25">
      <c r="G4012" s="459"/>
      <c r="H4012" s="459">
        <v>4005</v>
      </c>
      <c r="I4012" s="444">
        <f t="shared" ca="1" si="178"/>
        <v>-7765946833270.6631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-32358111805.29443</v>
      </c>
      <c r="L4012" s="444">
        <f t="shared" ca="1" si="177"/>
        <v>-7798304945075.957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25">
      <c r="G4013" s="459"/>
      <c r="H4013" s="459">
        <v>4006</v>
      </c>
      <c r="I4013" s="444">
        <f t="shared" ca="1" si="178"/>
        <v>-7798304945075.957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-32492937271.149822</v>
      </c>
      <c r="L4013" s="444">
        <f t="shared" ca="1" si="177"/>
        <v>-7830797882347.1064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25">
      <c r="G4014" s="459"/>
      <c r="H4014" s="459">
        <v>4007</v>
      </c>
      <c r="I4014" s="444">
        <f t="shared" ca="1" si="178"/>
        <v>-7830797882347.1064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-32628324509.77961</v>
      </c>
      <c r="L4014" s="444">
        <f t="shared" ca="1" si="177"/>
        <v>-7863426206856.8857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25">
      <c r="G4015" s="459"/>
      <c r="H4015" s="459">
        <v>4008</v>
      </c>
      <c r="I4015" s="444">
        <f t="shared" ca="1" si="178"/>
        <v>-7863426206856.8857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-32764275861.90369</v>
      </c>
      <c r="L4015" s="444">
        <f t="shared" ca="1" si="177"/>
        <v>-7896190482718.7891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25">
      <c r="G4016" s="459"/>
      <c r="H4016" s="459">
        <v>4009</v>
      </c>
      <c r="I4016" s="444">
        <f t="shared" ca="1" si="178"/>
        <v>-7896190482718.7891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-32900793677.994949</v>
      </c>
      <c r="L4016" s="444">
        <f t="shared" ca="1" si="177"/>
        <v>-7929091276396.7842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25">
      <c r="G4017" s="459"/>
      <c r="H4017" s="459">
        <v>4010</v>
      </c>
      <c r="I4017" s="444">
        <f t="shared" ca="1" si="178"/>
        <v>-7929091276396.7842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-33037880318.319935</v>
      </c>
      <c r="L4017" s="444">
        <f t="shared" ca="1" si="177"/>
        <v>-7962129156715.1045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25">
      <c r="G4018" s="459"/>
      <c r="H4018" s="459">
        <v>4011</v>
      </c>
      <c r="I4018" s="444">
        <f t="shared" ca="1" si="178"/>
        <v>-7962129156715.1045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-33175538152.979603</v>
      </c>
      <c r="L4018" s="444">
        <f t="shared" ca="1" si="177"/>
        <v>-7995304694868.084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25">
      <c r="G4019" s="459"/>
      <c r="H4019" s="459">
        <v>4012</v>
      </c>
      <c r="I4019" s="444">
        <f t="shared" ca="1" si="178"/>
        <v>-7995304694868.084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-33313769561.950348</v>
      </c>
      <c r="L4019" s="444">
        <f t="shared" ca="1" si="177"/>
        <v>-8028618464430.0342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25">
      <c r="G4020" s="459"/>
      <c r="H4020" s="459">
        <v>4013</v>
      </c>
      <c r="I4020" s="444">
        <f t="shared" ca="1" si="178"/>
        <v>-8028618464430.0342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-33452576935.125141</v>
      </c>
      <c r="L4020" s="444">
        <f t="shared" ca="1" si="177"/>
        <v>-8062071041365.1592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25">
      <c r="G4021" s="459"/>
      <c r="H4021" s="459">
        <v>4014</v>
      </c>
      <c r="I4021" s="444">
        <f t="shared" ca="1" si="178"/>
        <v>-8062071041365.1592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-33591962672.354828</v>
      </c>
      <c r="L4021" s="444">
        <f t="shared" ca="1" si="177"/>
        <v>-8095663004037.5137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25">
      <c r="G4022" s="459"/>
      <c r="H4022" s="459">
        <v>4015</v>
      </c>
      <c r="I4022" s="444">
        <f t="shared" ca="1" si="178"/>
        <v>-8095663004037.5137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-33731929183.489643</v>
      </c>
      <c r="L4022" s="444">
        <f t="shared" ca="1" si="177"/>
        <v>-8129394933221.0029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25">
      <c r="G4023" s="459"/>
      <c r="H4023" s="459">
        <v>4016</v>
      </c>
      <c r="I4023" s="444">
        <f t="shared" ca="1" si="178"/>
        <v>-8129394933221.0029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-33872478888.420845</v>
      </c>
      <c r="L4023" s="444">
        <f t="shared" ca="1" si="177"/>
        <v>-8163267412109.4238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25">
      <c r="G4024" s="459"/>
      <c r="H4024" s="459">
        <v>4017</v>
      </c>
      <c r="I4024" s="444">
        <f t="shared" ca="1" si="178"/>
        <v>-8163267412109.4238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-34013614217.122601</v>
      </c>
      <c r="L4024" s="444">
        <f t="shared" ca="1" si="177"/>
        <v>-8197281026326.5469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25">
      <c r="G4025" s="459"/>
      <c r="H4025" s="459">
        <v>4018</v>
      </c>
      <c r="I4025" s="444">
        <f t="shared" ca="1" si="178"/>
        <v>-8197281026326.5469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-34155337609.693943</v>
      </c>
      <c r="L4025" s="444">
        <f t="shared" ca="1" si="177"/>
        <v>-8231436363936.2412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25">
      <c r="G4026" s="459"/>
      <c r="H4026" s="459">
        <v>4019</v>
      </c>
      <c r="I4026" s="444">
        <f t="shared" ca="1" si="178"/>
        <v>-8231436363936.2412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-34297651516.401009</v>
      </c>
      <c r="L4026" s="444">
        <f t="shared" ca="1" si="177"/>
        <v>-8265734015452.6426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25">
      <c r="G4027" s="459"/>
      <c r="H4027" s="459">
        <v>4020</v>
      </c>
      <c r="I4027" s="444">
        <f t="shared" ca="1" si="178"/>
        <v>-8265734015452.6426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-34440558397.719345</v>
      </c>
      <c r="L4027" s="444">
        <f t="shared" ca="1" si="177"/>
        <v>-8300174573850.3623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25">
      <c r="G4028" s="459"/>
      <c r="H4028" s="459">
        <v>4021</v>
      </c>
      <c r="I4028" s="444">
        <f t="shared" ca="1" si="178"/>
        <v>-8300174573850.3623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-34584060724.376511</v>
      </c>
      <c r="L4028" s="444">
        <f t="shared" ca="1" si="177"/>
        <v>-8334758634574.7393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25">
      <c r="G4029" s="459"/>
      <c r="H4029" s="459">
        <v>4022</v>
      </c>
      <c r="I4029" s="444">
        <f t="shared" ca="1" si="178"/>
        <v>-8334758634574.7393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-34728160977.394745</v>
      </c>
      <c r="L4029" s="444">
        <f t="shared" ca="1" si="177"/>
        <v>-8369486795552.1338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25">
      <c r="G4030" s="459"/>
      <c r="H4030" s="459">
        <v>4023</v>
      </c>
      <c r="I4030" s="444">
        <f t="shared" ca="1" si="178"/>
        <v>-8369486795552.1338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-34872861648.133888</v>
      </c>
      <c r="L4030" s="444">
        <f t="shared" ca="1" si="177"/>
        <v>-8404359657200.2676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25">
      <c r="G4031" s="459"/>
      <c r="H4031" s="459">
        <v>4024</v>
      </c>
      <c r="I4031" s="444">
        <f t="shared" ca="1" si="178"/>
        <v>-8404359657200.2676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-35018165238.33445</v>
      </c>
      <c r="L4031" s="444">
        <f t="shared" ca="1" si="177"/>
        <v>-8439377822438.6016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25">
      <c r="G4032" s="459"/>
      <c r="H4032" s="459">
        <v>4025</v>
      </c>
      <c r="I4032" s="444">
        <f t="shared" ca="1" si="178"/>
        <v>-8439377822438.6016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-35164074260.160843</v>
      </c>
      <c r="L4032" s="444">
        <f t="shared" ca="1" si="177"/>
        <v>-8474541896698.7627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25">
      <c r="G4033" s="459"/>
      <c r="H4033" s="459">
        <v>4026</v>
      </c>
      <c r="I4033" s="444">
        <f t="shared" ca="1" si="178"/>
        <v>-8474541896698.7627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-35310591236.244843</v>
      </c>
      <c r="L4033" s="444">
        <f t="shared" ca="1" si="177"/>
        <v>-8509852487935.0078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25">
      <c r="G4034" s="459"/>
      <c r="H4034" s="459">
        <v>4027</v>
      </c>
      <c r="I4034" s="444">
        <f t="shared" ca="1" si="178"/>
        <v>-8509852487935.0078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-35457718699.729202</v>
      </c>
      <c r="L4034" s="444">
        <f t="shared" ca="1" si="177"/>
        <v>-8545310206634.7373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25">
      <c r="G4035" s="459"/>
      <c r="H4035" s="459">
        <v>4028</v>
      </c>
      <c r="I4035" s="444">
        <f t="shared" ca="1" si="178"/>
        <v>-8545310206634.7373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-35605459194.311401</v>
      </c>
      <c r="L4035" s="444">
        <f t="shared" ca="1" si="177"/>
        <v>-8580915665829.0488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25">
      <c r="G4036" s="459"/>
      <c r="H4036" s="459">
        <v>4029</v>
      </c>
      <c r="I4036" s="444">
        <f t="shared" ca="1" si="178"/>
        <v>-8580915665829.0488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-35753815274.287704</v>
      </c>
      <c r="L4036" s="444">
        <f t="shared" ca="1" si="177"/>
        <v>-8616669481103.3369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25">
      <c r="G4037" s="459"/>
      <c r="H4037" s="459">
        <v>4030</v>
      </c>
      <c r="I4037" s="444">
        <f t="shared" ca="1" si="178"/>
        <v>-8616669481103.3369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-35902789504.597237</v>
      </c>
      <c r="L4037" s="444">
        <f t="shared" ca="1" si="177"/>
        <v>-8652572270607.9346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25">
      <c r="G4038" s="459"/>
      <c r="H4038" s="459">
        <v>4031</v>
      </c>
      <c r="I4038" s="444">
        <f t="shared" ca="1" si="178"/>
        <v>-8652572270607.9346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-36052384460.866394</v>
      </c>
      <c r="L4038" s="444">
        <f t="shared" ca="1" si="177"/>
        <v>-8688624655068.8008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25">
      <c r="G4039" s="459"/>
      <c r="H4039" s="459">
        <v>4032</v>
      </c>
      <c r="I4039" s="444">
        <f t="shared" ca="1" si="178"/>
        <v>-8688624655068.8008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-36202602729.453339</v>
      </c>
      <c r="L4039" s="444">
        <f t="shared" ca="1" si="177"/>
        <v>-8724827257798.2539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25">
      <c r="G4040" s="459"/>
      <c r="H4040" s="459">
        <v>4033</v>
      </c>
      <c r="I4040" s="444">
        <f t="shared" ca="1" si="178"/>
        <v>-8724827257798.2539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-36353446907.492729</v>
      </c>
      <c r="L4040" s="444">
        <f t="shared" ca="1" si="177"/>
        <v>-8761180704705.7471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25">
      <c r="G4041" s="459"/>
      <c r="H4041" s="459">
        <v>4034</v>
      </c>
      <c r="I4041" s="444">
        <f t="shared" ca="1" si="178"/>
        <v>-8761180704705.7471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-36504919602.940605</v>
      </c>
      <c r="L4041" s="444">
        <f t="shared" ca="1" si="177"/>
        <v>-8797685624308.6875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25">
      <c r="G4042" s="459"/>
      <c r="H4042" s="459">
        <v>4035</v>
      </c>
      <c r="I4042" s="444">
        <f t="shared" ca="1" si="178"/>
        <v>-8797685624308.6875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-36657023434.61953</v>
      </c>
      <c r="L4042" s="444">
        <f t="shared" ca="1" si="177"/>
        <v>-8834342647743.3066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25">
      <c r="G4043" s="459"/>
      <c r="H4043" s="459">
        <v>4036</v>
      </c>
      <c r="I4043" s="444">
        <f t="shared" ca="1" si="178"/>
        <v>-8834342647743.3066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-36809761032.263779</v>
      </c>
      <c r="L4043" s="444">
        <f t="shared" ca="1" si="177"/>
        <v>-8871152408775.5703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25">
      <c r="G4044" s="459"/>
      <c r="H4044" s="459">
        <v>4037</v>
      </c>
      <c r="I4044" s="444">
        <f t="shared" ca="1" si="178"/>
        <v>-8871152408775.5703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-36963135036.564873</v>
      </c>
      <c r="L4044" s="444">
        <f t="shared" ca="1" si="177"/>
        <v>-8908115543812.1348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25">
      <c r="G4045" s="459"/>
      <c r="H4045" s="459">
        <v>4038</v>
      </c>
      <c r="I4045" s="444">
        <f t="shared" ca="1" si="178"/>
        <v>-8908115543812.1348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-37117148099.217224</v>
      </c>
      <c r="L4045" s="444">
        <f t="shared" ca="1" si="177"/>
        <v>-8945232691911.3516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25">
      <c r="G4046" s="459"/>
      <c r="H4046" s="459">
        <v>4039</v>
      </c>
      <c r="I4046" s="444">
        <f t="shared" ca="1" si="178"/>
        <v>-8945232691911.3516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-37271802882.963966</v>
      </c>
      <c r="L4046" s="444">
        <f t="shared" ca="1" si="177"/>
        <v>-8982504494794.3164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25">
      <c r="G4047" s="459"/>
      <c r="H4047" s="459">
        <v>4040</v>
      </c>
      <c r="I4047" s="444">
        <f t="shared" ca="1" si="178"/>
        <v>-8982504494794.3164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-37427102061.642982</v>
      </c>
      <c r="L4047" s="444">
        <f t="shared" ca="1" si="177"/>
        <v>-9019931596855.959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25">
      <c r="G4048" s="459"/>
      <c r="H4048" s="459">
        <v>4041</v>
      </c>
      <c r="I4048" s="444">
        <f t="shared" ca="1" si="178"/>
        <v>-9019931596855.959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-37583048320.233162</v>
      </c>
      <c r="L4048" s="444">
        <f t="shared" ca="1" si="177"/>
        <v>-9057514645176.1914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25">
      <c r="G4049" s="459"/>
      <c r="H4049" s="459">
        <v>4042</v>
      </c>
      <c r="I4049" s="444">
        <f t="shared" ca="1" si="178"/>
        <v>-9057514645176.1914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-37739644354.900795</v>
      </c>
      <c r="L4049" s="444">
        <f t="shared" ca="1" si="177"/>
        <v>-9095254289531.0918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25">
      <c r="G4050" s="459"/>
      <c r="H4050" s="459">
        <v>4043</v>
      </c>
      <c r="I4050" s="444">
        <f t="shared" ca="1" si="178"/>
        <v>-9095254289531.0918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-37896892873.046219</v>
      </c>
      <c r="L4050" s="444">
        <f t="shared" ca="1" si="177"/>
        <v>-9133151182404.1387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25">
      <c r="G4051" s="459"/>
      <c r="H4051" s="459">
        <v>4044</v>
      </c>
      <c r="I4051" s="444">
        <f t="shared" ca="1" si="178"/>
        <v>-9133151182404.1387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-38054796593.350578</v>
      </c>
      <c r="L4051" s="444">
        <f t="shared" ca="1" si="177"/>
        <v>-9171205978997.4883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25">
      <c r="G4052" s="459"/>
      <c r="H4052" s="459">
        <v>4045</v>
      </c>
      <c r="I4052" s="444">
        <f t="shared" ca="1" si="178"/>
        <v>-9171205978997.4883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-38213358245.822868</v>
      </c>
      <c r="L4052" s="444">
        <f t="shared" ca="1" si="177"/>
        <v>-9209419337243.3105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25">
      <c r="G4053" s="459"/>
      <c r="H4053" s="459">
        <v>4046</v>
      </c>
      <c r="I4053" s="444">
        <f t="shared" ca="1" si="178"/>
        <v>-9209419337243.3105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-38372580571.84713</v>
      </c>
      <c r="L4053" s="444">
        <f t="shared" ca="1" si="177"/>
        <v>-9247791917815.1582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25">
      <c r="G4054" s="459"/>
      <c r="H4054" s="459">
        <v>4047</v>
      </c>
      <c r="I4054" s="444">
        <f t="shared" ca="1" si="178"/>
        <v>-9247791917815.1582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-38532466324.229828</v>
      </c>
      <c r="L4054" s="444">
        <f t="shared" ca="1" si="177"/>
        <v>-9286324384139.3887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25">
      <c r="G4055" s="459"/>
      <c r="H4055" s="459">
        <v>4048</v>
      </c>
      <c r="I4055" s="444">
        <f t="shared" ca="1" si="178"/>
        <v>-9286324384139.3887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-38693018267.247452</v>
      </c>
      <c r="L4055" s="444">
        <f t="shared" ca="1" si="177"/>
        <v>-9325017402406.6367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25">
      <c r="G4056" s="459"/>
      <c r="H4056" s="459">
        <v>4049</v>
      </c>
      <c r="I4056" s="444">
        <f t="shared" ca="1" si="178"/>
        <v>-9325017402406.6367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-38854239176.694321</v>
      </c>
      <c r="L4056" s="444">
        <f t="shared" ca="1" si="177"/>
        <v>-9363871641583.3301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25">
      <c r="G4057" s="459"/>
      <c r="H4057" s="459">
        <v>4050</v>
      </c>
      <c r="I4057" s="444">
        <f t="shared" ca="1" si="178"/>
        <v>-9363871641583.3301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-39016131839.930542</v>
      </c>
      <c r="L4057" s="444">
        <f t="shared" ca="1" si="177"/>
        <v>-9402887773423.2598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25">
      <c r="G4058" s="459"/>
      <c r="H4058" s="459">
        <v>4051</v>
      </c>
      <c r="I4058" s="444">
        <f t="shared" ca="1" si="178"/>
        <v>-9402887773423.2598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-39178699055.930252</v>
      </c>
      <c r="L4058" s="444">
        <f t="shared" ca="1" si="177"/>
        <v>-9442066472479.1895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25">
      <c r="G4059" s="459"/>
      <c r="H4059" s="459">
        <v>4052</v>
      </c>
      <c r="I4059" s="444">
        <f t="shared" ca="1" si="178"/>
        <v>-9442066472479.1895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-39341943635.329956</v>
      </c>
      <c r="L4059" s="444">
        <f t="shared" ca="1" si="177"/>
        <v>-9481408416114.5195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25">
      <c r="G4060" s="459"/>
      <c r="H4060" s="459">
        <v>4053</v>
      </c>
      <c r="I4060" s="444">
        <f t="shared" ca="1" si="178"/>
        <v>-9481408416114.5195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-39505868400.477165</v>
      </c>
      <c r="L4060" s="444">
        <f t="shared" ca="1" si="177"/>
        <v>-9520914284514.9961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25">
      <c r="G4061" s="459"/>
      <c r="H4061" s="459">
        <v>4054</v>
      </c>
      <c r="I4061" s="444">
        <f t="shared" ca="1" si="178"/>
        <v>-9520914284514.9961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-39670476185.479149</v>
      </c>
      <c r="L4061" s="444">
        <f t="shared" ca="1" si="177"/>
        <v>-9560584760700.4746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25">
      <c r="G4062" s="459"/>
      <c r="H4062" s="459">
        <v>4055</v>
      </c>
      <c r="I4062" s="444">
        <f t="shared" ca="1" si="178"/>
        <v>-9560584760700.4746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-39835769836.251976</v>
      </c>
      <c r="L4062" s="444">
        <f t="shared" ca="1" si="177"/>
        <v>-9600420530536.7266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25">
      <c r="G4063" s="459"/>
      <c r="H4063" s="459">
        <v>4056</v>
      </c>
      <c r="I4063" s="444">
        <f t="shared" ca="1" si="178"/>
        <v>-9600420530536.7266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-40001752210.569695</v>
      </c>
      <c r="L4063" s="444">
        <f t="shared" ca="1" si="177"/>
        <v>-9640422282747.2969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25">
      <c r="G4064" s="459"/>
      <c r="H4064" s="459">
        <v>4057</v>
      </c>
      <c r="I4064" s="444">
        <f t="shared" ca="1" si="178"/>
        <v>-9640422282747.2969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-40168426178.113739</v>
      </c>
      <c r="L4064" s="444">
        <f t="shared" ca="1" si="177"/>
        <v>-9680590708925.4102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25">
      <c r="G4065" s="459"/>
      <c r="H4065" s="459">
        <v>4058</v>
      </c>
      <c r="I4065" s="444">
        <f t="shared" ca="1" si="178"/>
        <v>-9680590708925.4102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-40335794620.522545</v>
      </c>
      <c r="L4065" s="444">
        <f t="shared" ca="1" si="177"/>
        <v>-9720926503545.9336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25">
      <c r="G4066" s="459"/>
      <c r="H4066" s="459">
        <v>4059</v>
      </c>
      <c r="I4066" s="444">
        <f t="shared" ca="1" si="178"/>
        <v>-9720926503545.9336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-40503860431.441391</v>
      </c>
      <c r="L4066" s="444">
        <f t="shared" ca="1" si="177"/>
        <v>-9761430363977.375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25">
      <c r="G4067" s="459"/>
      <c r="H4067" s="459">
        <v>4060</v>
      </c>
      <c r="I4067" s="444">
        <f t="shared" ca="1" si="178"/>
        <v>-9761430363977.375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-40672626516.572395</v>
      </c>
      <c r="L4067" s="444">
        <f t="shared" ca="1" si="177"/>
        <v>-9802102990493.9473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25">
      <c r="G4068" s="459"/>
      <c r="H4068" s="459">
        <v>4061</v>
      </c>
      <c r="I4068" s="444">
        <f t="shared" ca="1" si="178"/>
        <v>-9802102990493.9473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-40842095793.724777</v>
      </c>
      <c r="L4068" s="444">
        <f t="shared" ca="1" si="177"/>
        <v>-9842945086287.6719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25">
      <c r="G4069" s="459"/>
      <c r="H4069" s="459">
        <v>4062</v>
      </c>
      <c r="I4069" s="444">
        <f t="shared" ca="1" si="178"/>
        <v>-9842945086287.6719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-41012271192.865295</v>
      </c>
      <c r="L4069" s="444">
        <f t="shared" ca="1" si="177"/>
        <v>-9883957357480.5371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25">
      <c r="G4070" s="459"/>
      <c r="H4070" s="459">
        <v>4063</v>
      </c>
      <c r="I4070" s="444">
        <f t="shared" ca="1" si="178"/>
        <v>-9883957357480.5371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-41183155656.168907</v>
      </c>
      <c r="L4070" s="444">
        <f t="shared" ca="1" si="177"/>
        <v>-9925140513136.7051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25">
      <c r="G4071" s="459"/>
      <c r="H4071" s="459">
        <v>4064</v>
      </c>
      <c r="I4071" s="444">
        <f t="shared" ca="1" si="178"/>
        <v>-9925140513136.7051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-41354752138.069603</v>
      </c>
      <c r="L4071" s="444">
        <f t="shared" ca="1" si="177"/>
        <v>-9966495265274.7754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25">
      <c r="G4072" s="459"/>
      <c r="H4072" s="459">
        <v>4065</v>
      </c>
      <c r="I4072" s="444">
        <f t="shared" ca="1" si="178"/>
        <v>-9966495265274.7754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-41527063605.311562</v>
      </c>
      <c r="L4072" s="444">
        <f t="shared" ca="1" si="177"/>
        <v>-10008022328880.088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25">
      <c r="G4073" s="459"/>
      <c r="H4073" s="459">
        <v>4066</v>
      </c>
      <c r="I4073" s="444">
        <f t="shared" ca="1" si="178"/>
        <v>-10008022328880.088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-41700093037.000366</v>
      </c>
      <c r="L4073" s="444">
        <f t="shared" ca="1" si="177"/>
        <v>-10049722421917.088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25">
      <c r="G4074" s="459"/>
      <c r="H4074" s="459">
        <v>4067</v>
      </c>
      <c r="I4074" s="444">
        <f t="shared" ca="1" si="178"/>
        <v>-10049722421917.088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-41873843424.654533</v>
      </c>
      <c r="L4074" s="444">
        <f t="shared" ca="1" si="177"/>
        <v>-10091596265341.742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25">
      <c r="G4075" s="459"/>
      <c r="H4075" s="459">
        <v>4068</v>
      </c>
      <c r="I4075" s="444">
        <f t="shared" ca="1" si="178"/>
        <v>-10091596265341.742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-42048317772.257256</v>
      </c>
      <c r="L4075" s="444">
        <f t="shared" ca="1" si="177"/>
        <v>-10133644583114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25">
      <c r="G4076" s="459"/>
      <c r="H4076" s="459">
        <v>4069</v>
      </c>
      <c r="I4076" s="444">
        <f t="shared" ca="1" si="178"/>
        <v>-10133644583114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-42223519096.308334</v>
      </c>
      <c r="L4076" s="444">
        <f t="shared" ca="1" si="177"/>
        <v>-10175868102210.309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25">
      <c r="G4077" s="459"/>
      <c r="H4077" s="459">
        <v>4070</v>
      </c>
      <c r="I4077" s="444">
        <f t="shared" ca="1" si="178"/>
        <v>-10175868102210.309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-42399450425.876282</v>
      </c>
      <c r="L4077" s="444">
        <f t="shared" ca="1" si="177"/>
        <v>-10218267552636.186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25">
      <c r="G4078" s="459"/>
      <c r="H4078" s="459">
        <v>4071</v>
      </c>
      <c r="I4078" s="444">
        <f t="shared" ca="1" si="178"/>
        <v>-10218267552636.186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-42576114802.650772</v>
      </c>
      <c r="L4078" s="444">
        <f t="shared" ca="1" si="177"/>
        <v>-10260843667438.836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25">
      <c r="G4079" s="459"/>
      <c r="H4079" s="459">
        <v>4072</v>
      </c>
      <c r="I4079" s="444">
        <f t="shared" ca="1" si="178"/>
        <v>-10260843667438.836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-42753515280.995148</v>
      </c>
      <c r="L4079" s="444">
        <f t="shared" ca="1" si="177"/>
        <v>-10303597182719.832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25">
      <c r="G4080" s="459"/>
      <c r="H4080" s="459">
        <v>4073</v>
      </c>
      <c r="I4080" s="444">
        <f t="shared" ca="1" si="178"/>
        <v>-10303597182719.832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-42931654927.999298</v>
      </c>
      <c r="L4080" s="444">
        <f t="shared" ca="1" si="177"/>
        <v>-10346528837647.832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25">
      <c r="G4081" s="459"/>
      <c r="H4081" s="459">
        <v>4074</v>
      </c>
      <c r="I4081" s="444">
        <f t="shared" ca="1" si="178"/>
        <v>-10346528837647.832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-43110536823.532631</v>
      </c>
      <c r="L4081" s="444">
        <f t="shared" ca="1" si="177"/>
        <v>-10389639374471.365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25">
      <c r="G4082" s="459"/>
      <c r="H4082" s="459">
        <v>4075</v>
      </c>
      <c r="I4082" s="444">
        <f t="shared" ca="1" si="178"/>
        <v>-10389639374471.365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-43290164060.297356</v>
      </c>
      <c r="L4082" s="444">
        <f t="shared" ca="1" si="177"/>
        <v>-10432929538531.662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25">
      <c r="G4083" s="459"/>
      <c r="H4083" s="459">
        <v>4076</v>
      </c>
      <c r="I4083" s="444">
        <f t="shared" ca="1" si="178"/>
        <v>-10432929538531.662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-43470539743.881927</v>
      </c>
      <c r="L4083" s="444">
        <f t="shared" ca="1" si="177"/>
        <v>-10476400078275.545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25">
      <c r="G4084" s="459"/>
      <c r="H4084" s="459">
        <v>4077</v>
      </c>
      <c r="I4084" s="444">
        <f t="shared" ca="1" si="178"/>
        <v>-10476400078275.545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-43651666992.814774</v>
      </c>
      <c r="L4084" s="444">
        <f t="shared" ca="1" si="177"/>
        <v>-10520051745268.359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25">
      <c r="G4085" s="459"/>
      <c r="H4085" s="459">
        <v>4078</v>
      </c>
      <c r="I4085" s="444">
        <f t="shared" ca="1" si="178"/>
        <v>-10520051745268.359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-43833548938.618164</v>
      </c>
      <c r="L4085" s="444">
        <f t="shared" ca="1" si="177"/>
        <v>-10563885294206.977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25">
      <c r="G4086" s="459"/>
      <c r="H4086" s="459">
        <v>4079</v>
      </c>
      <c r="I4086" s="444">
        <f t="shared" ca="1" si="178"/>
        <v>-10563885294206.977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-44016188725.862404</v>
      </c>
      <c r="L4086" s="444">
        <f t="shared" ca="1" si="177"/>
        <v>-10607901482932.84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25">
      <c r="G4087" s="459"/>
      <c r="H4087" s="459">
        <v>4080</v>
      </c>
      <c r="I4087" s="444">
        <f t="shared" ca="1" si="178"/>
        <v>-10607901482932.84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-44199589512.220169</v>
      </c>
      <c r="L4087" s="444">
        <f t="shared" ca="1" si="177"/>
        <v>-10652101072445.061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25">
      <c r="G4088" s="459"/>
      <c r="H4088" s="459">
        <v>4081</v>
      </c>
      <c r="I4088" s="444">
        <f t="shared" ca="1" si="178"/>
        <v>-10652101072445.061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-44383754468.521088</v>
      </c>
      <c r="L4088" s="444">
        <f t="shared" ref="L4088:L4342" ca="1" si="182">I4088-J4088+K4088</f>
        <v>-10696484826913.582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25">
      <c r="G4089" s="459"/>
      <c r="H4089" s="459">
        <v>4082</v>
      </c>
      <c r="I4089" s="444">
        <f t="shared" ref="I4089:I4343" ca="1" si="183">L4088</f>
        <v>-10696484826913.582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-44568686778.806595</v>
      </c>
      <c r="L4089" s="444">
        <f t="shared" ca="1" si="182"/>
        <v>-10741053513692.389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25">
      <c r="G4090" s="459"/>
      <c r="H4090" s="459">
        <v>4083</v>
      </c>
      <c r="I4090" s="444">
        <f t="shared" ca="1" si="183"/>
        <v>-10741053513692.389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-44754389640.384949</v>
      </c>
      <c r="L4090" s="444">
        <f t="shared" ca="1" si="182"/>
        <v>-10785807903332.773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25">
      <c r="G4091" s="459"/>
      <c r="H4091" s="459">
        <v>4084</v>
      </c>
      <c r="I4091" s="444">
        <f t="shared" ca="1" si="183"/>
        <v>-10785807903332.773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-44940866263.886559</v>
      </c>
      <c r="L4091" s="444">
        <f t="shared" ca="1" si="182"/>
        <v>-10830748769596.66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25">
      <c r="G4092" s="459"/>
      <c r="H4092" s="459">
        <v>4085</v>
      </c>
      <c r="I4092" s="444">
        <f t="shared" ca="1" si="183"/>
        <v>-10830748769596.66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-45128119873.31942</v>
      </c>
      <c r="L4092" s="444">
        <f t="shared" ca="1" si="182"/>
        <v>-10875876889469.98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25">
      <c r="G4093" s="459"/>
      <c r="H4093" s="459">
        <v>4086</v>
      </c>
      <c r="I4093" s="444">
        <f t="shared" ca="1" si="183"/>
        <v>-10875876889469.98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-45316153706.124916</v>
      </c>
      <c r="L4093" s="444">
        <f t="shared" ca="1" si="182"/>
        <v>-10921193043176.105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25">
      <c r="G4094" s="459"/>
      <c r="H4094" s="459">
        <v>4087</v>
      </c>
      <c r="I4094" s="444">
        <f t="shared" ca="1" si="183"/>
        <v>-10921193043176.105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-45504971013.233772</v>
      </c>
      <c r="L4094" s="444">
        <f t="shared" ca="1" si="182"/>
        <v>-10966698014189.34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25">
      <c r="G4095" s="459"/>
      <c r="H4095" s="459">
        <v>4088</v>
      </c>
      <c r="I4095" s="444">
        <f t="shared" ca="1" si="183"/>
        <v>-10966698014189.34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-45694575059.122246</v>
      </c>
      <c r="L4095" s="444">
        <f t="shared" ca="1" si="182"/>
        <v>-11012392589248.463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25">
      <c r="G4096" s="459"/>
      <c r="H4096" s="459">
        <v>4089</v>
      </c>
      <c r="I4096" s="444">
        <f t="shared" ca="1" si="183"/>
        <v>-11012392589248.463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-45884969121.868591</v>
      </c>
      <c r="L4096" s="444">
        <f t="shared" ca="1" si="182"/>
        <v>-11058277558370.332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25">
      <c r="G4097" s="459"/>
      <c r="H4097" s="459">
        <v>4090</v>
      </c>
      <c r="I4097" s="444">
        <f t="shared" ca="1" si="183"/>
        <v>-11058277558370.332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-46076156493.209717</v>
      </c>
      <c r="L4097" s="444">
        <f t="shared" ca="1" si="182"/>
        <v>-11104353714863.541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25">
      <c r="G4098" s="459"/>
      <c r="H4098" s="459">
        <v>4091</v>
      </c>
      <c r="I4098" s="444">
        <f t="shared" ca="1" si="183"/>
        <v>-11104353714863.541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-46268140478.598083</v>
      </c>
      <c r="L4098" s="444">
        <f t="shared" ca="1" si="182"/>
        <v>-11150621855342.139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25">
      <c r="G4099" s="459"/>
      <c r="H4099" s="459">
        <v>4092</v>
      </c>
      <c r="I4099" s="444">
        <f t="shared" ca="1" si="183"/>
        <v>-11150621855342.139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-46460924397.258911</v>
      </c>
      <c r="L4099" s="444">
        <f t="shared" ca="1" si="182"/>
        <v>-11197082779739.398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25">
      <c r="G4100" s="459"/>
      <c r="H4100" s="459">
        <v>4093</v>
      </c>
      <c r="I4100" s="444">
        <f t="shared" ca="1" si="183"/>
        <v>-11197082779739.398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-46654511582.24749</v>
      </c>
      <c r="L4100" s="444">
        <f t="shared" ca="1" si="182"/>
        <v>-11243737291321.646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25">
      <c r="G4101" s="459"/>
      <c r="H4101" s="459">
        <v>4094</v>
      </c>
      <c r="I4101" s="444">
        <f t="shared" ca="1" si="183"/>
        <v>-11243737291321.646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-46848905380.506859</v>
      </c>
      <c r="L4101" s="444">
        <f t="shared" ca="1" si="182"/>
        <v>-11290586196702.154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25">
      <c r="G4102" s="459"/>
      <c r="H4102" s="459">
        <v>4095</v>
      </c>
      <c r="I4102" s="444">
        <f t="shared" ca="1" si="183"/>
        <v>-11290586196702.154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-47044109152.925644</v>
      </c>
      <c r="L4102" s="444">
        <f t="shared" ca="1" si="182"/>
        <v>-11337630305855.08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25">
      <c r="G4103" s="459"/>
      <c r="H4103" s="459">
        <v>4096</v>
      </c>
      <c r="I4103" s="444">
        <f t="shared" ca="1" si="183"/>
        <v>-11337630305855.08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-47240126274.396164</v>
      </c>
      <c r="L4103" s="444">
        <f t="shared" ca="1" si="182"/>
        <v>-11384870432129.477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25">
      <c r="G4104" s="459"/>
      <c r="H4104" s="459">
        <v>4097</v>
      </c>
      <c r="I4104" s="444">
        <f t="shared" ca="1" si="183"/>
        <v>-11384870432129.477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-47436960133.872818</v>
      </c>
      <c r="L4104" s="444">
        <f t="shared" ca="1" si="182"/>
        <v>-11432307392263.35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25">
      <c r="G4105" s="459"/>
      <c r="H4105" s="459">
        <v>4098</v>
      </c>
      <c r="I4105" s="444">
        <f t="shared" ca="1" si="183"/>
        <v>-11432307392263.35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-47634614134.430626</v>
      </c>
      <c r="L4105" s="444">
        <f t="shared" ca="1" si="182"/>
        <v>-11479942006397.779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25">
      <c r="G4106" s="459"/>
      <c r="H4106" s="459">
        <v>4099</v>
      </c>
      <c r="I4106" s="444">
        <f t="shared" ca="1" si="183"/>
        <v>-11479942006397.779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-47833091693.324081</v>
      </c>
      <c r="L4106" s="444">
        <f t="shared" ca="1" si="182"/>
        <v>-11527775098091.104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25">
      <c r="G4107" s="459"/>
      <c r="H4107" s="459">
        <v>4100</v>
      </c>
      <c r="I4107" s="444">
        <f t="shared" ca="1" si="183"/>
        <v>-11527775098091.104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-48032396242.046265</v>
      </c>
      <c r="L4107" s="444">
        <f t="shared" ca="1" si="182"/>
        <v>-11575807494333.15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25">
      <c r="G4108" s="459"/>
      <c r="H4108" s="459">
        <v>4101</v>
      </c>
      <c r="I4108" s="444">
        <f t="shared" ca="1" si="183"/>
        <v>-11575807494333.15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-48232531226.388123</v>
      </c>
      <c r="L4108" s="444">
        <f t="shared" ca="1" si="182"/>
        <v>-11624040025559.539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25">
      <c r="G4109" s="459"/>
      <c r="H4109" s="459">
        <v>4102</v>
      </c>
      <c r="I4109" s="444">
        <f t="shared" ca="1" si="183"/>
        <v>-11624040025559.539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-48433500106.498077</v>
      </c>
      <c r="L4109" s="444">
        <f t="shared" ca="1" si="182"/>
        <v>-11672473525666.037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25">
      <c r="G4110" s="459"/>
      <c r="H4110" s="459">
        <v>4103</v>
      </c>
      <c r="I4110" s="444">
        <f t="shared" ca="1" si="183"/>
        <v>-11672473525666.037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-48635306356.941818</v>
      </c>
      <c r="L4110" s="444">
        <f t="shared" ca="1" si="182"/>
        <v>-11721108832022.979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25">
      <c r="G4111" s="459"/>
      <c r="H4111" s="459">
        <v>4104</v>
      </c>
      <c r="I4111" s="444">
        <f t="shared" ca="1" si="183"/>
        <v>-11721108832022.979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-48837953466.762413</v>
      </c>
      <c r="L4111" s="444">
        <f t="shared" ca="1" si="182"/>
        <v>-11769946785489.74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25">
      <c r="G4112" s="459"/>
      <c r="H4112" s="459">
        <v>4105</v>
      </c>
      <c r="I4112" s="444">
        <f t="shared" ca="1" si="183"/>
        <v>-11769946785489.74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-49041444939.540581</v>
      </c>
      <c r="L4112" s="444">
        <f t="shared" ca="1" si="182"/>
        <v>-11818988230429.281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25">
      <c r="G4113" s="459"/>
      <c r="H4113" s="459">
        <v>4106</v>
      </c>
      <c r="I4113" s="444">
        <f t="shared" ca="1" si="183"/>
        <v>-11818988230429.281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-49245784293.455338</v>
      </c>
      <c r="L4113" s="444">
        <f t="shared" ca="1" si="182"/>
        <v>-11868234014722.736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25">
      <c r="G4114" s="459"/>
      <c r="H4114" s="459">
        <v>4107</v>
      </c>
      <c r="I4114" s="444">
        <f t="shared" ca="1" si="183"/>
        <v>-11868234014722.736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-49450975061.344734</v>
      </c>
      <c r="L4114" s="444">
        <f t="shared" ca="1" si="182"/>
        <v>-11917684989784.082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25">
      <c r="G4115" s="459"/>
      <c r="H4115" s="459">
        <v>4108</v>
      </c>
      <c r="I4115" s="444">
        <f t="shared" ca="1" si="183"/>
        <v>-11917684989784.082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-49657020790.767006</v>
      </c>
      <c r="L4115" s="444">
        <f t="shared" ca="1" si="182"/>
        <v>-11967342010574.85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25">
      <c r="G4116" s="459"/>
      <c r="H4116" s="459">
        <v>4109</v>
      </c>
      <c r="I4116" s="444">
        <f t="shared" ca="1" si="183"/>
        <v>-11967342010574.85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-49863925044.061874</v>
      </c>
      <c r="L4116" s="444">
        <f t="shared" ca="1" si="182"/>
        <v>-12017205935618.912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25">
      <c r="G4117" s="459"/>
      <c r="H4117" s="459">
        <v>4110</v>
      </c>
      <c r="I4117" s="444">
        <f t="shared" ca="1" si="183"/>
        <v>-12017205935618.912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-50071691398.412132</v>
      </c>
      <c r="L4117" s="444">
        <f t="shared" ca="1" si="182"/>
        <v>-12067277627017.324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25">
      <c r="G4118" s="459"/>
      <c r="H4118" s="459">
        <v>4111</v>
      </c>
      <c r="I4118" s="444">
        <f t="shared" ca="1" si="183"/>
        <v>-12067277627017.324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-50280323445.905518</v>
      </c>
      <c r="L4118" s="444">
        <f t="shared" ca="1" si="182"/>
        <v>-12117557950463.23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25">
      <c r="G4119" s="459"/>
      <c r="H4119" s="459">
        <v>4112</v>
      </c>
      <c r="I4119" s="444">
        <f t="shared" ca="1" si="183"/>
        <v>-12117557950463.23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-50489824793.596794</v>
      </c>
      <c r="L4119" s="444">
        <f t="shared" ca="1" si="182"/>
        <v>-12168047775256.828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25">
      <c r="G4120" s="459"/>
      <c r="H4120" s="459">
        <v>4113</v>
      </c>
      <c r="I4120" s="444">
        <f t="shared" ca="1" si="183"/>
        <v>-12168047775256.828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-50700199063.570114</v>
      </c>
      <c r="L4120" s="444">
        <f t="shared" ca="1" si="182"/>
        <v>-12218747974320.398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25">
      <c r="G4121" s="459"/>
      <c r="H4121" s="459">
        <v>4114</v>
      </c>
      <c r="I4121" s="444">
        <f t="shared" ca="1" si="183"/>
        <v>-12218747974320.398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-50911449893.001663</v>
      </c>
      <c r="L4121" s="444">
        <f t="shared" ca="1" si="182"/>
        <v>-12269659424213.4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25">
      <c r="G4122" s="459"/>
      <c r="H4122" s="459">
        <v>4115</v>
      </c>
      <c r="I4122" s="444">
        <f t="shared" ca="1" si="183"/>
        <v>-12269659424213.4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-51123580934.222504</v>
      </c>
      <c r="L4122" s="444">
        <f t="shared" ca="1" si="182"/>
        <v>-12320783005147.623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25">
      <c r="G4123" s="459"/>
      <c r="H4123" s="459">
        <v>4116</v>
      </c>
      <c r="I4123" s="444">
        <f t="shared" ca="1" si="183"/>
        <v>-12320783005147.623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-51336595854.781761</v>
      </c>
      <c r="L4123" s="444">
        <f t="shared" ca="1" si="182"/>
        <v>-12372119601002.404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25">
      <c r="G4124" s="459"/>
      <c r="H4124" s="459">
        <v>4117</v>
      </c>
      <c r="I4124" s="444">
        <f t="shared" ca="1" si="183"/>
        <v>-12372119601002.404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-51550498337.510017</v>
      </c>
      <c r="L4124" s="444">
        <f t="shared" ca="1" si="182"/>
        <v>-12423670099339.914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25">
      <c r="G4125" s="459"/>
      <c r="H4125" s="459">
        <v>4118</v>
      </c>
      <c r="I4125" s="444">
        <f t="shared" ca="1" si="183"/>
        <v>-12423670099339.914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-51765292080.582977</v>
      </c>
      <c r="L4125" s="444">
        <f t="shared" ca="1" si="182"/>
        <v>-12475435391420.496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25">
      <c r="G4126" s="459"/>
      <c r="H4126" s="459">
        <v>4119</v>
      </c>
      <c r="I4126" s="444">
        <f t="shared" ca="1" si="183"/>
        <v>-12475435391420.496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-51980980797.585403</v>
      </c>
      <c r="L4126" s="444">
        <f t="shared" ca="1" si="182"/>
        <v>-12527416372218.082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25">
      <c r="G4127" s="459"/>
      <c r="H4127" s="459">
        <v>4120</v>
      </c>
      <c r="I4127" s="444">
        <f t="shared" ca="1" si="183"/>
        <v>-12527416372218.082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-52197568217.57534</v>
      </c>
      <c r="L4127" s="444">
        <f t="shared" ca="1" si="182"/>
        <v>-12579613940435.658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25">
      <c r="G4128" s="459"/>
      <c r="H4128" s="459">
        <v>4121</v>
      </c>
      <c r="I4128" s="444">
        <f t="shared" ca="1" si="183"/>
        <v>-12579613940435.658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-52415058085.148575</v>
      </c>
      <c r="L4128" s="444">
        <f t="shared" ca="1" si="182"/>
        <v>-12632028998520.807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25">
      <c r="G4129" s="459"/>
      <c r="H4129" s="459">
        <v>4122</v>
      </c>
      <c r="I4129" s="444">
        <f t="shared" ca="1" si="183"/>
        <v>-12632028998520.807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-52633454160.503357</v>
      </c>
      <c r="L4129" s="444">
        <f t="shared" ca="1" si="182"/>
        <v>-12684662452681.311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25">
      <c r="G4130" s="459"/>
      <c r="H4130" s="459">
        <v>4123</v>
      </c>
      <c r="I4130" s="444">
        <f t="shared" ca="1" si="183"/>
        <v>-12684662452681.311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-52852760219.505463</v>
      </c>
      <c r="L4130" s="444">
        <f t="shared" ca="1" si="182"/>
        <v>-12737515212900.816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25">
      <c r="G4131" s="459"/>
      <c r="H4131" s="459">
        <v>4124</v>
      </c>
      <c r="I4131" s="444">
        <f t="shared" ca="1" si="183"/>
        <v>-12737515212900.816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-53072980053.753403</v>
      </c>
      <c r="L4131" s="444">
        <f t="shared" ca="1" si="182"/>
        <v>-12790588192954.57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25">
      <c r="G4132" s="459"/>
      <c r="H4132" s="459">
        <v>4125</v>
      </c>
      <c r="I4132" s="444">
        <f t="shared" ca="1" si="183"/>
        <v>-12790588192954.57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-53294117470.644043</v>
      </c>
      <c r="L4132" s="444">
        <f t="shared" ca="1" si="182"/>
        <v>-12843882310425.215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25">
      <c r="G4133" s="459"/>
      <c r="H4133" s="459">
        <v>4126</v>
      </c>
      <c r="I4133" s="444">
        <f t="shared" ca="1" si="183"/>
        <v>-12843882310425.215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-53516176293.438393</v>
      </c>
      <c r="L4133" s="444">
        <f t="shared" ca="1" si="182"/>
        <v>-12897398486718.652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25">
      <c r="G4134" s="459"/>
      <c r="H4134" s="459">
        <v>4127</v>
      </c>
      <c r="I4134" s="444">
        <f t="shared" ca="1" si="183"/>
        <v>-12897398486718.652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-53739160361.327721</v>
      </c>
      <c r="L4134" s="444">
        <f t="shared" ca="1" si="182"/>
        <v>-12951137647079.98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25">
      <c r="G4135" s="459"/>
      <c r="H4135" s="459">
        <v>4128</v>
      </c>
      <c r="I4135" s="444">
        <f t="shared" ca="1" si="183"/>
        <v>-12951137647079.98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-53963073529.499916</v>
      </c>
      <c r="L4135" s="444">
        <f t="shared" ca="1" si="182"/>
        <v>-13005100720609.48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25">
      <c r="G4136" s="459"/>
      <c r="H4136" s="459">
        <v>4129</v>
      </c>
      <c r="I4136" s="444">
        <f t="shared" ca="1" si="183"/>
        <v>-13005100720609.48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-54187919669.206169</v>
      </c>
      <c r="L4136" s="444">
        <f t="shared" ca="1" si="182"/>
        <v>-13059288640278.688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25">
      <c r="G4137" s="459"/>
      <c r="H4137" s="459">
        <v>4130</v>
      </c>
      <c r="I4137" s="444">
        <f t="shared" ca="1" si="183"/>
        <v>-13059288640278.688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-54413702667.827866</v>
      </c>
      <c r="L4137" s="444">
        <f t="shared" ca="1" si="182"/>
        <v>-13113702342946.516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25">
      <c r="G4138" s="459"/>
      <c r="H4138" s="459">
        <v>4131</v>
      </c>
      <c r="I4138" s="444">
        <f t="shared" ca="1" si="183"/>
        <v>-13113702342946.516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-54640426428.943817</v>
      </c>
      <c r="L4138" s="444">
        <f t="shared" ca="1" si="182"/>
        <v>-13168342769375.459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25">
      <c r="G4139" s="459"/>
      <c r="H4139" s="459">
        <v>4132</v>
      </c>
      <c r="I4139" s="444">
        <f t="shared" ca="1" si="183"/>
        <v>-13168342769375.459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-54868094872.397743</v>
      </c>
      <c r="L4139" s="444">
        <f t="shared" ca="1" si="182"/>
        <v>-13223210864247.857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25">
      <c r="G4140" s="459"/>
      <c r="H4140" s="459">
        <v>4133</v>
      </c>
      <c r="I4140" s="444">
        <f t="shared" ca="1" si="183"/>
        <v>-13223210864247.857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-55096711934.366074</v>
      </c>
      <c r="L4140" s="444">
        <f t="shared" ca="1" si="182"/>
        <v>-13278307576182.223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25">
      <c r="G4141" s="459"/>
      <c r="H4141" s="459">
        <v>4134</v>
      </c>
      <c r="I4141" s="444">
        <f t="shared" ca="1" si="183"/>
        <v>-13278307576182.223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-55326281567.425926</v>
      </c>
      <c r="L4141" s="444">
        <f t="shared" ca="1" si="182"/>
        <v>-13333633857749.648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25">
      <c r="G4142" s="459"/>
      <c r="H4142" s="459">
        <v>4135</v>
      </c>
      <c r="I4142" s="444">
        <f t="shared" ca="1" si="183"/>
        <v>-13333633857749.648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-55556807740.623535</v>
      </c>
      <c r="L4142" s="444">
        <f t="shared" ca="1" si="182"/>
        <v>-13389190665490.271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25">
      <c r="G4143" s="459"/>
      <c r="H4143" s="459">
        <v>4136</v>
      </c>
      <c r="I4143" s="444">
        <f t="shared" ca="1" si="183"/>
        <v>-13389190665490.271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-55788294439.542793</v>
      </c>
      <c r="L4143" s="444">
        <f t="shared" ca="1" si="182"/>
        <v>-13444978959929.814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25">
      <c r="G4144" s="459"/>
      <c r="H4144" s="459">
        <v>4137</v>
      </c>
      <c r="I4144" s="444">
        <f t="shared" ca="1" si="183"/>
        <v>-13444978959929.814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-56020745666.374229</v>
      </c>
      <c r="L4144" s="444">
        <f t="shared" ca="1" si="182"/>
        <v>-13500999705596.189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25">
      <c r="G4145" s="459"/>
      <c r="H4145" s="459">
        <v>4138</v>
      </c>
      <c r="I4145" s="444">
        <f t="shared" ca="1" si="183"/>
        <v>-13500999705596.189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-56254165439.984123</v>
      </c>
      <c r="L4145" s="444">
        <f t="shared" ca="1" si="182"/>
        <v>-13557253871036.174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25">
      <c r="G4146" s="459"/>
      <c r="H4146" s="459">
        <v>4139</v>
      </c>
      <c r="I4146" s="444">
        <f t="shared" ca="1" si="183"/>
        <v>-13557253871036.174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-56488557795.984055</v>
      </c>
      <c r="L4146" s="444">
        <f t="shared" ca="1" si="182"/>
        <v>-13613742428832.158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25">
      <c r="G4147" s="459"/>
      <c r="H4147" s="459">
        <v>4140</v>
      </c>
      <c r="I4147" s="444">
        <f t="shared" ca="1" si="183"/>
        <v>-13613742428832.158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-56723926786.800659</v>
      </c>
      <c r="L4147" s="444">
        <f t="shared" ca="1" si="182"/>
        <v>-13670466355618.959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25">
      <c r="G4148" s="459"/>
      <c r="H4148" s="459">
        <v>4141</v>
      </c>
      <c r="I4148" s="444">
        <f t="shared" ca="1" si="183"/>
        <v>-13670466355618.959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-56960276481.745659</v>
      </c>
      <c r="L4148" s="444">
        <f t="shared" ca="1" si="182"/>
        <v>-13727426632100.705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25">
      <c r="G4149" s="459"/>
      <c r="H4149" s="459">
        <v>4142</v>
      </c>
      <c r="I4149" s="444">
        <f t="shared" ca="1" si="183"/>
        <v>-13727426632100.705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-57197610967.086266</v>
      </c>
      <c r="L4149" s="444">
        <f t="shared" ca="1" si="182"/>
        <v>-13784624243067.791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25">
      <c r="G4150" s="459"/>
      <c r="H4150" s="459">
        <v>4143</v>
      </c>
      <c r="I4150" s="444">
        <f t="shared" ca="1" si="183"/>
        <v>-13784624243067.791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-57435934346.115784</v>
      </c>
      <c r="L4150" s="444">
        <f t="shared" ca="1" si="182"/>
        <v>-13842060177413.906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25">
      <c r="G4151" s="459"/>
      <c r="H4151" s="459">
        <v>4144</v>
      </c>
      <c r="I4151" s="444">
        <f t="shared" ca="1" si="183"/>
        <v>-13842060177413.906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-57675250739.224609</v>
      </c>
      <c r="L4151" s="444">
        <f t="shared" ca="1" si="182"/>
        <v>-13899735428153.131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25">
      <c r="G4152" s="459"/>
      <c r="H4152" s="459">
        <v>4145</v>
      </c>
      <c r="I4152" s="444">
        <f t="shared" ca="1" si="183"/>
        <v>-13899735428153.131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-57915564283.971375</v>
      </c>
      <c r="L4152" s="444">
        <f t="shared" ca="1" si="182"/>
        <v>-13957650992437.102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25">
      <c r="G4153" s="459"/>
      <c r="H4153" s="459">
        <v>4146</v>
      </c>
      <c r="I4153" s="444">
        <f t="shared" ca="1" si="183"/>
        <v>-13957650992437.102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-58156879135.154587</v>
      </c>
      <c r="L4153" s="444">
        <f t="shared" ca="1" si="182"/>
        <v>-14015807871572.256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25">
      <c r="G4154" s="459"/>
      <c r="H4154" s="459">
        <v>4147</v>
      </c>
      <c r="I4154" s="444">
        <f t="shared" ca="1" si="183"/>
        <v>-14015807871572.256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-58399199464.884392</v>
      </c>
      <c r="L4154" s="444">
        <f t="shared" ca="1" si="182"/>
        <v>-14074207071037.141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25">
      <c r="G4155" s="459"/>
      <c r="H4155" s="459">
        <v>4148</v>
      </c>
      <c r="I4155" s="444">
        <f t="shared" ca="1" si="183"/>
        <v>-14074207071037.141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-58642529462.654755</v>
      </c>
      <c r="L4155" s="444">
        <f t="shared" ca="1" si="182"/>
        <v>-14132849600499.795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25">
      <c r="G4156" s="459"/>
      <c r="H4156" s="459">
        <v>4149</v>
      </c>
      <c r="I4156" s="444">
        <f t="shared" ca="1" si="183"/>
        <v>-14132849600499.795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-58886873335.415817</v>
      </c>
      <c r="L4156" s="444">
        <f t="shared" ca="1" si="182"/>
        <v>-14191736473835.211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25">
      <c r="G4157" s="459"/>
      <c r="H4157" s="459">
        <v>4150</v>
      </c>
      <c r="I4157" s="444">
        <f t="shared" ca="1" si="183"/>
        <v>-14191736473835.211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-59132235307.646721</v>
      </c>
      <c r="L4157" s="444">
        <f t="shared" ca="1" si="182"/>
        <v>-14250868709142.857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25">
      <c r="G4158" s="459"/>
      <c r="H4158" s="459">
        <v>4151</v>
      </c>
      <c r="I4158" s="444">
        <f t="shared" ca="1" si="183"/>
        <v>-14250868709142.857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-59378619621.428581</v>
      </c>
      <c r="L4158" s="444">
        <f t="shared" ca="1" si="182"/>
        <v>-14310247328764.285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25">
      <c r="G4159" s="459"/>
      <c r="H4159" s="459">
        <v>4152</v>
      </c>
      <c r="I4159" s="444">
        <f t="shared" ca="1" si="183"/>
        <v>-14310247328764.285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-59626030536.517853</v>
      </c>
      <c r="L4159" s="444">
        <f t="shared" ca="1" si="182"/>
        <v>-14369873359300.803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25">
      <c r="G4160" s="459"/>
      <c r="H4160" s="459">
        <v>4153</v>
      </c>
      <c r="I4160" s="444">
        <f t="shared" ca="1" si="183"/>
        <v>-14369873359300.803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-59874472330.420013</v>
      </c>
      <c r="L4160" s="444">
        <f t="shared" ca="1" si="182"/>
        <v>-14429747831631.223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25">
      <c r="G4161" s="459"/>
      <c r="H4161" s="459">
        <v>4154</v>
      </c>
      <c r="I4161" s="444">
        <f t="shared" ca="1" si="183"/>
        <v>-14429747831631.223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-60123949298.463425</v>
      </c>
      <c r="L4161" s="444">
        <f t="shared" ca="1" si="182"/>
        <v>-14489871780929.686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25">
      <c r="G4162" s="459"/>
      <c r="H4162" s="459">
        <v>4155</v>
      </c>
      <c r="I4162" s="444">
        <f t="shared" ca="1" si="183"/>
        <v>-14489871780929.686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-60374465753.87368</v>
      </c>
      <c r="L4162" s="444">
        <f t="shared" ca="1" si="182"/>
        <v>-14550246246683.559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25">
      <c r="G4163" s="459"/>
      <c r="H4163" s="459">
        <v>4156</v>
      </c>
      <c r="I4163" s="444">
        <f t="shared" ca="1" si="183"/>
        <v>-14550246246683.559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-60626026027.84816</v>
      </c>
      <c r="L4163" s="444">
        <f t="shared" ca="1" si="182"/>
        <v>-14610872272711.406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25">
      <c r="G4164" s="459"/>
      <c r="H4164" s="459">
        <v>4157</v>
      </c>
      <c r="I4164" s="444">
        <f t="shared" ca="1" si="183"/>
        <v>-14610872272711.406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-60878634469.630852</v>
      </c>
      <c r="L4164" s="444">
        <f t="shared" ca="1" si="182"/>
        <v>-14671750907181.037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25">
      <c r="G4165" s="459"/>
      <c r="H4165" s="459">
        <v>4158</v>
      </c>
      <c r="I4165" s="444">
        <f t="shared" ca="1" si="183"/>
        <v>-14671750907181.037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-61132295446.587662</v>
      </c>
      <c r="L4165" s="444">
        <f t="shared" ca="1" si="182"/>
        <v>-14732883202627.625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25">
      <c r="G4166" s="459"/>
      <c r="H4166" s="459">
        <v>4159</v>
      </c>
      <c r="I4166" s="444">
        <f t="shared" ca="1" si="183"/>
        <v>-14732883202627.625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-61387013344.281776</v>
      </c>
      <c r="L4166" s="444">
        <f t="shared" ca="1" si="182"/>
        <v>-14794270215971.906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25">
      <c r="G4167" s="459"/>
      <c r="H4167" s="459">
        <v>4160</v>
      </c>
      <c r="I4167" s="444">
        <f t="shared" ca="1" si="183"/>
        <v>-14794270215971.906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-61642792566.549606</v>
      </c>
      <c r="L4167" s="444">
        <f t="shared" ca="1" si="182"/>
        <v>-14855913008538.455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25">
      <c r="G4168" s="459"/>
      <c r="H4168" s="459">
        <v>4161</v>
      </c>
      <c r="I4168" s="444">
        <f t="shared" ca="1" si="183"/>
        <v>-14855913008538.455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-61899637535.576904</v>
      </c>
      <c r="L4168" s="444">
        <f t="shared" ca="1" si="182"/>
        <v>-14917812646074.031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25">
      <c r="G4169" s="459"/>
      <c r="H4169" s="459">
        <v>4162</v>
      </c>
      <c r="I4169" s="444">
        <f t="shared" ca="1" si="183"/>
        <v>-14917812646074.031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-62157552691.975136</v>
      </c>
      <c r="L4169" s="444">
        <f t="shared" ca="1" si="182"/>
        <v>-14979970198766.006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25">
      <c r="G4170" s="459"/>
      <c r="H4170" s="459">
        <v>4163</v>
      </c>
      <c r="I4170" s="444">
        <f t="shared" ca="1" si="183"/>
        <v>-14979970198766.006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-62416542494.85836</v>
      </c>
      <c r="L4170" s="444">
        <f t="shared" ca="1" si="182"/>
        <v>-15042386741260.863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25">
      <c r="G4171" s="459"/>
      <c r="H4171" s="459">
        <v>4164</v>
      </c>
      <c r="I4171" s="444">
        <f t="shared" ca="1" si="183"/>
        <v>-15042386741260.863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-62676611421.920265</v>
      </c>
      <c r="L4171" s="444">
        <f t="shared" ca="1" si="182"/>
        <v>-15105063352682.783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25">
      <c r="G4172" s="459"/>
      <c r="H4172" s="459">
        <v>4165</v>
      </c>
      <c r="I4172" s="444">
        <f t="shared" ca="1" si="183"/>
        <v>-15105063352682.783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-62937763969.511597</v>
      </c>
      <c r="L4172" s="444">
        <f t="shared" ca="1" si="182"/>
        <v>-15168001116652.295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25">
      <c r="G4173" s="459"/>
      <c r="H4173" s="459">
        <v>4166</v>
      </c>
      <c r="I4173" s="444">
        <f t="shared" ca="1" si="183"/>
        <v>-15168001116652.295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-63200004652.717896</v>
      </c>
      <c r="L4173" s="444">
        <f t="shared" ca="1" si="182"/>
        <v>-15231201121305.014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25">
      <c r="G4174" s="459"/>
      <c r="H4174" s="459">
        <v>4167</v>
      </c>
      <c r="I4174" s="444">
        <f t="shared" ca="1" si="183"/>
        <v>-15231201121305.014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-63463338005.437546</v>
      </c>
      <c r="L4174" s="444">
        <f t="shared" ca="1" si="182"/>
        <v>-15294664459310.451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25">
      <c r="G4175" s="459"/>
      <c r="H4175" s="459">
        <v>4168</v>
      </c>
      <c r="I4175" s="444">
        <f t="shared" ca="1" si="183"/>
        <v>-15294664459310.451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-63727768580.460213</v>
      </c>
      <c r="L4175" s="444">
        <f t="shared" ca="1" si="182"/>
        <v>-15358392227890.912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25">
      <c r="G4176" s="459"/>
      <c r="H4176" s="459">
        <v>4169</v>
      </c>
      <c r="I4176" s="444">
        <f t="shared" ca="1" si="183"/>
        <v>-15358392227890.912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-63993300949.545456</v>
      </c>
      <c r="L4176" s="444">
        <f t="shared" ca="1" si="182"/>
        <v>-15422385528840.457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25">
      <c r="G4177" s="459"/>
      <c r="H4177" s="459">
        <v>4170</v>
      </c>
      <c r="I4177" s="444">
        <f t="shared" ca="1" si="183"/>
        <v>-15422385528840.457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-64259939703.5019</v>
      </c>
      <c r="L4177" s="444">
        <f t="shared" ca="1" si="182"/>
        <v>-15486645468543.959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25">
      <c r="G4178" s="459"/>
      <c r="H4178" s="459">
        <v>4171</v>
      </c>
      <c r="I4178" s="444">
        <f t="shared" ca="1" si="183"/>
        <v>-15486645468543.959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-64527689452.266495</v>
      </c>
      <c r="L4178" s="444">
        <f t="shared" ca="1" si="182"/>
        <v>-15551173157996.225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25">
      <c r="G4179" s="459"/>
      <c r="H4179" s="459">
        <v>4172</v>
      </c>
      <c r="I4179" s="444">
        <f t="shared" ca="1" si="183"/>
        <v>-15551173157996.225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-64796554824.984268</v>
      </c>
      <c r="L4179" s="444">
        <f t="shared" ca="1" si="182"/>
        <v>-15615969712821.209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25">
      <c r="G4180" s="459"/>
      <c r="H4180" s="459">
        <v>4173</v>
      </c>
      <c r="I4180" s="444">
        <f t="shared" ca="1" si="183"/>
        <v>-15615969712821.209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-65066540470.088364</v>
      </c>
      <c r="L4180" s="444">
        <f t="shared" ca="1" si="182"/>
        <v>-15681036253291.297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25">
      <c r="G4181" s="459"/>
      <c r="H4181" s="459">
        <v>4174</v>
      </c>
      <c r="I4181" s="444">
        <f t="shared" ca="1" si="183"/>
        <v>-15681036253291.297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-65337651055.380402</v>
      </c>
      <c r="L4181" s="444">
        <f t="shared" ca="1" si="182"/>
        <v>-15746373904346.678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25">
      <c r="G4182" s="459"/>
      <c r="H4182" s="459">
        <v>4175</v>
      </c>
      <c r="I4182" s="444">
        <f t="shared" ca="1" si="183"/>
        <v>-15746373904346.678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-65609891268.111153</v>
      </c>
      <c r="L4182" s="444">
        <f t="shared" ca="1" si="182"/>
        <v>-15811983795614.789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25">
      <c r="G4183" s="459"/>
      <c r="H4183" s="459">
        <v>4176</v>
      </c>
      <c r="I4183" s="444">
        <f t="shared" ca="1" si="183"/>
        <v>-15811983795614.789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-65883265815.061623</v>
      </c>
      <c r="L4183" s="444">
        <f t="shared" ca="1" si="182"/>
        <v>-15877867061429.852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25">
      <c r="G4184" s="459"/>
      <c r="H4184" s="459">
        <v>4177</v>
      </c>
      <c r="I4184" s="444">
        <f t="shared" ca="1" si="183"/>
        <v>-15877867061429.852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-66157779422.624382</v>
      </c>
      <c r="L4184" s="444">
        <f t="shared" ca="1" si="182"/>
        <v>-15944024840852.477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25">
      <c r="G4185" s="459"/>
      <c r="H4185" s="459">
        <v>4178</v>
      </c>
      <c r="I4185" s="444">
        <f t="shared" ca="1" si="183"/>
        <v>-15944024840852.477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-66433436836.885315</v>
      </c>
      <c r="L4185" s="444">
        <f t="shared" ca="1" si="182"/>
        <v>-16010458277689.361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25">
      <c r="G4186" s="459"/>
      <c r="H4186" s="459">
        <v>4179</v>
      </c>
      <c r="I4186" s="444">
        <f t="shared" ca="1" si="183"/>
        <v>-16010458277689.361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-66710242823.705666</v>
      </c>
      <c r="L4186" s="444">
        <f t="shared" ca="1" si="182"/>
        <v>-16077168520513.066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25">
      <c r="G4187" s="459"/>
      <c r="H4187" s="459">
        <v>4180</v>
      </c>
      <c r="I4187" s="444">
        <f t="shared" ca="1" si="183"/>
        <v>-16077168520513.066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-66988202168.804443</v>
      </c>
      <c r="L4187" s="444">
        <f t="shared" ca="1" si="182"/>
        <v>-16144156722681.871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25">
      <c r="G4188" s="459"/>
      <c r="H4188" s="459">
        <v>4181</v>
      </c>
      <c r="I4188" s="444">
        <f t="shared" ca="1" si="183"/>
        <v>-16144156722681.871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-67267319677.841125</v>
      </c>
      <c r="L4188" s="444">
        <f t="shared" ca="1" si="182"/>
        <v>-16211424042359.713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25">
      <c r="G4189" s="459"/>
      <c r="H4189" s="459">
        <v>4182</v>
      </c>
      <c r="I4189" s="444">
        <f t="shared" ca="1" si="183"/>
        <v>-16211424042359.713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-67547600176.498802</v>
      </c>
      <c r="L4189" s="444">
        <f t="shared" ca="1" si="182"/>
        <v>-16278971642536.211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25">
      <c r="G4190" s="459"/>
      <c r="H4190" s="459">
        <v>4183</v>
      </c>
      <c r="I4190" s="444">
        <f t="shared" ca="1" si="183"/>
        <v>-16278971642536.211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-67829048510.567535</v>
      </c>
      <c r="L4190" s="444">
        <f t="shared" ca="1" si="182"/>
        <v>-16346800691046.779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25">
      <c r="G4191" s="459"/>
      <c r="H4191" s="459">
        <v>4184</v>
      </c>
      <c r="I4191" s="444">
        <f t="shared" ca="1" si="183"/>
        <v>-16346800691046.779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-68111669546.028244</v>
      </c>
      <c r="L4191" s="444">
        <f t="shared" ca="1" si="182"/>
        <v>-16414912360592.807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25">
      <c r="G4192" s="459"/>
      <c r="H4192" s="459">
        <v>4185</v>
      </c>
      <c r="I4192" s="444">
        <f t="shared" ca="1" si="183"/>
        <v>-16414912360592.807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-68395468169.136688</v>
      </c>
      <c r="L4192" s="444">
        <f t="shared" ca="1" si="182"/>
        <v>-16483307828761.943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25">
      <c r="G4193" s="459"/>
      <c r="H4193" s="459">
        <v>4186</v>
      </c>
      <c r="I4193" s="444">
        <f t="shared" ca="1" si="183"/>
        <v>-16483307828761.943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-68680449286.508095</v>
      </c>
      <c r="L4193" s="444">
        <f t="shared" ca="1" si="182"/>
        <v>-16551988278048.451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25">
      <c r="G4194" s="459"/>
      <c r="H4194" s="459">
        <v>4187</v>
      </c>
      <c r="I4194" s="444">
        <f t="shared" ca="1" si="183"/>
        <v>-16551988278048.451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-68966617825.201874</v>
      </c>
      <c r="L4194" s="444">
        <f t="shared" ca="1" si="182"/>
        <v>-16620954895873.652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25">
      <c r="G4195" s="459"/>
      <c r="H4195" s="459">
        <v>4188</v>
      </c>
      <c r="I4195" s="444">
        <f t="shared" ca="1" si="183"/>
        <v>-16620954895873.652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-69253978732.806885</v>
      </c>
      <c r="L4195" s="444">
        <f t="shared" ca="1" si="182"/>
        <v>-16690208874606.459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25">
      <c r="G4196" s="459"/>
      <c r="H4196" s="459">
        <v>4189</v>
      </c>
      <c r="I4196" s="444">
        <f t="shared" ca="1" si="183"/>
        <v>-16690208874606.459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-69542536977.526917</v>
      </c>
      <c r="L4196" s="444">
        <f t="shared" ca="1" si="182"/>
        <v>-16759751411583.986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25">
      <c r="G4197" s="459"/>
      <c r="H4197" s="459">
        <v>4190</v>
      </c>
      <c r="I4197" s="444">
        <f t="shared" ca="1" si="183"/>
        <v>-16759751411583.986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-69832297548.266617</v>
      </c>
      <c r="L4197" s="444">
        <f t="shared" ca="1" si="182"/>
        <v>-16829583709132.254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25">
      <c r="G4198" s="459"/>
      <c r="H4198" s="459">
        <v>4191</v>
      </c>
      <c r="I4198" s="444">
        <f t="shared" ca="1" si="183"/>
        <v>-16829583709132.254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-70123265454.717712</v>
      </c>
      <c r="L4198" s="444">
        <f t="shared" ca="1" si="182"/>
        <v>-16899706974586.971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25">
      <c r="G4199" s="459"/>
      <c r="H4199" s="459">
        <v>4192</v>
      </c>
      <c r="I4199" s="444">
        <f t="shared" ca="1" si="183"/>
        <v>-16899706974586.971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-70415445727.445709</v>
      </c>
      <c r="L4199" s="444">
        <f t="shared" ca="1" si="182"/>
        <v>-16970122420314.416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25">
      <c r="G4200" s="459"/>
      <c r="H4200" s="459">
        <v>4193</v>
      </c>
      <c r="I4200" s="444">
        <f t="shared" ca="1" si="183"/>
        <v>-16970122420314.416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-70708843417.976746</v>
      </c>
      <c r="L4200" s="444">
        <f t="shared" ca="1" si="182"/>
        <v>-17040831263732.393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25">
      <c r="G4201" s="459"/>
      <c r="H4201" s="459">
        <v>4194</v>
      </c>
      <c r="I4201" s="444">
        <f t="shared" ca="1" si="183"/>
        <v>-17040831263732.393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-71003463598.884964</v>
      </c>
      <c r="L4201" s="444">
        <f t="shared" ca="1" si="182"/>
        <v>-17111834727331.277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25">
      <c r="G4202" s="459"/>
      <c r="H4202" s="459">
        <v>4195</v>
      </c>
      <c r="I4202" s="444">
        <f t="shared" ca="1" si="183"/>
        <v>-17111834727331.277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-71299311363.88031</v>
      </c>
      <c r="L4202" s="444">
        <f t="shared" ca="1" si="182"/>
        <v>-17183134038695.158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25">
      <c r="G4203" s="459"/>
      <c r="H4203" s="459">
        <v>4196</v>
      </c>
      <c r="I4203" s="444">
        <f t="shared" ca="1" si="183"/>
        <v>-17183134038695.158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-71596391827.896484</v>
      </c>
      <c r="L4203" s="444">
        <f t="shared" ca="1" si="182"/>
        <v>-17254730430523.055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25">
      <c r="G4204" s="459"/>
      <c r="H4204" s="459">
        <v>4197</v>
      </c>
      <c r="I4204" s="444">
        <f t="shared" ca="1" si="183"/>
        <v>-17254730430523.055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-71894710127.179398</v>
      </c>
      <c r="L4204" s="444">
        <f t="shared" ca="1" si="182"/>
        <v>-17326625140650.234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25">
      <c r="G4205" s="459"/>
      <c r="H4205" s="459">
        <v>4198</v>
      </c>
      <c r="I4205" s="444">
        <f t="shared" ca="1" si="183"/>
        <v>-17326625140650.234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-72194271419.375977</v>
      </c>
      <c r="L4205" s="444">
        <f t="shared" ca="1" si="182"/>
        <v>-17398819412069.609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25">
      <c r="G4206" s="459"/>
      <c r="H4206" s="459">
        <v>4199</v>
      </c>
      <c r="I4206" s="444">
        <f t="shared" ca="1" si="183"/>
        <v>-17398819412069.609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-72495080883.623367</v>
      </c>
      <c r="L4206" s="444">
        <f t="shared" ca="1" si="182"/>
        <v>-17471314492953.232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25">
      <c r="G4207" s="459"/>
      <c r="H4207" s="459">
        <v>4200</v>
      </c>
      <c r="I4207" s="444">
        <f t="shared" ca="1" si="183"/>
        <v>-17471314492953.232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-72797143720.638474</v>
      </c>
      <c r="L4207" s="444">
        <f t="shared" ca="1" si="182"/>
        <v>-17544111636673.871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25">
      <c r="G4208" s="459"/>
      <c r="H4208" s="459">
        <v>4201</v>
      </c>
      <c r="I4208" s="444">
        <f t="shared" ca="1" si="183"/>
        <v>-17544111636673.871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-73100465152.8078</v>
      </c>
      <c r="L4208" s="444">
        <f t="shared" ca="1" si="182"/>
        <v>-17617212101826.68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25">
      <c r="G4209" s="459"/>
      <c r="H4209" s="459">
        <v>4202</v>
      </c>
      <c r="I4209" s="444">
        <f t="shared" ca="1" si="183"/>
        <v>-17617212101826.68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-73405050424.277832</v>
      </c>
      <c r="L4209" s="444">
        <f t="shared" ca="1" si="182"/>
        <v>-17690617152250.957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25">
      <c r="G4210" s="459"/>
      <c r="H4210" s="459">
        <v>4203</v>
      </c>
      <c r="I4210" s="444">
        <f t="shared" ca="1" si="183"/>
        <v>-17690617152250.957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-73710904801.045654</v>
      </c>
      <c r="L4210" s="444">
        <f t="shared" ca="1" si="182"/>
        <v>-17764328057052.004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25">
      <c r="G4211" s="459"/>
      <c r="H4211" s="459">
        <v>4204</v>
      </c>
      <c r="I4211" s="444">
        <f t="shared" ca="1" si="183"/>
        <v>-17764328057052.004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-74018033571.050018</v>
      </c>
      <c r="L4211" s="444">
        <f t="shared" ca="1" si="182"/>
        <v>-17838346090623.055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25">
      <c r="G4212" s="459"/>
      <c r="H4212" s="459">
        <v>4205</v>
      </c>
      <c r="I4212" s="444">
        <f t="shared" ca="1" si="183"/>
        <v>-17838346090623.055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-74326442044.262726</v>
      </c>
      <c r="L4212" s="444">
        <f t="shared" ca="1" si="182"/>
        <v>-17912672532667.316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25">
      <c r="G4213" s="459"/>
      <c r="H4213" s="459">
        <v>4206</v>
      </c>
      <c r="I4213" s="444">
        <f t="shared" ca="1" si="183"/>
        <v>-17912672532667.316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-74636135552.780487</v>
      </c>
      <c r="L4213" s="444">
        <f t="shared" ca="1" si="182"/>
        <v>-17987308668220.098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25">
      <c r="G4214" s="459"/>
      <c r="H4214" s="459">
        <v>4207</v>
      </c>
      <c r="I4214" s="444">
        <f t="shared" ca="1" si="183"/>
        <v>-17987308668220.098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-74947119450.917068</v>
      </c>
      <c r="L4214" s="444">
        <f t="shared" ca="1" si="182"/>
        <v>-18062255787671.016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25">
      <c r="G4215" s="459"/>
      <c r="H4215" s="459">
        <v>4208</v>
      </c>
      <c r="I4215" s="444">
        <f t="shared" ca="1" si="183"/>
        <v>-18062255787671.016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-75259399115.295898</v>
      </c>
      <c r="L4215" s="444">
        <f t="shared" ca="1" si="182"/>
        <v>-18137515186786.313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25">
      <c r="G4216" s="459"/>
      <c r="H4216" s="459">
        <v>4209</v>
      </c>
      <c r="I4216" s="444">
        <f t="shared" ca="1" si="183"/>
        <v>-18137515186786.313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-75572979944.942963</v>
      </c>
      <c r="L4216" s="444">
        <f t="shared" ca="1" si="182"/>
        <v>-18213088166731.254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25">
      <c r="G4217" s="459"/>
      <c r="H4217" s="459">
        <v>4210</v>
      </c>
      <c r="I4217" s="444">
        <f t="shared" ca="1" si="183"/>
        <v>-18213088166731.254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-75887867361.380219</v>
      </c>
      <c r="L4217" s="444">
        <f t="shared" ca="1" si="182"/>
        <v>-18288976034092.633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25">
      <c r="G4218" s="459"/>
      <c r="H4218" s="459">
        <v>4211</v>
      </c>
      <c r="I4218" s="444">
        <f t="shared" ca="1" si="183"/>
        <v>-18288976034092.633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-76204066808.719299</v>
      </c>
      <c r="L4218" s="444">
        <f t="shared" ca="1" si="182"/>
        <v>-18365180100901.352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25">
      <c r="G4219" s="459"/>
      <c r="H4219" s="459">
        <v>4212</v>
      </c>
      <c r="I4219" s="444">
        <f t="shared" ca="1" si="183"/>
        <v>-18365180100901.352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-76521583753.75563</v>
      </c>
      <c r="L4219" s="444">
        <f t="shared" ca="1" si="182"/>
        <v>-18441701684655.105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25">
      <c r="G4220" s="459"/>
      <c r="H4220" s="459">
        <v>4213</v>
      </c>
      <c r="I4220" s="444">
        <f t="shared" ca="1" si="183"/>
        <v>-18441701684655.105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-76840423686.062943</v>
      </c>
      <c r="L4220" s="444">
        <f t="shared" ca="1" si="182"/>
        <v>-18518542108341.168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25">
      <c r="G4221" s="459"/>
      <c r="H4221" s="459">
        <v>4214</v>
      </c>
      <c r="I4221" s="444">
        <f t="shared" ca="1" si="183"/>
        <v>-18518542108341.168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-77160592118.088196</v>
      </c>
      <c r="L4221" s="444">
        <f t="shared" ca="1" si="182"/>
        <v>-18595702700459.258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25">
      <c r="G4222" s="459"/>
      <c r="H4222" s="459">
        <v>4215</v>
      </c>
      <c r="I4222" s="444">
        <f t="shared" ca="1" si="183"/>
        <v>-18595702700459.258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-77482094585.246902</v>
      </c>
      <c r="L4222" s="444">
        <f t="shared" ca="1" si="182"/>
        <v>-18673184795044.504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25">
      <c r="G4223" s="459"/>
      <c r="H4223" s="459">
        <v>4216</v>
      </c>
      <c r="I4223" s="444">
        <f t="shared" ca="1" si="183"/>
        <v>-18673184795044.504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-77804936646.018768</v>
      </c>
      <c r="L4223" s="444">
        <f t="shared" ca="1" si="182"/>
        <v>-18750989731690.523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25">
      <c r="G4224" s="459"/>
      <c r="H4224" s="459">
        <v>4217</v>
      </c>
      <c r="I4224" s="444">
        <f t="shared" ca="1" si="183"/>
        <v>-18750989731690.523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-78129123882.043854</v>
      </c>
      <c r="L4224" s="444">
        <f t="shared" ca="1" si="182"/>
        <v>-18829118855572.566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25">
      <c r="G4225" s="459"/>
      <c r="H4225" s="459">
        <v>4218</v>
      </c>
      <c r="I4225" s="444">
        <f t="shared" ca="1" si="183"/>
        <v>-18829118855572.566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-78454661898.219025</v>
      </c>
      <c r="L4225" s="444">
        <f t="shared" ca="1" si="182"/>
        <v>-18907573517470.785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25">
      <c r="G4226" s="459"/>
      <c r="H4226" s="459">
        <v>4219</v>
      </c>
      <c r="I4226" s="444">
        <f t="shared" ca="1" si="183"/>
        <v>-18907573517470.785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-78781556322.794937</v>
      </c>
      <c r="L4226" s="444">
        <f t="shared" ca="1" si="182"/>
        <v>-18986355073793.582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25">
      <c r="G4227" s="459"/>
      <c r="H4227" s="459">
        <v>4220</v>
      </c>
      <c r="I4227" s="444">
        <f t="shared" ca="1" si="183"/>
        <v>-18986355073793.582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-79109812807.473251</v>
      </c>
      <c r="L4227" s="444">
        <f t="shared" ca="1" si="182"/>
        <v>-19065464886601.055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25">
      <c r="G4228" s="459"/>
      <c r="H4228" s="459">
        <v>4221</v>
      </c>
      <c r="I4228" s="444">
        <f t="shared" ca="1" si="183"/>
        <v>-19065464886601.055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-79439437027.504395</v>
      </c>
      <c r="L4228" s="444">
        <f t="shared" ca="1" si="182"/>
        <v>-19144904323628.559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25">
      <c r="G4229" s="459"/>
      <c r="H4229" s="459">
        <v>4222</v>
      </c>
      <c r="I4229" s="444">
        <f t="shared" ca="1" si="183"/>
        <v>-19144904323628.559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-79770434681.78566</v>
      </c>
      <c r="L4229" s="444">
        <f t="shared" ca="1" si="182"/>
        <v>-19224674758310.344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25">
      <c r="G4230" s="459"/>
      <c r="H4230" s="459">
        <v>4223</v>
      </c>
      <c r="I4230" s="444">
        <f t="shared" ca="1" si="183"/>
        <v>-19224674758310.344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-80102811492.959763</v>
      </c>
      <c r="L4230" s="444">
        <f t="shared" ca="1" si="182"/>
        <v>-19304777569803.305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25">
      <c r="G4231" s="459"/>
      <c r="H4231" s="459">
        <v>4224</v>
      </c>
      <c r="I4231" s="444">
        <f t="shared" ca="1" si="183"/>
        <v>-19304777569803.305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-80436573207.513763</v>
      </c>
      <c r="L4231" s="444">
        <f t="shared" ca="1" si="182"/>
        <v>-19385214143010.82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25">
      <c r="G4232" s="459"/>
      <c r="H4232" s="459">
        <v>4225</v>
      </c>
      <c r="I4232" s="444">
        <f t="shared" ca="1" si="183"/>
        <v>-19385214143010.82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-80771725595.878418</v>
      </c>
      <c r="L4232" s="444">
        <f t="shared" ca="1" si="182"/>
        <v>-19465985868606.699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25">
      <c r="G4233" s="459"/>
      <c r="H4233" s="459">
        <v>4226</v>
      </c>
      <c r="I4233" s="444">
        <f t="shared" ca="1" si="183"/>
        <v>-19465985868606.699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-81108274452.527908</v>
      </c>
      <c r="L4233" s="444">
        <f t="shared" ca="1" si="182"/>
        <v>-19547094143059.227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25">
      <c r="G4234" s="459"/>
      <c r="H4234" s="459">
        <v>4227</v>
      </c>
      <c r="I4234" s="444">
        <f t="shared" ca="1" si="183"/>
        <v>-19547094143059.227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-81446225596.080109</v>
      </c>
      <c r="L4234" s="444">
        <f t="shared" ca="1" si="182"/>
        <v>-19628540368655.309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25">
      <c r="G4235" s="459"/>
      <c r="H4235" s="459">
        <v>4228</v>
      </c>
      <c r="I4235" s="444">
        <f t="shared" ca="1" si="183"/>
        <v>-19628540368655.309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-81785584869.397125</v>
      </c>
      <c r="L4235" s="444">
        <f t="shared" ca="1" si="182"/>
        <v>-19710325953524.707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25">
      <c r="G4236" s="459"/>
      <c r="H4236" s="459">
        <v>4229</v>
      </c>
      <c r="I4236" s="444">
        <f t="shared" ca="1" si="183"/>
        <v>-19710325953524.707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-82126358139.686279</v>
      </c>
      <c r="L4236" s="444">
        <f t="shared" ca="1" si="182"/>
        <v>-19792452311664.395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25">
      <c r="G4237" s="459"/>
      <c r="H4237" s="459">
        <v>4230</v>
      </c>
      <c r="I4237" s="444">
        <f t="shared" ca="1" si="183"/>
        <v>-19792452311664.395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-82468551298.601639</v>
      </c>
      <c r="L4237" s="444">
        <f t="shared" ca="1" si="182"/>
        <v>-19874920862962.996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25">
      <c r="G4238" s="459"/>
      <c r="H4238" s="459">
        <v>4231</v>
      </c>
      <c r="I4238" s="444">
        <f t="shared" ca="1" si="183"/>
        <v>-19874920862962.996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-82812170262.34581</v>
      </c>
      <c r="L4238" s="444">
        <f t="shared" ca="1" si="182"/>
        <v>-19957733033225.344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25">
      <c r="G4239" s="459"/>
      <c r="H4239" s="459">
        <v>4232</v>
      </c>
      <c r="I4239" s="444">
        <f t="shared" ca="1" si="183"/>
        <v>-19957733033225.344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-83157220971.772263</v>
      </c>
      <c r="L4239" s="444">
        <f t="shared" ca="1" si="182"/>
        <v>-20040890254197.117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25">
      <c r="G4240" s="459"/>
      <c r="H4240" s="459">
        <v>4233</v>
      </c>
      <c r="I4240" s="444">
        <f t="shared" ca="1" si="183"/>
        <v>-20040890254197.117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-83503709392.487991</v>
      </c>
      <c r="L4240" s="444">
        <f t="shared" ca="1" si="182"/>
        <v>-20124393963589.605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25">
      <c r="G4241" s="459"/>
      <c r="H4241" s="459">
        <v>4234</v>
      </c>
      <c r="I4241" s="444">
        <f t="shared" ca="1" si="183"/>
        <v>-20124393963589.605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-83851641514.956696</v>
      </c>
      <c r="L4241" s="444">
        <f t="shared" ca="1" si="182"/>
        <v>-20208245605104.563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25">
      <c r="G4242" s="459"/>
      <c r="H4242" s="459">
        <v>4235</v>
      </c>
      <c r="I4242" s="444">
        <f t="shared" ca="1" si="183"/>
        <v>-20208245605104.563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-84201023354.602341</v>
      </c>
      <c r="L4242" s="444">
        <f t="shared" ca="1" si="182"/>
        <v>-20292446628459.164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25">
      <c r="G4243" s="459"/>
      <c r="H4243" s="459">
        <v>4236</v>
      </c>
      <c r="I4243" s="444">
        <f t="shared" ca="1" si="183"/>
        <v>-20292446628459.164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-84551860951.913177</v>
      </c>
      <c r="L4243" s="444">
        <f t="shared" ca="1" si="182"/>
        <v>-20376998489411.078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25">
      <c r="G4244" s="459"/>
      <c r="H4244" s="459">
        <v>4237</v>
      </c>
      <c r="I4244" s="444">
        <f t="shared" ca="1" si="183"/>
        <v>-20376998489411.078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-84904160372.546158</v>
      </c>
      <c r="L4244" s="444">
        <f t="shared" ca="1" si="182"/>
        <v>-20461902649783.625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25">
      <c r="G4245" s="459"/>
      <c r="H4245" s="459">
        <v>4238</v>
      </c>
      <c r="I4245" s="444">
        <f t="shared" ca="1" si="183"/>
        <v>-20461902649783.625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-85257927707.431763</v>
      </c>
      <c r="L4245" s="444">
        <f t="shared" ca="1" si="182"/>
        <v>-20547160577491.059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25">
      <c r="G4246" s="459"/>
      <c r="H4246" s="459">
        <v>4239</v>
      </c>
      <c r="I4246" s="444">
        <f t="shared" ca="1" si="183"/>
        <v>-20547160577491.059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-85613169072.87941</v>
      </c>
      <c r="L4246" s="444">
        <f t="shared" ca="1" si="182"/>
        <v>-20632773746563.938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25">
      <c r="G4247" s="459"/>
      <c r="H4247" s="459">
        <v>4240</v>
      </c>
      <c r="I4247" s="444">
        <f t="shared" ca="1" si="183"/>
        <v>-20632773746563.938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-85969890610.683075</v>
      </c>
      <c r="L4247" s="444">
        <f t="shared" ca="1" si="182"/>
        <v>-20718743637174.621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25">
      <c r="G4248" s="459"/>
      <c r="H4248" s="459">
        <v>4241</v>
      </c>
      <c r="I4248" s="444">
        <f t="shared" ca="1" si="183"/>
        <v>-20718743637174.621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-86328098488.227585</v>
      </c>
      <c r="L4248" s="444">
        <f t="shared" ca="1" si="182"/>
        <v>-20805071735662.848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25">
      <c r="G4249" s="459"/>
      <c r="H4249" s="459">
        <v>4242</v>
      </c>
      <c r="I4249" s="444">
        <f t="shared" ca="1" si="183"/>
        <v>-20805071735662.848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-86687798898.5952</v>
      </c>
      <c r="L4249" s="444">
        <f t="shared" ca="1" si="182"/>
        <v>-20891759534561.441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25">
      <c r="G4250" s="459"/>
      <c r="H4250" s="459">
        <v>4243</v>
      </c>
      <c r="I4250" s="444">
        <f t="shared" ca="1" si="183"/>
        <v>-20891759534561.441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-87048998060.672668</v>
      </c>
      <c r="L4250" s="444">
        <f t="shared" ca="1" si="182"/>
        <v>-20978808532622.113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25">
      <c r="G4251" s="459"/>
      <c r="H4251" s="459">
        <v>4244</v>
      </c>
      <c r="I4251" s="444">
        <f t="shared" ca="1" si="183"/>
        <v>-20978808532622.113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-87411702219.258804</v>
      </c>
      <c r="L4251" s="444">
        <f t="shared" ca="1" si="182"/>
        <v>-21066220234841.371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25">
      <c r="G4252" s="459"/>
      <c r="H4252" s="459">
        <v>4245</v>
      </c>
      <c r="I4252" s="444">
        <f t="shared" ca="1" si="183"/>
        <v>-21066220234841.371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-87775917645.172379</v>
      </c>
      <c r="L4252" s="444">
        <f t="shared" ca="1" si="182"/>
        <v>-21153996152486.543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25">
      <c r="G4253" s="459"/>
      <c r="H4253" s="459">
        <v>4246</v>
      </c>
      <c r="I4253" s="444">
        <f t="shared" ca="1" si="183"/>
        <v>-21153996152486.543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-88141650635.360596</v>
      </c>
      <c r="L4253" s="444">
        <f t="shared" ca="1" si="182"/>
        <v>-21242137803121.902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25">
      <c r="G4254" s="459"/>
      <c r="H4254" s="459">
        <v>4247</v>
      </c>
      <c r="I4254" s="444">
        <f t="shared" ca="1" si="183"/>
        <v>-21242137803121.902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-88508907513.007919</v>
      </c>
      <c r="L4254" s="444">
        <f t="shared" ca="1" si="182"/>
        <v>-21330646710634.91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25">
      <c r="G4255" s="459"/>
      <c r="H4255" s="459">
        <v>4248</v>
      </c>
      <c r="I4255" s="444">
        <f t="shared" ca="1" si="183"/>
        <v>-21330646710634.91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-88877694627.645462</v>
      </c>
      <c r="L4255" s="444">
        <f t="shared" ca="1" si="182"/>
        <v>-21419524405262.555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25">
      <c r="G4256" s="459"/>
      <c r="H4256" s="459">
        <v>4249</v>
      </c>
      <c r="I4256" s="444">
        <f t="shared" ca="1" si="183"/>
        <v>-21419524405262.555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-89248018355.260651</v>
      </c>
      <c r="L4256" s="444">
        <f t="shared" ca="1" si="182"/>
        <v>-21508772423617.816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25">
      <c r="G4257" s="459"/>
      <c r="H4257" s="459">
        <v>4250</v>
      </c>
      <c r="I4257" s="444">
        <f t="shared" ca="1" si="183"/>
        <v>-21508772423617.816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-89619885098.407562</v>
      </c>
      <c r="L4257" s="444">
        <f t="shared" ca="1" si="182"/>
        <v>-21598392308716.223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25">
      <c r="G4258" s="459"/>
      <c r="H4258" s="459">
        <v>4251</v>
      </c>
      <c r="I4258" s="444">
        <f t="shared" ca="1" si="183"/>
        <v>-21598392308716.223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-89993301286.317596</v>
      </c>
      <c r="L4258" s="444">
        <f t="shared" ca="1" si="182"/>
        <v>-21688385610002.539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25">
      <c r="G4259" s="459"/>
      <c r="H4259" s="459">
        <v>4252</v>
      </c>
      <c r="I4259" s="444">
        <f t="shared" ca="1" si="183"/>
        <v>-21688385610002.539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-90368273375.010574</v>
      </c>
      <c r="L4259" s="444">
        <f t="shared" ca="1" si="182"/>
        <v>-21778753883377.551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25">
      <c r="G4260" s="459"/>
      <c r="H4260" s="459">
        <v>4253</v>
      </c>
      <c r="I4260" s="444">
        <f t="shared" ca="1" si="183"/>
        <v>-21778753883377.551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-90744807847.406464</v>
      </c>
      <c r="L4260" s="444">
        <f t="shared" ca="1" si="182"/>
        <v>-21869498691224.957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25">
      <c r="G4261" s="459"/>
      <c r="H4261" s="459">
        <v>4254</v>
      </c>
      <c r="I4261" s="444">
        <f t="shared" ca="1" si="183"/>
        <v>-21869498691224.957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-91122911213.437317</v>
      </c>
      <c r="L4261" s="444">
        <f t="shared" ca="1" si="182"/>
        <v>-21960621602438.395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25">
      <c r="G4262" s="459"/>
      <c r="H4262" s="459">
        <v>4255</v>
      </c>
      <c r="I4262" s="444">
        <f t="shared" ca="1" si="183"/>
        <v>-21960621602438.395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-91502590010.159973</v>
      </c>
      <c r="L4262" s="444">
        <f t="shared" ca="1" si="182"/>
        <v>-22052124192448.555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25">
      <c r="G4263" s="459"/>
      <c r="H4263" s="459">
        <v>4256</v>
      </c>
      <c r="I4263" s="444">
        <f t="shared" ca="1" si="183"/>
        <v>-22052124192448.555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-91883850801.868973</v>
      </c>
      <c r="L4263" s="444">
        <f t="shared" ca="1" si="182"/>
        <v>-22144008043250.422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25">
      <c r="G4264" s="459"/>
      <c r="H4264" s="459">
        <v>4257</v>
      </c>
      <c r="I4264" s="444">
        <f t="shared" ca="1" si="183"/>
        <v>-22144008043250.422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-92266700180.210083</v>
      </c>
      <c r="L4264" s="444">
        <f t="shared" ca="1" si="182"/>
        <v>-22236274743430.633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25">
      <c r="G4265" s="459"/>
      <c r="H4265" s="459">
        <v>4258</v>
      </c>
      <c r="I4265" s="444">
        <f t="shared" ca="1" si="183"/>
        <v>-22236274743430.633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-92651144764.294296</v>
      </c>
      <c r="L4265" s="444">
        <f t="shared" ca="1" si="182"/>
        <v>-22328925888194.926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25">
      <c r="G4266" s="459"/>
      <c r="H4266" s="459">
        <v>4259</v>
      </c>
      <c r="I4266" s="444">
        <f t="shared" ca="1" si="183"/>
        <v>-22328925888194.926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-93037191200.812195</v>
      </c>
      <c r="L4266" s="444">
        <f t="shared" ca="1" si="182"/>
        <v>-22421963079395.738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25">
      <c r="G4267" s="459"/>
      <c r="H4267" s="459">
        <v>4260</v>
      </c>
      <c r="I4267" s="444">
        <f t="shared" ca="1" si="183"/>
        <v>-22421963079395.738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-93424846164.148911</v>
      </c>
      <c r="L4267" s="444">
        <f t="shared" ca="1" si="182"/>
        <v>-22515387925559.887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25">
      <c r="G4268" s="459"/>
      <c r="H4268" s="459">
        <v>4261</v>
      </c>
      <c r="I4268" s="444">
        <f t="shared" ca="1" si="183"/>
        <v>-22515387925559.887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-93814116356.499527</v>
      </c>
      <c r="L4268" s="444">
        <f t="shared" ca="1" si="182"/>
        <v>-22609202041916.387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25">
      <c r="G4269" s="459"/>
      <c r="H4269" s="459">
        <v>4262</v>
      </c>
      <c r="I4269" s="444">
        <f t="shared" ca="1" si="183"/>
        <v>-22609202041916.387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-94205008507.98494</v>
      </c>
      <c r="L4269" s="444">
        <f t="shared" ca="1" si="182"/>
        <v>-22703407050424.371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25">
      <c r="G4270" s="459"/>
      <c r="H4270" s="459">
        <v>4263</v>
      </c>
      <c r="I4270" s="444">
        <f t="shared" ca="1" si="183"/>
        <v>-22703407050424.371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-94597529376.768219</v>
      </c>
      <c r="L4270" s="444">
        <f t="shared" ca="1" si="182"/>
        <v>-22798004579801.141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25">
      <c r="G4271" s="459"/>
      <c r="H4271" s="459">
        <v>4264</v>
      </c>
      <c r="I4271" s="444">
        <f t="shared" ca="1" si="183"/>
        <v>-22798004579801.141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-94991685749.171417</v>
      </c>
      <c r="L4271" s="444">
        <f t="shared" ca="1" si="182"/>
        <v>-22892996265550.313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25">
      <c r="G4272" s="459"/>
      <c r="H4272" s="459">
        <v>4265</v>
      </c>
      <c r="I4272" s="444">
        <f t="shared" ca="1" si="183"/>
        <v>-22892996265550.313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-95387484439.792969</v>
      </c>
      <c r="L4272" s="444">
        <f t="shared" ca="1" si="182"/>
        <v>-22988383749990.105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25">
      <c r="G4273" s="459"/>
      <c r="H4273" s="459">
        <v>4266</v>
      </c>
      <c r="I4273" s="444">
        <f t="shared" ca="1" si="183"/>
        <v>-22988383749990.105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-95784932291.625443</v>
      </c>
      <c r="L4273" s="444">
        <f t="shared" ca="1" si="182"/>
        <v>-23084168682281.73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25">
      <c r="G4274" s="459"/>
      <c r="H4274" s="459">
        <v>4267</v>
      </c>
      <c r="I4274" s="444">
        <f t="shared" ca="1" si="183"/>
        <v>-23084168682281.73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-96184036176.173874</v>
      </c>
      <c r="L4274" s="444">
        <f t="shared" ca="1" si="182"/>
        <v>-23180352718457.906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25">
      <c r="G4275" s="459"/>
      <c r="H4275" s="459">
        <v>4268</v>
      </c>
      <c r="I4275" s="444">
        <f t="shared" ca="1" si="183"/>
        <v>-23180352718457.906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-96584802993.574615</v>
      </c>
      <c r="L4275" s="444">
        <f t="shared" ca="1" si="182"/>
        <v>-23276937521451.48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25">
      <c r="G4276" s="459"/>
      <c r="H4276" s="459">
        <v>4269</v>
      </c>
      <c r="I4276" s="444">
        <f t="shared" ca="1" si="183"/>
        <v>-23276937521451.48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-96987239672.714508</v>
      </c>
      <c r="L4276" s="444">
        <f t="shared" ca="1" si="182"/>
        <v>-23373924761124.195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25">
      <c r="G4277" s="459"/>
      <c r="H4277" s="459">
        <v>4270</v>
      </c>
      <c r="I4277" s="444">
        <f t="shared" ca="1" si="183"/>
        <v>-23373924761124.195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-97391353171.350815</v>
      </c>
      <c r="L4277" s="444">
        <f t="shared" ca="1" si="182"/>
        <v>-23471316114295.547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25">
      <c r="G4278" s="459"/>
      <c r="H4278" s="459">
        <v>4271</v>
      </c>
      <c r="I4278" s="444">
        <f t="shared" ca="1" si="183"/>
        <v>-23471316114295.547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-97797150476.231445</v>
      </c>
      <c r="L4278" s="444">
        <f t="shared" ca="1" si="182"/>
        <v>-23569113264771.777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25">
      <c r="G4279" s="459"/>
      <c r="H4279" s="459">
        <v>4272</v>
      </c>
      <c r="I4279" s="444">
        <f t="shared" ca="1" si="183"/>
        <v>-23569113264771.777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-98204638603.215744</v>
      </c>
      <c r="L4279" s="444">
        <f t="shared" ca="1" si="182"/>
        <v>-23667317903374.992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25">
      <c r="G4280" s="459"/>
      <c r="H4280" s="459">
        <v>4273</v>
      </c>
      <c r="I4280" s="444">
        <f t="shared" ca="1" si="183"/>
        <v>-23667317903374.992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-98613824597.395798</v>
      </c>
      <c r="L4280" s="444">
        <f t="shared" ca="1" si="182"/>
        <v>-23765931727972.387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25">
      <c r="G4281" s="459"/>
      <c r="H4281" s="459">
        <v>4274</v>
      </c>
      <c r="I4281" s="444">
        <f t="shared" ca="1" si="183"/>
        <v>-23765931727972.387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-99024715533.218277</v>
      </c>
      <c r="L4281" s="444">
        <f t="shared" ca="1" si="182"/>
        <v>-23864956443505.605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25">
      <c r="G4282" s="459"/>
      <c r="H4282" s="459">
        <v>4275</v>
      </c>
      <c r="I4282" s="444">
        <f t="shared" ca="1" si="183"/>
        <v>-23864956443505.605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-99437318514.606689</v>
      </c>
      <c r="L4282" s="444">
        <f t="shared" ca="1" si="182"/>
        <v>-23964393762020.211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25">
      <c r="G4283" s="459"/>
      <c r="H4283" s="459">
        <v>4276</v>
      </c>
      <c r="I4283" s="444">
        <f t="shared" ca="1" si="183"/>
        <v>-23964393762020.211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-99851640675.084213</v>
      </c>
      <c r="L4283" s="444">
        <f t="shared" ca="1" si="182"/>
        <v>-24064245402695.297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25">
      <c r="G4284" s="459"/>
      <c r="H4284" s="459">
        <v>4277</v>
      </c>
      <c r="I4284" s="444">
        <f t="shared" ca="1" si="183"/>
        <v>-24064245402695.297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-100267689177.89706</v>
      </c>
      <c r="L4284" s="444">
        <f t="shared" ca="1" si="182"/>
        <v>-24164513091873.195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25">
      <c r="G4285" s="459"/>
      <c r="H4285" s="459">
        <v>4278</v>
      </c>
      <c r="I4285" s="444">
        <f t="shared" ca="1" si="183"/>
        <v>-24164513091873.195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-100685471216.13831</v>
      </c>
      <c r="L4285" s="444">
        <f t="shared" ca="1" si="182"/>
        <v>-24265198563089.332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25">
      <c r="G4286" s="459"/>
      <c r="H4286" s="459">
        <v>4279</v>
      </c>
      <c r="I4286" s="444">
        <f t="shared" ca="1" si="183"/>
        <v>-24265198563089.332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-101104994012.87222</v>
      </c>
      <c r="L4286" s="444">
        <f t="shared" ca="1" si="182"/>
        <v>-24366303557102.203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25">
      <c r="G4287" s="459"/>
      <c r="H4287" s="459">
        <v>4280</v>
      </c>
      <c r="I4287" s="444">
        <f t="shared" ca="1" si="183"/>
        <v>-24366303557102.203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-101526264821.25919</v>
      </c>
      <c r="L4287" s="444">
        <f t="shared" ca="1" si="182"/>
        <v>-24467829821923.461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25">
      <c r="G4288" s="459"/>
      <c r="H4288" s="459">
        <v>4281</v>
      </c>
      <c r="I4288" s="444">
        <f t="shared" ca="1" si="183"/>
        <v>-24467829821923.461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-101949290924.68109</v>
      </c>
      <c r="L4288" s="444">
        <f t="shared" ca="1" si="182"/>
        <v>-24569779112848.141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25">
      <c r="G4289" s="459"/>
      <c r="H4289" s="459">
        <v>4282</v>
      </c>
      <c r="I4289" s="444">
        <f t="shared" ca="1" si="183"/>
        <v>-24569779112848.141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-102374079636.86725</v>
      </c>
      <c r="L4289" s="444">
        <f t="shared" ca="1" si="182"/>
        <v>-24672153192485.008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25">
      <c r="G4290" s="459"/>
      <c r="H4290" s="459">
        <v>4283</v>
      </c>
      <c r="I4290" s="444">
        <f t="shared" ca="1" si="183"/>
        <v>-24672153192485.008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-102800638302.02086</v>
      </c>
      <c r="L4290" s="444">
        <f t="shared" ca="1" si="182"/>
        <v>-24774953830787.027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25">
      <c r="G4291" s="459"/>
      <c r="H4291" s="459">
        <v>4284</v>
      </c>
      <c r="I4291" s="444">
        <f t="shared" ca="1" si="183"/>
        <v>-24774953830787.027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-103228974294.94595</v>
      </c>
      <c r="L4291" s="444">
        <f t="shared" ca="1" si="182"/>
        <v>-24878182805081.973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25">
      <c r="G4292" s="459"/>
      <c r="H4292" s="459">
        <v>4285</v>
      </c>
      <c r="I4292" s="444">
        <f t="shared" ca="1" si="183"/>
        <v>-24878182805081.973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-103659095021.17488</v>
      </c>
      <c r="L4292" s="444">
        <f t="shared" ca="1" si="182"/>
        <v>-24981841900103.148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25">
      <c r="G4293" s="459"/>
      <c r="H4293" s="459">
        <v>4286</v>
      </c>
      <c r="I4293" s="444">
        <f t="shared" ca="1" si="183"/>
        <v>-24981841900103.148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-104091007917.09645</v>
      </c>
      <c r="L4293" s="444">
        <f t="shared" ca="1" si="182"/>
        <v>-25085932908020.246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25">
      <c r="G4294" s="459"/>
      <c r="H4294" s="459">
        <v>4287</v>
      </c>
      <c r="I4294" s="444">
        <f t="shared" ca="1" si="183"/>
        <v>-25085932908020.246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-104524720450.08435</v>
      </c>
      <c r="L4294" s="444">
        <f t="shared" ca="1" si="182"/>
        <v>-25190457628470.332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25">
      <c r="G4295" s="459"/>
      <c r="H4295" s="459">
        <v>4288</v>
      </c>
      <c r="I4295" s="444">
        <f t="shared" ca="1" si="183"/>
        <v>-25190457628470.332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-104960240118.62639</v>
      </c>
      <c r="L4295" s="444">
        <f t="shared" ca="1" si="182"/>
        <v>-25295417868588.957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25">
      <c r="G4296" s="459"/>
      <c r="H4296" s="459">
        <v>4289</v>
      </c>
      <c r="I4296" s="444">
        <f t="shared" ca="1" si="183"/>
        <v>-25295417868588.957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-105397574452.45398</v>
      </c>
      <c r="L4296" s="444">
        <f t="shared" ca="1" si="182"/>
        <v>-25400815443041.41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25">
      <c r="G4297" s="459"/>
      <c r="H4297" s="459">
        <v>4290</v>
      </c>
      <c r="I4297" s="444">
        <f t="shared" ca="1" si="183"/>
        <v>-25400815443041.41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-105836731012.67255</v>
      </c>
      <c r="L4297" s="444">
        <f t="shared" ca="1" si="182"/>
        <v>-25506652174054.082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25">
      <c r="G4298" s="459"/>
      <c r="H4298" s="459">
        <v>4291</v>
      </c>
      <c r="I4298" s="444">
        <f t="shared" ca="1" si="183"/>
        <v>-25506652174054.082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-106277717391.89201</v>
      </c>
      <c r="L4298" s="444">
        <f t="shared" ca="1" si="182"/>
        <v>-25612929891445.973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25">
      <c r="G4299" s="459"/>
      <c r="H4299" s="459">
        <v>4292</v>
      </c>
      <c r="I4299" s="444">
        <f t="shared" ca="1" si="183"/>
        <v>-25612929891445.973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-106720541214.35822</v>
      </c>
      <c r="L4299" s="444">
        <f t="shared" ca="1" si="182"/>
        <v>-25719650432660.332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25">
      <c r="G4300" s="459"/>
      <c r="H4300" s="459">
        <v>4293</v>
      </c>
      <c r="I4300" s="444">
        <f t="shared" ca="1" si="183"/>
        <v>-25719650432660.332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-107165210136.08472</v>
      </c>
      <c r="L4300" s="444">
        <f t="shared" ca="1" si="182"/>
        <v>-25826815642796.418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25">
      <c r="G4301" s="459"/>
      <c r="H4301" s="459">
        <v>4294</v>
      </c>
      <c r="I4301" s="444">
        <f t="shared" ca="1" si="183"/>
        <v>-25826815642796.418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-107611731844.98508</v>
      </c>
      <c r="L4301" s="444">
        <f t="shared" ca="1" si="182"/>
        <v>-25934427374641.402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25">
      <c r="G4302" s="459"/>
      <c r="H4302" s="459">
        <v>4295</v>
      </c>
      <c r="I4302" s="444">
        <f t="shared" ca="1" si="183"/>
        <v>-25934427374641.402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-108060114061.00584</v>
      </c>
      <c r="L4302" s="444">
        <f t="shared" ca="1" si="182"/>
        <v>-26042487488702.406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25">
      <c r="G4303" s="459"/>
      <c r="H4303" s="459">
        <v>4296</v>
      </c>
      <c r="I4303" s="444">
        <f t="shared" ca="1" si="183"/>
        <v>-26042487488702.406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-108510364536.26003</v>
      </c>
      <c r="L4303" s="444">
        <f t="shared" ca="1" si="182"/>
        <v>-26150997853238.668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25">
      <c r="G4304" s="459"/>
      <c r="H4304" s="459">
        <v>4297</v>
      </c>
      <c r="I4304" s="444">
        <f t="shared" ca="1" si="183"/>
        <v>-26150997853238.668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-108962491055.16112</v>
      </c>
      <c r="L4304" s="444">
        <f t="shared" ca="1" si="182"/>
        <v>-26259960344293.828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25">
      <c r="G4305" s="459"/>
      <c r="H4305" s="459">
        <v>4298</v>
      </c>
      <c r="I4305" s="444">
        <f t="shared" ca="1" si="183"/>
        <v>-26259960344293.828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-109416501434.55762</v>
      </c>
      <c r="L4305" s="444">
        <f t="shared" ca="1" si="182"/>
        <v>-26369376845728.387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25">
      <c r="G4306" s="459"/>
      <c r="H4306" s="459">
        <v>4299</v>
      </c>
      <c r="I4306" s="444">
        <f t="shared" ca="1" si="183"/>
        <v>-26369376845728.387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-109872403523.86827</v>
      </c>
      <c r="L4306" s="444">
        <f t="shared" ca="1" si="182"/>
        <v>-26479249249252.254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25">
      <c r="G4307" s="459"/>
      <c r="H4307" s="459">
        <v>4300</v>
      </c>
      <c r="I4307" s="444">
        <f t="shared" ca="1" si="183"/>
        <v>-26479249249252.254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-110330205205.21773</v>
      </c>
      <c r="L4307" s="444">
        <f t="shared" ca="1" si="182"/>
        <v>-26589579454457.473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25">
      <c r="G4308" s="459"/>
      <c r="H4308" s="459">
        <v>4301</v>
      </c>
      <c r="I4308" s="444">
        <f t="shared" ca="1" si="183"/>
        <v>-26589579454457.473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-110789914393.5728</v>
      </c>
      <c r="L4308" s="444">
        <f t="shared" ca="1" si="182"/>
        <v>-26700369368851.047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25">
      <c r="G4309" s="459"/>
      <c r="H4309" s="459">
        <v>4302</v>
      </c>
      <c r="I4309" s="444">
        <f t="shared" ca="1" si="183"/>
        <v>-26700369368851.047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-111251539036.87936</v>
      </c>
      <c r="L4309" s="444">
        <f t="shared" ca="1" si="182"/>
        <v>-26811620907887.926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25">
      <c r="G4310" s="459"/>
      <c r="H4310" s="459">
        <v>4303</v>
      </c>
      <c r="I4310" s="444">
        <f t="shared" ca="1" si="183"/>
        <v>-26811620907887.926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-111715087116.19969</v>
      </c>
      <c r="L4310" s="444">
        <f t="shared" ca="1" si="182"/>
        <v>-26923335995004.125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25">
      <c r="G4311" s="459"/>
      <c r="H4311" s="459">
        <v>4304</v>
      </c>
      <c r="I4311" s="444">
        <f t="shared" ca="1" si="183"/>
        <v>-26923335995004.125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-112180566645.85052</v>
      </c>
      <c r="L4311" s="444">
        <f t="shared" ca="1" si="182"/>
        <v>-27035516561649.977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25">
      <c r="G4312" s="459"/>
      <c r="H4312" s="459">
        <v>4305</v>
      </c>
      <c r="I4312" s="444">
        <f t="shared" ca="1" si="183"/>
        <v>-27035516561649.977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-112647985673.54156</v>
      </c>
      <c r="L4312" s="444">
        <f t="shared" ca="1" si="182"/>
        <v>-27148164547323.52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25">
      <c r="G4313" s="459"/>
      <c r="H4313" s="459">
        <v>4306</v>
      </c>
      <c r="I4313" s="444">
        <f t="shared" ca="1" si="183"/>
        <v>-27148164547323.52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-113117352280.51466</v>
      </c>
      <c r="L4313" s="444">
        <f t="shared" ca="1" si="182"/>
        <v>-27261281899604.035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25">
      <c r="G4314" s="459"/>
      <c r="H4314" s="459">
        <v>4307</v>
      </c>
      <c r="I4314" s="444">
        <f t="shared" ca="1" si="183"/>
        <v>-27261281899604.035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-113588674581.68347</v>
      </c>
      <c r="L4314" s="444">
        <f t="shared" ca="1" si="182"/>
        <v>-27374870574185.719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25">
      <c r="G4315" s="459"/>
      <c r="H4315" s="459">
        <v>4308</v>
      </c>
      <c r="I4315" s="444">
        <f t="shared" ca="1" si="183"/>
        <v>-27374870574185.719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-114061960725.77382</v>
      </c>
      <c r="L4315" s="444">
        <f t="shared" ca="1" si="182"/>
        <v>-27488932534911.492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25">
      <c r="G4316" s="459"/>
      <c r="H4316" s="459">
        <v>4309</v>
      </c>
      <c r="I4316" s="444">
        <f t="shared" ca="1" si="183"/>
        <v>-27488932534911.492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-114537218895.46455</v>
      </c>
      <c r="L4316" s="444">
        <f t="shared" ca="1" si="182"/>
        <v>-27603469753806.957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25">
      <c r="G4317" s="459"/>
      <c r="H4317" s="459">
        <v>4310</v>
      </c>
      <c r="I4317" s="444">
        <f t="shared" ca="1" si="183"/>
        <v>-27603469753806.957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-115014457307.52899</v>
      </c>
      <c r="L4317" s="444">
        <f t="shared" ca="1" si="182"/>
        <v>-27718484211114.484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25">
      <c r="G4318" s="459"/>
      <c r="H4318" s="459">
        <v>4311</v>
      </c>
      <c r="I4318" s="444">
        <f t="shared" ca="1" si="183"/>
        <v>-27718484211114.484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-115493684212.97702</v>
      </c>
      <c r="L4318" s="444">
        <f t="shared" ca="1" si="182"/>
        <v>-27833977895327.461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25">
      <c r="G4319" s="459"/>
      <c r="H4319" s="459">
        <v>4312</v>
      </c>
      <c r="I4319" s="444">
        <f t="shared" ca="1" si="183"/>
        <v>-27833977895327.461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-115974907897.19775</v>
      </c>
      <c r="L4319" s="444">
        <f t="shared" ca="1" si="182"/>
        <v>-27949952803224.66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25">
      <c r="G4320" s="459"/>
      <c r="H4320" s="459">
        <v>4313</v>
      </c>
      <c r="I4320" s="444">
        <f t="shared" ca="1" si="183"/>
        <v>-27949952803224.66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-116458136680.10275</v>
      </c>
      <c r="L4320" s="444">
        <f t="shared" ca="1" si="182"/>
        <v>-28066410939904.762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25">
      <c r="G4321" s="459"/>
      <c r="H4321" s="459">
        <v>4314</v>
      </c>
      <c r="I4321" s="444">
        <f t="shared" ca="1" si="183"/>
        <v>-28066410939904.762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-116943378916.26982</v>
      </c>
      <c r="L4321" s="444">
        <f t="shared" ca="1" si="182"/>
        <v>-28183354318821.031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25">
      <c r="G4322" s="459"/>
      <c r="H4322" s="459">
        <v>4315</v>
      </c>
      <c r="I4322" s="444">
        <f t="shared" ca="1" si="183"/>
        <v>-28183354318821.031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-117430642995.08765</v>
      </c>
      <c r="L4322" s="444">
        <f t="shared" ca="1" si="182"/>
        <v>-28300784961816.117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25">
      <c r="G4323" s="459"/>
      <c r="H4323" s="459">
        <v>4316</v>
      </c>
      <c r="I4323" s="444">
        <f t="shared" ca="1" si="183"/>
        <v>-28300784961816.117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-117919937340.9005</v>
      </c>
      <c r="L4323" s="444">
        <f t="shared" ca="1" si="182"/>
        <v>-28418704899157.02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25">
      <c r="G4324" s="459"/>
      <c r="H4324" s="459">
        <v>4317</v>
      </c>
      <c r="I4324" s="444">
        <f t="shared" ca="1" si="183"/>
        <v>-28418704899157.02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-118411270413.15425</v>
      </c>
      <c r="L4324" s="444">
        <f t="shared" ca="1" si="182"/>
        <v>-28537116169570.172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25">
      <c r="G4325" s="459"/>
      <c r="H4325" s="459">
        <v>4318</v>
      </c>
      <c r="I4325" s="444">
        <f t="shared" ca="1" si="183"/>
        <v>-28537116169570.172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-118904650706.54237</v>
      </c>
      <c r="L4325" s="444">
        <f t="shared" ca="1" si="182"/>
        <v>-28656020820276.715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25">
      <c r="G4326" s="459"/>
      <c r="H4326" s="459">
        <v>4319</v>
      </c>
      <c r="I4326" s="444">
        <f t="shared" ca="1" si="183"/>
        <v>-28656020820276.715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-119400086751.153</v>
      </c>
      <c r="L4326" s="444">
        <f t="shared" ca="1" si="182"/>
        <v>-28775420907027.867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25">
      <c r="G4327" s="459"/>
      <c r="H4327" s="459">
        <v>4320</v>
      </c>
      <c r="I4327" s="444">
        <f t="shared" ca="1" si="183"/>
        <v>-28775420907027.867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-119897587112.6161</v>
      </c>
      <c r="L4327" s="444">
        <f t="shared" ca="1" si="182"/>
        <v>-28895318494140.484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25">
      <c r="G4328" s="459"/>
      <c r="H4328" s="459">
        <v>4321</v>
      </c>
      <c r="I4328" s="444">
        <f t="shared" ca="1" si="183"/>
        <v>-28895318494140.484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-120397160392.25201</v>
      </c>
      <c r="L4328" s="444">
        <f t="shared" ca="1" si="182"/>
        <v>-29015715654532.738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25">
      <c r="G4329" s="459"/>
      <c r="H4329" s="459">
        <v>4322</v>
      </c>
      <c r="I4329" s="444">
        <f t="shared" ca="1" si="183"/>
        <v>-29015715654532.738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-120898815227.21974</v>
      </c>
      <c r="L4329" s="444">
        <f t="shared" ca="1" si="182"/>
        <v>-29136614469759.957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25">
      <c r="G4330" s="459"/>
      <c r="H4330" s="459">
        <v>4323</v>
      </c>
      <c r="I4330" s="444">
        <f t="shared" ca="1" si="183"/>
        <v>-29136614469759.957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-121402560290.6665</v>
      </c>
      <c r="L4330" s="444">
        <f t="shared" ca="1" si="182"/>
        <v>-29258017030050.625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25">
      <c r="G4331" s="459"/>
      <c r="H4331" s="459">
        <v>4324</v>
      </c>
      <c r="I4331" s="444">
        <f t="shared" ca="1" si="183"/>
        <v>-29258017030050.625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-121908404291.87758</v>
      </c>
      <c r="L4331" s="444">
        <f t="shared" ca="1" si="182"/>
        <v>-29379925434342.504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25">
      <c r="G4332" s="459"/>
      <c r="H4332" s="459">
        <v>4325</v>
      </c>
      <c r="I4332" s="444">
        <f t="shared" ca="1" si="183"/>
        <v>-29379925434342.504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-122416355976.42708</v>
      </c>
      <c r="L4332" s="444">
        <f t="shared" ca="1" si="182"/>
        <v>-29502341790318.93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25">
      <c r="G4333" s="459"/>
      <c r="H4333" s="459">
        <v>4326</v>
      </c>
      <c r="I4333" s="444">
        <f t="shared" ca="1" si="183"/>
        <v>-29502341790318.93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-122926424126.32887</v>
      </c>
      <c r="L4333" s="444">
        <f t="shared" ca="1" si="182"/>
        <v>-29625268214445.258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25">
      <c r="G4334" s="459"/>
      <c r="H4334" s="459">
        <v>4327</v>
      </c>
      <c r="I4334" s="444">
        <f t="shared" ca="1" si="183"/>
        <v>-29625268214445.258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-123438617560.18857</v>
      </c>
      <c r="L4334" s="444">
        <f t="shared" ca="1" si="182"/>
        <v>-29748706832005.445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25">
      <c r="G4335" s="459"/>
      <c r="H4335" s="459">
        <v>4328</v>
      </c>
      <c r="I4335" s="444">
        <f t="shared" ca="1" si="183"/>
        <v>-29748706832005.445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-123952945133.356</v>
      </c>
      <c r="L4335" s="444">
        <f t="shared" ca="1" si="182"/>
        <v>-29872659777138.801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25">
      <c r="G4336" s="459"/>
      <c r="H4336" s="459">
        <v>4329</v>
      </c>
      <c r="I4336" s="444">
        <f t="shared" ca="1" si="183"/>
        <v>-29872659777138.801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-124469415738.07834</v>
      </c>
      <c r="L4336" s="444">
        <f t="shared" ca="1" si="182"/>
        <v>-29997129192876.879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25">
      <c r="G4337" s="459"/>
      <c r="H4337" s="459">
        <v>4330</v>
      </c>
      <c r="I4337" s="444">
        <f t="shared" ca="1" si="183"/>
        <v>-29997129192876.879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-124988038303.65366</v>
      </c>
      <c r="L4337" s="444">
        <f t="shared" ca="1" si="182"/>
        <v>-30122117231180.531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25">
      <c r="G4338" s="459"/>
      <c r="H4338" s="459">
        <v>4331</v>
      </c>
      <c r="I4338" s="444">
        <f t="shared" ca="1" si="183"/>
        <v>-30122117231180.531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-125508821796.58554</v>
      </c>
      <c r="L4338" s="444">
        <f t="shared" ca="1" si="182"/>
        <v>-30247626052977.117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25">
      <c r="G4339" s="459"/>
      <c r="H4339" s="459">
        <v>4332</v>
      </c>
      <c r="I4339" s="444">
        <f t="shared" ca="1" si="183"/>
        <v>-30247626052977.117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-126031775220.73799</v>
      </c>
      <c r="L4339" s="444">
        <f t="shared" ca="1" si="182"/>
        <v>-30373657828197.855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25">
      <c r="G4340" s="459"/>
      <c r="H4340" s="459">
        <v>4333</v>
      </c>
      <c r="I4340" s="444">
        <f t="shared" ca="1" si="183"/>
        <v>-30373657828197.855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-126556907617.49107</v>
      </c>
      <c r="L4340" s="444">
        <f t="shared" ca="1" si="182"/>
        <v>-30500214735815.348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25">
      <c r="G4341" s="459"/>
      <c r="H4341" s="459">
        <v>4334</v>
      </c>
      <c r="I4341" s="444">
        <f t="shared" ca="1" si="183"/>
        <v>-30500214735815.348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-127084228065.89726</v>
      </c>
      <c r="L4341" s="444">
        <f t="shared" ca="1" si="182"/>
        <v>-30627298963881.246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25">
      <c r="G4342" s="459"/>
      <c r="H4342" s="459">
        <v>4335</v>
      </c>
      <c r="I4342" s="444">
        <f t="shared" ca="1" si="183"/>
        <v>-30627298963881.246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-127613745682.83852</v>
      </c>
      <c r="L4342" s="444">
        <f t="shared" ca="1" si="182"/>
        <v>-30754912709564.086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25">
      <c r="G4343" s="459"/>
      <c r="H4343" s="459">
        <v>4336</v>
      </c>
      <c r="I4343" s="444">
        <f t="shared" ca="1" si="183"/>
        <v>-30754912709564.086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-128145469623.18369</v>
      </c>
      <c r="L4343" s="444">
        <f t="shared" ref="L4343:L4597" ca="1" si="187">I4343-J4343+K4343</f>
        <v>-30883058179187.27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25">
      <c r="G4344" s="459"/>
      <c r="H4344" s="459">
        <v>4337</v>
      </c>
      <c r="I4344" s="444">
        <f t="shared" ref="I4344:I4598" ca="1" si="188">L4343</f>
        <v>-30883058179187.27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-128679409079.94695</v>
      </c>
      <c r="L4344" s="444">
        <f t="shared" ca="1" si="187"/>
        <v>-31011737588267.215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25">
      <c r="G4345" s="459"/>
      <c r="H4345" s="459">
        <v>4338</v>
      </c>
      <c r="I4345" s="444">
        <f t="shared" ca="1" si="188"/>
        <v>-31011737588267.215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-129215573284.44673</v>
      </c>
      <c r="L4345" s="444">
        <f t="shared" ca="1" si="187"/>
        <v>-31140953161551.66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25">
      <c r="G4346" s="459"/>
      <c r="H4346" s="459">
        <v>4339</v>
      </c>
      <c r="I4346" s="444">
        <f t="shared" ca="1" si="188"/>
        <v>-31140953161551.66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-129753971506.46526</v>
      </c>
      <c r="L4346" s="444">
        <f t="shared" ca="1" si="187"/>
        <v>-31270707133058.125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25">
      <c r="G4347" s="459"/>
      <c r="H4347" s="459">
        <v>4340</v>
      </c>
      <c r="I4347" s="444">
        <f t="shared" ca="1" si="188"/>
        <v>-31270707133058.125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-130294613054.40886</v>
      </c>
      <c r="L4347" s="444">
        <f t="shared" ca="1" si="187"/>
        <v>-31401001746112.535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25">
      <c r="G4348" s="459"/>
      <c r="H4348" s="459">
        <v>4341</v>
      </c>
      <c r="I4348" s="444">
        <f t="shared" ca="1" si="188"/>
        <v>-31401001746112.535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-130837507275.46887</v>
      </c>
      <c r="L4348" s="444">
        <f t="shared" ca="1" si="187"/>
        <v>-31531839253388.004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25">
      <c r="G4349" s="459"/>
      <c r="H4349" s="459">
        <v>4342</v>
      </c>
      <c r="I4349" s="444">
        <f t="shared" ca="1" si="188"/>
        <v>-31531839253388.004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-131382663555.78334</v>
      </c>
      <c r="L4349" s="444">
        <f t="shared" ca="1" si="187"/>
        <v>-31663221916943.789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25">
      <c r="G4350" s="459"/>
      <c r="H4350" s="459">
        <v>4343</v>
      </c>
      <c r="I4350" s="444">
        <f t="shared" ca="1" si="188"/>
        <v>-31663221916943.789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-131930091320.59912</v>
      </c>
      <c r="L4350" s="444">
        <f t="shared" ca="1" si="187"/>
        <v>-31795152008264.387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25">
      <c r="G4351" s="459"/>
      <c r="H4351" s="459">
        <v>4344</v>
      </c>
      <c r="I4351" s="444">
        <f t="shared" ca="1" si="188"/>
        <v>-31795152008264.387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-132479800034.43494</v>
      </c>
      <c r="L4351" s="444">
        <f t="shared" ca="1" si="187"/>
        <v>-31927631808298.82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25">
      <c r="G4352" s="459"/>
      <c r="H4352" s="459">
        <v>4345</v>
      </c>
      <c r="I4352" s="444">
        <f t="shared" ca="1" si="188"/>
        <v>-31927631808298.82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-133031799201.24509</v>
      </c>
      <c r="L4352" s="444">
        <f t="shared" ca="1" si="187"/>
        <v>-32060663607500.066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25">
      <c r="G4353" s="459"/>
      <c r="H4353" s="459">
        <v>4346</v>
      </c>
      <c r="I4353" s="444">
        <f t="shared" ca="1" si="188"/>
        <v>-32060663607500.066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-133586098364.5836</v>
      </c>
      <c r="L4353" s="444">
        <f t="shared" ca="1" si="187"/>
        <v>-32194249705864.648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25">
      <c r="G4354" s="459"/>
      <c r="H4354" s="459">
        <v>4347</v>
      </c>
      <c r="I4354" s="444">
        <f t="shared" ca="1" si="188"/>
        <v>-32194249705864.648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-134142707107.76938</v>
      </c>
      <c r="L4354" s="444">
        <f t="shared" ca="1" si="187"/>
        <v>-32328392412972.418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25">
      <c r="G4355" s="459"/>
      <c r="H4355" s="459">
        <v>4348</v>
      </c>
      <c r="I4355" s="444">
        <f t="shared" ca="1" si="188"/>
        <v>-32328392412972.418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-134701635054.05174</v>
      </c>
      <c r="L4355" s="444">
        <f t="shared" ca="1" si="187"/>
        <v>-32463094048026.469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25">
      <c r="G4356" s="459"/>
      <c r="H4356" s="459">
        <v>4349</v>
      </c>
      <c r="I4356" s="444">
        <f t="shared" ca="1" si="188"/>
        <v>-32463094048026.469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-135262891866.77693</v>
      </c>
      <c r="L4356" s="444">
        <f t="shared" ca="1" si="187"/>
        <v>-32598356939893.246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25">
      <c r="G4357" s="459"/>
      <c r="H4357" s="459">
        <v>4350</v>
      </c>
      <c r="I4357" s="444">
        <f t="shared" ca="1" si="188"/>
        <v>-32598356939893.246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-135826487249.55519</v>
      </c>
      <c r="L4357" s="444">
        <f t="shared" ca="1" si="187"/>
        <v>-32734183427142.801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25">
      <c r="G4358" s="459"/>
      <c r="H4358" s="459">
        <v>4351</v>
      </c>
      <c r="I4358" s="444">
        <f t="shared" ca="1" si="188"/>
        <v>-32734183427142.801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-136392430946.42833</v>
      </c>
      <c r="L4358" s="444">
        <f t="shared" ca="1" si="187"/>
        <v>-32870575858089.23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25">
      <c r="G4359" s="459"/>
      <c r="H4359" s="459">
        <v>4352</v>
      </c>
      <c r="I4359" s="444">
        <f t="shared" ca="1" si="188"/>
        <v>-32870575858089.23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-136960732742.03845</v>
      </c>
      <c r="L4359" s="444">
        <f t="shared" ca="1" si="187"/>
        <v>-33007536590831.27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25">
      <c r="G4360" s="459"/>
      <c r="H4360" s="459">
        <v>4353</v>
      </c>
      <c r="I4360" s="444">
        <f t="shared" ca="1" si="188"/>
        <v>-33007536590831.27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-137531402461.79697</v>
      </c>
      <c r="L4360" s="444">
        <f t="shared" ca="1" si="187"/>
        <v>-33145067993293.066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25">
      <c r="G4361" s="459"/>
      <c r="H4361" s="459">
        <v>4354</v>
      </c>
      <c r="I4361" s="444">
        <f t="shared" ca="1" si="188"/>
        <v>-33145067993293.066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-138104449972.05444</v>
      </c>
      <c r="L4361" s="444">
        <f t="shared" ca="1" si="187"/>
        <v>-33283172443265.121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25">
      <c r="G4362" s="459"/>
      <c r="H4362" s="459">
        <v>4355</v>
      </c>
      <c r="I4362" s="444">
        <f t="shared" ca="1" si="188"/>
        <v>-33283172443265.121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-138679885180.27133</v>
      </c>
      <c r="L4362" s="444">
        <f t="shared" ca="1" si="187"/>
        <v>-33421852328445.391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25">
      <c r="G4363" s="459"/>
      <c r="H4363" s="459">
        <v>4356</v>
      </c>
      <c r="I4363" s="444">
        <f t="shared" ca="1" si="188"/>
        <v>-33421852328445.391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-139257718035.18912</v>
      </c>
      <c r="L4363" s="444">
        <f t="shared" ca="1" si="187"/>
        <v>-33561110046480.578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25">
      <c r="G4364" s="459"/>
      <c r="H4364" s="459">
        <v>4357</v>
      </c>
      <c r="I4364" s="444">
        <f t="shared" ca="1" si="188"/>
        <v>-33561110046480.578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-139837958527.00238</v>
      </c>
      <c r="L4364" s="444">
        <f t="shared" ca="1" si="187"/>
        <v>-33700948005007.582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25">
      <c r="G4365" s="459"/>
      <c r="H4365" s="459">
        <v>4358</v>
      </c>
      <c r="I4365" s="444">
        <f t="shared" ca="1" si="188"/>
        <v>-33700948005007.582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-140420616687.53159</v>
      </c>
      <c r="L4365" s="444">
        <f t="shared" ca="1" si="187"/>
        <v>-33841368621695.113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25">
      <c r="G4366" s="459"/>
      <c r="H4366" s="459">
        <v>4359</v>
      </c>
      <c r="I4366" s="444">
        <f t="shared" ca="1" si="188"/>
        <v>-33841368621695.113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-141005702590.3963</v>
      </c>
      <c r="L4366" s="444">
        <f t="shared" ca="1" si="187"/>
        <v>-33982374324285.508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25">
      <c r="G4367" s="459"/>
      <c r="H4367" s="459">
        <v>4360</v>
      </c>
      <c r="I4367" s="444">
        <f t="shared" ca="1" si="188"/>
        <v>-33982374324285.508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-141593226351.18964</v>
      </c>
      <c r="L4367" s="444">
        <f t="shared" ca="1" si="187"/>
        <v>-34123967550636.699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25">
      <c r="G4368" s="459"/>
      <c r="H4368" s="459">
        <v>4361</v>
      </c>
      <c r="I4368" s="444">
        <f t="shared" ca="1" si="188"/>
        <v>-34123967550636.699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-142183198127.65292</v>
      </c>
      <c r="L4368" s="444">
        <f t="shared" ca="1" si="187"/>
        <v>-34266150748764.352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25">
      <c r="G4369" s="459"/>
      <c r="H4369" s="459">
        <v>4362</v>
      </c>
      <c r="I4369" s="444">
        <f t="shared" ca="1" si="188"/>
        <v>-34266150748764.352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-142775628119.85147</v>
      </c>
      <c r="L4369" s="444">
        <f t="shared" ca="1" si="187"/>
        <v>-34408926376884.203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25">
      <c r="G4370" s="459"/>
      <c r="H4370" s="459">
        <v>4363</v>
      </c>
      <c r="I4370" s="444">
        <f t="shared" ca="1" si="188"/>
        <v>-34408926376884.203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-143370526570.35086</v>
      </c>
      <c r="L4370" s="444">
        <f t="shared" ca="1" si="187"/>
        <v>-34552296903454.555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25">
      <c r="G4371" s="459"/>
      <c r="H4371" s="459">
        <v>4364</v>
      </c>
      <c r="I4371" s="444">
        <f t="shared" ca="1" si="188"/>
        <v>-34552296903454.555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-143967903764.39395</v>
      </c>
      <c r="L4371" s="444">
        <f t="shared" ca="1" si="187"/>
        <v>-34696264807218.949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25">
      <c r="G4372" s="459"/>
      <c r="H4372" s="459">
        <v>4365</v>
      </c>
      <c r="I4372" s="444">
        <f t="shared" ca="1" si="188"/>
        <v>-34696264807218.949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-144567770030.07895</v>
      </c>
      <c r="L4372" s="444">
        <f t="shared" ca="1" si="187"/>
        <v>-34840832577249.027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25">
      <c r="G4373" s="459"/>
      <c r="H4373" s="459">
        <v>4366</v>
      </c>
      <c r="I4373" s="444">
        <f t="shared" ca="1" si="188"/>
        <v>-34840832577249.027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-145170135738.53763</v>
      </c>
      <c r="L4373" s="444">
        <f t="shared" ca="1" si="187"/>
        <v>-34986002712987.566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25">
      <c r="G4374" s="459"/>
      <c r="H4374" s="459">
        <v>4367</v>
      </c>
      <c r="I4374" s="444">
        <f t="shared" ca="1" si="188"/>
        <v>-34986002712987.566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-145775011304.11487</v>
      </c>
      <c r="L4374" s="444">
        <f t="shared" ca="1" si="187"/>
        <v>-35131777724291.68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25">
      <c r="G4375" s="459"/>
      <c r="H4375" s="459">
        <v>4368</v>
      </c>
      <c r="I4375" s="444">
        <f t="shared" ca="1" si="188"/>
        <v>-35131777724291.68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-146382407184.54868</v>
      </c>
      <c r="L4375" s="444">
        <f t="shared" ca="1" si="187"/>
        <v>-35278160131476.227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25">
      <c r="G4376" s="459"/>
      <c r="H4376" s="459">
        <v>4369</v>
      </c>
      <c r="I4376" s="444">
        <f t="shared" ca="1" si="188"/>
        <v>-35278160131476.227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-146992333881.15094</v>
      </c>
      <c r="L4376" s="444">
        <f t="shared" ca="1" si="187"/>
        <v>-35425152465357.375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25">
      <c r="G4377" s="459"/>
      <c r="H4377" s="459">
        <v>4370</v>
      </c>
      <c r="I4377" s="444">
        <f t="shared" ca="1" si="188"/>
        <v>-35425152465357.375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-147604801938.98907</v>
      </c>
      <c r="L4377" s="444">
        <f t="shared" ca="1" si="187"/>
        <v>-35572757267296.367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25">
      <c r="G4378" s="459"/>
      <c r="H4378" s="459">
        <v>4371</v>
      </c>
      <c r="I4378" s="444">
        <f t="shared" ca="1" si="188"/>
        <v>-35572757267296.367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-148219821947.06821</v>
      </c>
      <c r="L4378" s="444">
        <f t="shared" ca="1" si="187"/>
        <v>-35720977089243.438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25">
      <c r="G4379" s="459"/>
      <c r="H4379" s="459">
        <v>4372</v>
      </c>
      <c r="I4379" s="444">
        <f t="shared" ca="1" si="188"/>
        <v>-35720977089243.438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-148837404538.51431</v>
      </c>
      <c r="L4379" s="444">
        <f t="shared" ca="1" si="187"/>
        <v>-35869814493781.953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25">
      <c r="G4380" s="459"/>
      <c r="H4380" s="459">
        <v>4373</v>
      </c>
      <c r="I4380" s="444">
        <f t="shared" ca="1" si="188"/>
        <v>-35869814493781.953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-149457560390.75815</v>
      </c>
      <c r="L4380" s="444">
        <f t="shared" ca="1" si="187"/>
        <v>-36019272054172.711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25">
      <c r="G4381" s="459"/>
      <c r="H4381" s="459">
        <v>4374</v>
      </c>
      <c r="I4381" s="444">
        <f t="shared" ca="1" si="188"/>
        <v>-36019272054172.711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-150080300225.71964</v>
      </c>
      <c r="L4381" s="444">
        <f t="shared" ca="1" si="187"/>
        <v>-36169352354398.43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25">
      <c r="G4382" s="459"/>
      <c r="H4382" s="459">
        <v>4375</v>
      </c>
      <c r="I4382" s="444">
        <f t="shared" ca="1" si="188"/>
        <v>-36169352354398.43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-150705634809.99347</v>
      </c>
      <c r="L4382" s="444">
        <f t="shared" ca="1" si="187"/>
        <v>-36320057989208.422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25">
      <c r="G4383" s="459"/>
      <c r="H4383" s="459">
        <v>4376</v>
      </c>
      <c r="I4383" s="444">
        <f t="shared" ca="1" si="188"/>
        <v>-36320057989208.422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-151333574955.0351</v>
      </c>
      <c r="L4383" s="444">
        <f t="shared" ca="1" si="187"/>
        <v>-36471391564163.453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25">
      <c r="G4384" s="459"/>
      <c r="H4384" s="459">
        <v>4377</v>
      </c>
      <c r="I4384" s="444">
        <f t="shared" ca="1" si="188"/>
        <v>-36471391564163.453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-151964131517.34772</v>
      </c>
      <c r="L4384" s="444">
        <f t="shared" ca="1" si="187"/>
        <v>-36623355695680.805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25">
      <c r="G4385" s="459"/>
      <c r="H4385" s="459">
        <v>4378</v>
      </c>
      <c r="I4385" s="444">
        <f t="shared" ca="1" si="188"/>
        <v>-36623355695680.805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-152597315398.67001</v>
      </c>
      <c r="L4385" s="444">
        <f t="shared" ca="1" si="187"/>
        <v>-36775953011079.477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25">
      <c r="G4386" s="459"/>
      <c r="H4386" s="459">
        <v>4379</v>
      </c>
      <c r="I4386" s="444">
        <f t="shared" ca="1" si="188"/>
        <v>-36775953011079.477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-153233137546.16449</v>
      </c>
      <c r="L4386" s="444">
        <f t="shared" ca="1" si="187"/>
        <v>-36929186148625.641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25">
      <c r="G4387" s="459"/>
      <c r="H4387" s="459">
        <v>4380</v>
      </c>
      <c r="I4387" s="444">
        <f t="shared" ca="1" si="188"/>
        <v>-36929186148625.641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-153871608952.60684</v>
      </c>
      <c r="L4387" s="444">
        <f t="shared" ca="1" si="187"/>
        <v>-37083057757578.25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25">
      <c r="G4388" s="459"/>
      <c r="H4388" s="459">
        <v>4381</v>
      </c>
      <c r="I4388" s="444">
        <f t="shared" ca="1" si="188"/>
        <v>-37083057757578.25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-154512740656.57605</v>
      </c>
      <c r="L4388" s="444">
        <f t="shared" ca="1" si="187"/>
        <v>-37237570498234.828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25">
      <c r="G4389" s="459"/>
      <c r="H4389" s="459">
        <v>4382</v>
      </c>
      <c r="I4389" s="444">
        <f t="shared" ca="1" si="188"/>
        <v>-37237570498234.828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-155156543742.64511</v>
      </c>
      <c r="L4389" s="444">
        <f t="shared" ca="1" si="187"/>
        <v>-37392727041977.477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25">
      <c r="G4390" s="459"/>
      <c r="H4390" s="459">
        <v>4383</v>
      </c>
      <c r="I4390" s="444">
        <f t="shared" ca="1" si="188"/>
        <v>-37392727041977.477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-155803029341.57281</v>
      </c>
      <c r="L4390" s="444">
        <f t="shared" ca="1" si="187"/>
        <v>-37548530071319.047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25">
      <c r="G4391" s="459"/>
      <c r="H4391" s="459">
        <v>4384</v>
      </c>
      <c r="I4391" s="444">
        <f t="shared" ca="1" si="188"/>
        <v>-37548530071319.047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-156452208630.49603</v>
      </c>
      <c r="L4391" s="444">
        <f t="shared" ca="1" si="187"/>
        <v>-37704982279949.539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25">
      <c r="G4392" s="459"/>
      <c r="H4392" s="459">
        <v>4385</v>
      </c>
      <c r="I4392" s="444">
        <f t="shared" ca="1" si="188"/>
        <v>-37704982279949.539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-157104092833.12308</v>
      </c>
      <c r="L4392" s="444">
        <f t="shared" ca="1" si="187"/>
        <v>-37862086372782.664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25">
      <c r="G4393" s="459"/>
      <c r="H4393" s="459">
        <v>4386</v>
      </c>
      <c r="I4393" s="444">
        <f t="shared" ca="1" si="188"/>
        <v>-37862086372782.664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-157758693219.92776</v>
      </c>
      <c r="L4393" s="444">
        <f t="shared" ca="1" si="187"/>
        <v>-38019845066002.594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25">
      <c r="G4394" s="459"/>
      <c r="H4394" s="459">
        <v>4387</v>
      </c>
      <c r="I4394" s="444">
        <f t="shared" ca="1" si="188"/>
        <v>-38019845066002.594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-158416021108.34415</v>
      </c>
      <c r="L4394" s="444">
        <f t="shared" ca="1" si="187"/>
        <v>-38178261087110.938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25">
      <c r="G4395" s="459"/>
      <c r="H4395" s="459">
        <v>4388</v>
      </c>
      <c r="I4395" s="444">
        <f t="shared" ca="1" si="188"/>
        <v>-38178261087110.938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-159076087862.96225</v>
      </c>
      <c r="L4395" s="444">
        <f t="shared" ca="1" si="187"/>
        <v>-38337337174973.898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25">
      <c r="G4396" s="459"/>
      <c r="H4396" s="459">
        <v>4389</v>
      </c>
      <c r="I4396" s="444">
        <f t="shared" ca="1" si="188"/>
        <v>-38337337174973.898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-159738904895.72458</v>
      </c>
      <c r="L4396" s="444">
        <f t="shared" ca="1" si="187"/>
        <v>-38497076079869.625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25">
      <c r="G4397" s="459"/>
      <c r="H4397" s="459">
        <v>4390</v>
      </c>
      <c r="I4397" s="444">
        <f t="shared" ca="1" si="188"/>
        <v>-38497076079869.625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-160404483666.12344</v>
      </c>
      <c r="L4397" s="444">
        <f t="shared" ca="1" si="187"/>
        <v>-38657480563535.75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25">
      <c r="G4398" s="459"/>
      <c r="H4398" s="459">
        <v>4391</v>
      </c>
      <c r="I4398" s="444">
        <f t="shared" ca="1" si="188"/>
        <v>-38657480563535.75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-161072835681.39896</v>
      </c>
      <c r="L4398" s="444">
        <f t="shared" ca="1" si="187"/>
        <v>-38818553399217.148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25">
      <c r="G4399" s="459"/>
      <c r="H4399" s="459">
        <v>4392</v>
      </c>
      <c r="I4399" s="444">
        <f t="shared" ca="1" si="188"/>
        <v>-38818553399217.148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-161743972496.73813</v>
      </c>
      <c r="L4399" s="444">
        <f t="shared" ca="1" si="187"/>
        <v>-38980297371713.883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25">
      <c r="G4400" s="459"/>
      <c r="H4400" s="459">
        <v>4393</v>
      </c>
      <c r="I4400" s="444">
        <f t="shared" ca="1" si="188"/>
        <v>-38980297371713.883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-162417905715.47452</v>
      </c>
      <c r="L4400" s="444">
        <f t="shared" ca="1" si="187"/>
        <v>-39142715277429.359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25">
      <c r="G4401" s="459"/>
      <c r="H4401" s="459">
        <v>4394</v>
      </c>
      <c r="I4401" s="444">
        <f t="shared" ca="1" si="188"/>
        <v>-39142715277429.359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-163094646989.289</v>
      </c>
      <c r="L4401" s="444">
        <f t="shared" ca="1" si="187"/>
        <v>-39305809924418.648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25">
      <c r="G4402" s="459"/>
      <c r="H4402" s="459">
        <v>4395</v>
      </c>
      <c r="I4402" s="444">
        <f t="shared" ca="1" si="188"/>
        <v>-39305809924418.648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-163774208018.41104</v>
      </c>
      <c r="L4402" s="444">
        <f t="shared" ca="1" si="187"/>
        <v>-39469584132437.063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25">
      <c r="G4403" s="459"/>
      <c r="H4403" s="459">
        <v>4396</v>
      </c>
      <c r="I4403" s="444">
        <f t="shared" ca="1" si="188"/>
        <v>-39469584132437.063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-164456600551.82111</v>
      </c>
      <c r="L4403" s="444">
        <f t="shared" ca="1" si="187"/>
        <v>-39634040732988.883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25">
      <c r="G4404" s="459"/>
      <c r="H4404" s="459">
        <v>4397</v>
      </c>
      <c r="I4404" s="444">
        <f t="shared" ca="1" si="188"/>
        <v>-39634040732988.883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-165141836387.45367</v>
      </c>
      <c r="L4404" s="444">
        <f t="shared" ca="1" si="187"/>
        <v>-39799182569376.336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25">
      <c r="G4405" s="459"/>
      <c r="H4405" s="459">
        <v>4398</v>
      </c>
      <c r="I4405" s="444">
        <f t="shared" ca="1" si="188"/>
        <v>-39799182569376.336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-165829927372.4014</v>
      </c>
      <c r="L4405" s="444">
        <f t="shared" ca="1" si="187"/>
        <v>-39965012496748.734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25">
      <c r="G4406" s="459"/>
      <c r="H4406" s="459">
        <v>4399</v>
      </c>
      <c r="I4406" s="444">
        <f t="shared" ca="1" si="188"/>
        <v>-39965012496748.734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-166520885403.11972</v>
      </c>
      <c r="L4406" s="444">
        <f t="shared" ca="1" si="187"/>
        <v>-40131533382151.852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25">
      <c r="G4407" s="459"/>
      <c r="H4407" s="459">
        <v>4400</v>
      </c>
      <c r="I4407" s="444">
        <f t="shared" ca="1" si="188"/>
        <v>-40131533382151.852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-167214722425.63272</v>
      </c>
      <c r="L4407" s="444">
        <f t="shared" ca="1" si="187"/>
        <v>-40298748104577.484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25">
      <c r="G4408" s="459"/>
      <c r="H4408" s="459">
        <v>4401</v>
      </c>
      <c r="I4408" s="444">
        <f t="shared" ca="1" si="188"/>
        <v>-40298748104577.484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-167911450435.7395</v>
      </c>
      <c r="L4408" s="444">
        <f t="shared" ca="1" si="187"/>
        <v>-40466659555013.227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25">
      <c r="G4409" s="459"/>
      <c r="H4409" s="459">
        <v>4402</v>
      </c>
      <c r="I4409" s="444">
        <f t="shared" ca="1" si="188"/>
        <v>-40466659555013.227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-168611081479.22177</v>
      </c>
      <c r="L4409" s="444">
        <f t="shared" ca="1" si="187"/>
        <v>-40635270636492.445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25">
      <c r="G4410" s="459"/>
      <c r="H4410" s="459">
        <v>4403</v>
      </c>
      <c r="I4410" s="444">
        <f t="shared" ca="1" si="188"/>
        <v>-40635270636492.445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-169313627652.05185</v>
      </c>
      <c r="L4410" s="444">
        <f t="shared" ca="1" si="187"/>
        <v>-40804584264144.5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25">
      <c r="G4411" s="459"/>
      <c r="H4411" s="459">
        <v>4404</v>
      </c>
      <c r="I4411" s="444">
        <f t="shared" ca="1" si="188"/>
        <v>-40804584264144.5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-170019101100.60208</v>
      </c>
      <c r="L4411" s="444">
        <f t="shared" ca="1" si="187"/>
        <v>-40974603365245.102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25">
      <c r="G4412" s="459"/>
      <c r="H4412" s="459">
        <v>4405</v>
      </c>
      <c r="I4412" s="444">
        <f t="shared" ca="1" si="188"/>
        <v>-40974603365245.102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-170727514021.85458</v>
      </c>
      <c r="L4412" s="444">
        <f t="shared" ca="1" si="187"/>
        <v>-41145330879266.953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25">
      <c r="G4413" s="459"/>
      <c r="H4413" s="459">
        <v>4406</v>
      </c>
      <c r="I4413" s="444">
        <f t="shared" ca="1" si="188"/>
        <v>-41145330879266.953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-171438878663.6123</v>
      </c>
      <c r="L4413" s="444">
        <f t="shared" ca="1" si="187"/>
        <v>-41316769757930.563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25">
      <c r="G4414" s="459"/>
      <c r="H4414" s="459">
        <v>4407</v>
      </c>
      <c r="I4414" s="444">
        <f t="shared" ca="1" si="188"/>
        <v>-41316769757930.563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-172153207324.71066</v>
      </c>
      <c r="L4414" s="444">
        <f t="shared" ca="1" si="187"/>
        <v>-41488922965255.273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25">
      <c r="G4415" s="459"/>
      <c r="H4415" s="459">
        <v>4408</v>
      </c>
      <c r="I4415" s="444">
        <f t="shared" ca="1" si="188"/>
        <v>-41488922965255.273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-172870512355.23032</v>
      </c>
      <c r="L4415" s="444">
        <f t="shared" ca="1" si="187"/>
        <v>-41661793477610.5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25">
      <c r="G4416" s="459"/>
      <c r="H4416" s="459">
        <v>4409</v>
      </c>
      <c r="I4416" s="444">
        <f t="shared" ca="1" si="188"/>
        <v>-41661793477610.5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-173590806156.71042</v>
      </c>
      <c r="L4416" s="444">
        <f t="shared" ca="1" si="187"/>
        <v>-41835384283767.211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25">
      <c r="G4417" s="459"/>
      <c r="H4417" s="459">
        <v>4410</v>
      </c>
      <c r="I4417" s="444">
        <f t="shared" ca="1" si="188"/>
        <v>-41835384283767.211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-174314101182.36337</v>
      </c>
      <c r="L4417" s="444">
        <f t="shared" ca="1" si="187"/>
        <v>-42009698384949.578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25">
      <c r="G4418" s="459"/>
      <c r="H4418" s="459">
        <v>4411</v>
      </c>
      <c r="I4418" s="444">
        <f t="shared" ca="1" si="188"/>
        <v>-42009698384949.578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-175040409937.28992</v>
      </c>
      <c r="L4418" s="444">
        <f t="shared" ca="1" si="187"/>
        <v>-42184738794886.867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25">
      <c r="G4419" s="459"/>
      <c r="H4419" s="459">
        <v>4412</v>
      </c>
      <c r="I4419" s="444">
        <f t="shared" ca="1" si="188"/>
        <v>-42184738794886.867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-175769744978.69528</v>
      </c>
      <c r="L4419" s="444">
        <f t="shared" ca="1" si="187"/>
        <v>-42360508539865.563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25">
      <c r="G4420" s="459"/>
      <c r="H4420" s="459">
        <v>4413</v>
      </c>
      <c r="I4420" s="444">
        <f t="shared" ca="1" si="188"/>
        <v>-42360508539865.563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-176502118916.10651</v>
      </c>
      <c r="L4420" s="444">
        <f t="shared" ca="1" si="187"/>
        <v>-42537010658781.672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25">
      <c r="G4421" s="459"/>
      <c r="H4421" s="459">
        <v>4414</v>
      </c>
      <c r="I4421" s="444">
        <f t="shared" ca="1" si="188"/>
        <v>-42537010658781.672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-177237544411.5903</v>
      </c>
      <c r="L4421" s="444">
        <f t="shared" ca="1" si="187"/>
        <v>-42714248203193.266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25">
      <c r="G4422" s="459"/>
      <c r="H4422" s="459">
        <v>4415</v>
      </c>
      <c r="I4422" s="444">
        <f t="shared" ca="1" si="188"/>
        <v>-42714248203193.266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-177976034179.97192</v>
      </c>
      <c r="L4422" s="444">
        <f t="shared" ca="1" si="187"/>
        <v>-42892224237373.234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25">
      <c r="G4423" s="459"/>
      <c r="H4423" s="459">
        <v>4416</v>
      </c>
      <c r="I4423" s="444">
        <f t="shared" ca="1" si="188"/>
        <v>-42892224237373.234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-178717600989.05515</v>
      </c>
      <c r="L4423" s="444">
        <f t="shared" ca="1" si="187"/>
        <v>-43070941838362.289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25">
      <c r="G4424" s="459"/>
      <c r="H4424" s="459">
        <v>4417</v>
      </c>
      <c r="I4424" s="444">
        <f t="shared" ca="1" si="188"/>
        <v>-43070941838362.289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-179462257659.84286</v>
      </c>
      <c r="L4424" s="444">
        <f t="shared" ca="1" si="187"/>
        <v>-43250404096022.133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25">
      <c r="G4425" s="459"/>
      <c r="H4425" s="459">
        <v>4418</v>
      </c>
      <c r="I4425" s="444">
        <f t="shared" ca="1" si="188"/>
        <v>-43250404096022.133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-180210017066.75888</v>
      </c>
      <c r="L4425" s="444">
        <f t="shared" ca="1" si="187"/>
        <v>-43430614113088.891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25">
      <c r="G4426" s="459"/>
      <c r="H4426" s="459">
        <v>4419</v>
      </c>
      <c r="I4426" s="444">
        <f t="shared" ca="1" si="188"/>
        <v>-43430614113088.891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-180960892137.87036</v>
      </c>
      <c r="L4426" s="444">
        <f t="shared" ca="1" si="187"/>
        <v>-43611575005226.758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25">
      <c r="G4427" s="459"/>
      <c r="H4427" s="459">
        <v>4420</v>
      </c>
      <c r="I4427" s="444">
        <f t="shared" ca="1" si="188"/>
        <v>-43611575005226.758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-181714895855.11148</v>
      </c>
      <c r="L4427" s="444">
        <f t="shared" ca="1" si="187"/>
        <v>-43793289901081.867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25">
      <c r="G4428" s="459"/>
      <c r="H4428" s="459">
        <v>4421</v>
      </c>
      <c r="I4428" s="444">
        <f t="shared" ca="1" si="188"/>
        <v>-43793289901081.867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-182472041254.50778</v>
      </c>
      <c r="L4428" s="444">
        <f t="shared" ca="1" si="187"/>
        <v>-43975761942336.375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25">
      <c r="G4429" s="459"/>
      <c r="H4429" s="459">
        <v>4422</v>
      </c>
      <c r="I4429" s="444">
        <f t="shared" ca="1" si="188"/>
        <v>-43975761942336.375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-183232341426.40155</v>
      </c>
      <c r="L4429" s="444">
        <f t="shared" ca="1" si="187"/>
        <v>-44158994283762.773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25">
      <c r="G4430" s="459"/>
      <c r="H4430" s="459">
        <v>4423</v>
      </c>
      <c r="I4430" s="444">
        <f t="shared" ca="1" si="188"/>
        <v>-44158994283762.773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-183995809515.67822</v>
      </c>
      <c r="L4430" s="444">
        <f t="shared" ca="1" si="187"/>
        <v>-44342990093278.453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25">
      <c r="G4431" s="459"/>
      <c r="H4431" s="459">
        <v>4424</v>
      </c>
      <c r="I4431" s="444">
        <f t="shared" ca="1" si="188"/>
        <v>-44342990093278.453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-184762458721.99356</v>
      </c>
      <c r="L4431" s="444">
        <f t="shared" ca="1" si="187"/>
        <v>-44527752552000.445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25">
      <c r="G4432" s="459"/>
      <c r="H4432" s="459">
        <v>4425</v>
      </c>
      <c r="I4432" s="444">
        <f t="shared" ca="1" si="188"/>
        <v>-44527752552000.445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-185532302300.00186</v>
      </c>
      <c r="L4432" s="444">
        <f t="shared" ca="1" si="187"/>
        <v>-44713284854300.445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25">
      <c r="G4433" s="459"/>
      <c r="H4433" s="459">
        <v>4426</v>
      </c>
      <c r="I4433" s="444">
        <f t="shared" ca="1" si="188"/>
        <v>-44713284854300.445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-186305353559.58517</v>
      </c>
      <c r="L4433" s="444">
        <f t="shared" ca="1" si="187"/>
        <v>-44899590207860.031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25">
      <c r="G4434" s="459"/>
      <c r="H4434" s="459">
        <v>4427</v>
      </c>
      <c r="I4434" s="444">
        <f t="shared" ca="1" si="188"/>
        <v>-44899590207860.031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-187081625866.08347</v>
      </c>
      <c r="L4434" s="444">
        <f t="shared" ca="1" si="187"/>
        <v>-45086671833726.117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25">
      <c r="G4435" s="459"/>
      <c r="H4435" s="459">
        <v>4428</v>
      </c>
      <c r="I4435" s="444">
        <f t="shared" ca="1" si="188"/>
        <v>-45086671833726.117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-187861132640.52548</v>
      </c>
      <c r="L4435" s="444">
        <f t="shared" ca="1" si="187"/>
        <v>-45274532966366.641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25">
      <c r="G4436" s="459"/>
      <c r="H4436" s="459">
        <v>4429</v>
      </c>
      <c r="I4436" s="444">
        <f t="shared" ca="1" si="188"/>
        <v>-45274532966366.641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-188643887359.86099</v>
      </c>
      <c r="L4436" s="444">
        <f t="shared" ca="1" si="187"/>
        <v>-45463176853726.5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25">
      <c r="G4437" s="459"/>
      <c r="H4437" s="459">
        <v>4430</v>
      </c>
      <c r="I4437" s="444">
        <f t="shared" ca="1" si="188"/>
        <v>-45463176853726.5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-189429903557.19376</v>
      </c>
      <c r="L4437" s="444">
        <f t="shared" ca="1" si="187"/>
        <v>-45652606757283.695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25">
      <c r="G4438" s="459"/>
      <c r="H4438" s="459">
        <v>4431</v>
      </c>
      <c r="I4438" s="444">
        <f t="shared" ca="1" si="188"/>
        <v>-45652606757283.695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-190219194822.01538</v>
      </c>
      <c r="L4438" s="444">
        <f t="shared" ca="1" si="187"/>
        <v>-45842825952105.711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25">
      <c r="G4439" s="459"/>
      <c r="H4439" s="459">
        <v>4432</v>
      </c>
      <c r="I4439" s="444">
        <f t="shared" ca="1" si="188"/>
        <v>-45842825952105.711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-191011774800.44046</v>
      </c>
      <c r="L4439" s="444">
        <f t="shared" ca="1" si="187"/>
        <v>-46033837726906.148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25">
      <c r="G4440" s="459"/>
      <c r="H4440" s="459">
        <v>4433</v>
      </c>
      <c r="I4440" s="444">
        <f t="shared" ca="1" si="188"/>
        <v>-46033837726906.148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-191807657195.44229</v>
      </c>
      <c r="L4440" s="444">
        <f t="shared" ca="1" si="187"/>
        <v>-46225645384101.594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25">
      <c r="G4441" s="459"/>
      <c r="H4441" s="459">
        <v>4434</v>
      </c>
      <c r="I4441" s="444">
        <f t="shared" ca="1" si="188"/>
        <v>-46225645384101.594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-192606855767.08997</v>
      </c>
      <c r="L4441" s="444">
        <f t="shared" ca="1" si="187"/>
        <v>-46418252239868.688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25">
      <c r="G4442" s="459"/>
      <c r="H4442" s="459">
        <v>4435</v>
      </c>
      <c r="I4442" s="444">
        <f t="shared" ca="1" si="188"/>
        <v>-46418252239868.688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-193409384332.78619</v>
      </c>
      <c r="L4442" s="444">
        <f t="shared" ca="1" si="187"/>
        <v>-46611661624201.477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25">
      <c r="G4443" s="459"/>
      <c r="H4443" s="459">
        <v>4436</v>
      </c>
      <c r="I4443" s="444">
        <f t="shared" ca="1" si="188"/>
        <v>-46611661624201.477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-194215256767.50616</v>
      </c>
      <c r="L4443" s="444">
        <f t="shared" ca="1" si="187"/>
        <v>-46805876880968.984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25">
      <c r="G4444" s="459"/>
      <c r="H4444" s="459">
        <v>4437</v>
      </c>
      <c r="I4444" s="444">
        <f t="shared" ca="1" si="188"/>
        <v>-46805876880968.984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-195024487004.03745</v>
      </c>
      <c r="L4444" s="444">
        <f t="shared" ca="1" si="187"/>
        <v>-47000901367973.023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25">
      <c r="G4445" s="459"/>
      <c r="H4445" s="459">
        <v>4438</v>
      </c>
      <c r="I4445" s="444">
        <f t="shared" ca="1" si="188"/>
        <v>-47000901367973.023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-195837089033.22092</v>
      </c>
      <c r="L4445" s="444">
        <f t="shared" ca="1" si="187"/>
        <v>-47196738457006.242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25">
      <c r="G4446" s="459"/>
      <c r="H4446" s="459">
        <v>4439</v>
      </c>
      <c r="I4446" s="444">
        <f t="shared" ca="1" si="188"/>
        <v>-47196738457006.242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-196653076904.19269</v>
      </c>
      <c r="L4446" s="444">
        <f t="shared" ca="1" si="187"/>
        <v>-47393391533910.438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25">
      <c r="G4447" s="459"/>
      <c r="H4447" s="459">
        <v>4440</v>
      </c>
      <c r="I4447" s="444">
        <f t="shared" ca="1" si="188"/>
        <v>-47393391533910.438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-197472464724.62683</v>
      </c>
      <c r="L4447" s="444">
        <f t="shared" ca="1" si="187"/>
        <v>-47590863998635.063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25">
      <c r="G4448" s="459"/>
      <c r="H4448" s="459">
        <v>4441</v>
      </c>
      <c r="I4448" s="444">
        <f t="shared" ca="1" si="188"/>
        <v>-47590863998635.063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-198295266660.97943</v>
      </c>
      <c r="L4448" s="444">
        <f t="shared" ca="1" si="187"/>
        <v>-47789159265296.039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25">
      <c r="G4449" s="459"/>
      <c r="H4449" s="459">
        <v>4442</v>
      </c>
      <c r="I4449" s="444">
        <f t="shared" ca="1" si="188"/>
        <v>-47789159265296.039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-199121496938.73349</v>
      </c>
      <c r="L4449" s="444">
        <f t="shared" ca="1" si="187"/>
        <v>-47988280762234.773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25">
      <c r="G4450" s="459"/>
      <c r="H4450" s="459">
        <v>4443</v>
      </c>
      <c r="I4450" s="444">
        <f t="shared" ca="1" si="188"/>
        <v>-47988280762234.773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-199951169842.6449</v>
      </c>
      <c r="L4450" s="444">
        <f t="shared" ca="1" si="187"/>
        <v>-48188231932077.422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25">
      <c r="G4451" s="459"/>
      <c r="H4451" s="459">
        <v>4444</v>
      </c>
      <c r="I4451" s="444">
        <f t="shared" ca="1" si="188"/>
        <v>-48188231932077.422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-200784299716.98926</v>
      </c>
      <c r="L4451" s="444">
        <f t="shared" ca="1" si="187"/>
        <v>-48389016231794.414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25">
      <c r="G4452" s="459"/>
      <c r="H4452" s="459">
        <v>4445</v>
      </c>
      <c r="I4452" s="444">
        <f t="shared" ca="1" si="188"/>
        <v>-48389016231794.414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-201620900965.81006</v>
      </c>
      <c r="L4452" s="444">
        <f t="shared" ca="1" si="187"/>
        <v>-48590637132760.227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25">
      <c r="G4453" s="459"/>
      <c r="H4453" s="459">
        <v>4446</v>
      </c>
      <c r="I4453" s="444">
        <f t="shared" ca="1" si="188"/>
        <v>-48590637132760.227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-202460988053.1676</v>
      </c>
      <c r="L4453" s="444">
        <f t="shared" ca="1" si="187"/>
        <v>-48793098120813.391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25">
      <c r="G4454" s="459"/>
      <c r="H4454" s="459">
        <v>4447</v>
      </c>
      <c r="I4454" s="444">
        <f t="shared" ca="1" si="188"/>
        <v>-48793098120813.391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-203304575503.38913</v>
      </c>
      <c r="L4454" s="444">
        <f t="shared" ca="1" si="187"/>
        <v>-48996402696316.781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25">
      <c r="G4455" s="459"/>
      <c r="H4455" s="459">
        <v>4448</v>
      </c>
      <c r="I4455" s="444">
        <f t="shared" ca="1" si="188"/>
        <v>-48996402696316.781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-204151677901.31992</v>
      </c>
      <c r="L4455" s="444">
        <f t="shared" ca="1" si="187"/>
        <v>-49200554374218.102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25">
      <c r="G4456" s="459"/>
      <c r="H4456" s="459">
        <v>4449</v>
      </c>
      <c r="I4456" s="444">
        <f t="shared" ca="1" si="188"/>
        <v>-49200554374218.102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-205002309892.57541</v>
      </c>
      <c r="L4456" s="444">
        <f t="shared" ca="1" si="187"/>
        <v>-49405556684110.68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25">
      <c r="G4457" s="459"/>
      <c r="H4457" s="459">
        <v>4450</v>
      </c>
      <c r="I4457" s="444">
        <f t="shared" ca="1" si="188"/>
        <v>-49405556684110.68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-205856486183.79449</v>
      </c>
      <c r="L4457" s="444">
        <f t="shared" ca="1" si="187"/>
        <v>-49611413170294.477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25">
      <c r="G4458" s="459"/>
      <c r="H4458" s="459">
        <v>4451</v>
      </c>
      <c r="I4458" s="444">
        <f t="shared" ca="1" si="188"/>
        <v>-49611413170294.477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-206714221542.89365</v>
      </c>
      <c r="L4458" s="444">
        <f t="shared" ca="1" si="187"/>
        <v>-49818127391837.367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25">
      <c r="G4459" s="459"/>
      <c r="H4459" s="459">
        <v>4452</v>
      </c>
      <c r="I4459" s="444">
        <f t="shared" ca="1" si="188"/>
        <v>-49818127391837.367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-207575530799.32236</v>
      </c>
      <c r="L4459" s="444">
        <f t="shared" ca="1" si="187"/>
        <v>-50025702922636.688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25">
      <c r="G4460" s="459"/>
      <c r="H4460" s="459">
        <v>4453</v>
      </c>
      <c r="I4460" s="444">
        <f t="shared" ca="1" si="188"/>
        <v>-50025702922636.688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-208440428844.31952</v>
      </c>
      <c r="L4460" s="444">
        <f t="shared" ca="1" si="187"/>
        <v>-50234143351481.008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25">
      <c r="G4461" s="459"/>
      <c r="H4461" s="459">
        <v>4454</v>
      </c>
      <c r="I4461" s="444">
        <f t="shared" ca="1" si="188"/>
        <v>-50234143351481.008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-209308930631.17087</v>
      </c>
      <c r="L4461" s="444">
        <f t="shared" ca="1" si="187"/>
        <v>-50443452282112.18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25">
      <c r="G4462" s="459"/>
      <c r="H4462" s="459">
        <v>4455</v>
      </c>
      <c r="I4462" s="444">
        <f t="shared" ca="1" si="188"/>
        <v>-50443452282112.18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-210181051175.46741</v>
      </c>
      <c r="L4462" s="444">
        <f t="shared" ca="1" si="187"/>
        <v>-50653633333287.648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25">
      <c r="G4463" s="459"/>
      <c r="H4463" s="459">
        <v>4456</v>
      </c>
      <c r="I4463" s="444">
        <f t="shared" ca="1" si="188"/>
        <v>-50653633333287.648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-211056805555.3652</v>
      </c>
      <c r="L4463" s="444">
        <f t="shared" ca="1" si="187"/>
        <v>-50864690138843.016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25">
      <c r="G4464" s="459"/>
      <c r="H4464" s="459">
        <v>4457</v>
      </c>
      <c r="I4464" s="444">
        <f t="shared" ca="1" si="188"/>
        <v>-50864690138843.016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-211936208911.84589</v>
      </c>
      <c r="L4464" s="444">
        <f t="shared" ca="1" si="187"/>
        <v>-51076626347754.859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25">
      <c r="G4465" s="459"/>
      <c r="H4465" s="459">
        <v>4458</v>
      </c>
      <c r="I4465" s="444">
        <f t="shared" ca="1" si="188"/>
        <v>-51076626347754.859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-212819276448.97858</v>
      </c>
      <c r="L4465" s="444">
        <f t="shared" ca="1" si="187"/>
        <v>-51289445624203.836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25">
      <c r="G4466" s="459"/>
      <c r="H4466" s="459">
        <v>4459</v>
      </c>
      <c r="I4466" s="444">
        <f t="shared" ca="1" si="188"/>
        <v>-51289445624203.836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-213706023434.18265</v>
      </c>
      <c r="L4466" s="444">
        <f t="shared" ca="1" si="187"/>
        <v>-51503151647638.016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25">
      <c r="G4467" s="459"/>
      <c r="H4467" s="459">
        <v>4460</v>
      </c>
      <c r="I4467" s="444">
        <f t="shared" ca="1" si="188"/>
        <v>-51503151647638.016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-214596465198.49173</v>
      </c>
      <c r="L4467" s="444">
        <f t="shared" ca="1" si="187"/>
        <v>-51717748112836.508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25">
      <c r="G4468" s="459"/>
      <c r="H4468" s="459">
        <v>4461</v>
      </c>
      <c r="I4468" s="444">
        <f t="shared" ca="1" si="188"/>
        <v>-51717748112836.508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-215490617136.81879</v>
      </c>
      <c r="L4468" s="444">
        <f t="shared" ca="1" si="187"/>
        <v>-51933238729973.328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25">
      <c r="G4469" s="459"/>
      <c r="H4469" s="459">
        <v>4462</v>
      </c>
      <c r="I4469" s="444">
        <f t="shared" ca="1" si="188"/>
        <v>-51933238729973.328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-216388494708.2222</v>
      </c>
      <c r="L4469" s="444">
        <f t="shared" ca="1" si="187"/>
        <v>-52149627224681.547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25">
      <c r="G4470" s="459"/>
      <c r="H4470" s="459">
        <v>4463</v>
      </c>
      <c r="I4470" s="444">
        <f t="shared" ca="1" si="188"/>
        <v>-52149627224681.547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-217290113436.1731</v>
      </c>
      <c r="L4470" s="444">
        <f t="shared" ca="1" si="187"/>
        <v>-52366917338117.719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25">
      <c r="G4471" s="459"/>
      <c r="H4471" s="459">
        <v>4464</v>
      </c>
      <c r="I4471" s="444">
        <f t="shared" ca="1" si="188"/>
        <v>-52366917338117.719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-218195488908.82382</v>
      </c>
      <c r="L4471" s="444">
        <f t="shared" ca="1" si="187"/>
        <v>-52585112827026.539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25">
      <c r="G4472" s="459"/>
      <c r="H4472" s="459">
        <v>4465</v>
      </c>
      <c r="I4472" s="444">
        <f t="shared" ca="1" si="188"/>
        <v>-52585112827026.539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-219104636779.27725</v>
      </c>
      <c r="L4472" s="444">
        <f t="shared" ca="1" si="187"/>
        <v>-52804217463805.813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25">
      <c r="G4473" s="459"/>
      <c r="H4473" s="459">
        <v>4466</v>
      </c>
      <c r="I4473" s="444">
        <f t="shared" ca="1" si="188"/>
        <v>-52804217463805.813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-220017572765.85754</v>
      </c>
      <c r="L4473" s="444">
        <f t="shared" ca="1" si="187"/>
        <v>-53024235036571.672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25">
      <c r="G4474" s="459"/>
      <c r="H4474" s="459">
        <v>4467</v>
      </c>
      <c r="I4474" s="444">
        <f t="shared" ca="1" si="188"/>
        <v>-53024235036571.672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-220934312652.38196</v>
      </c>
      <c r="L4474" s="444">
        <f t="shared" ca="1" si="187"/>
        <v>-53245169349224.055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25">
      <c r="G4475" s="459"/>
      <c r="H4475" s="459">
        <v>4468</v>
      </c>
      <c r="I4475" s="444">
        <f t="shared" ca="1" si="188"/>
        <v>-53245169349224.055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-221854872288.43356</v>
      </c>
      <c r="L4475" s="444">
        <f t="shared" ca="1" si="187"/>
        <v>-53467024221512.484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25">
      <c r="G4476" s="459"/>
      <c r="H4476" s="459">
        <v>4469</v>
      </c>
      <c r="I4476" s="444">
        <f t="shared" ca="1" si="188"/>
        <v>-53467024221512.484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-222779267589.63535</v>
      </c>
      <c r="L4476" s="444">
        <f t="shared" ca="1" si="187"/>
        <v>-53689803489102.117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25">
      <c r="G4477" s="459"/>
      <c r="H4477" s="459">
        <v>4470</v>
      </c>
      <c r="I4477" s="444">
        <f t="shared" ca="1" si="188"/>
        <v>-53689803489102.117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-223707514537.92548</v>
      </c>
      <c r="L4477" s="444">
        <f t="shared" ca="1" si="187"/>
        <v>-53913511003640.039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25">
      <c r="G4478" s="459"/>
      <c r="H4478" s="459">
        <v>4471</v>
      </c>
      <c r="I4478" s="444">
        <f t="shared" ca="1" si="188"/>
        <v>-53913511003640.039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-224639629181.8335</v>
      </c>
      <c r="L4478" s="444">
        <f t="shared" ca="1" si="187"/>
        <v>-54138150632821.875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25">
      <c r="G4479" s="459"/>
      <c r="H4479" s="459">
        <v>4472</v>
      </c>
      <c r="I4479" s="444">
        <f t="shared" ca="1" si="188"/>
        <v>-54138150632821.875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-225575627636.75781</v>
      </c>
      <c r="L4479" s="444">
        <f t="shared" ca="1" si="187"/>
        <v>-54363726260458.633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25">
      <c r="G4480" s="459"/>
      <c r="H4480" s="459">
        <v>4473</v>
      </c>
      <c r="I4480" s="444">
        <f t="shared" ca="1" si="188"/>
        <v>-54363726260458.633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-226515526085.24429</v>
      </c>
      <c r="L4480" s="444">
        <f t="shared" ca="1" si="187"/>
        <v>-54590241786543.875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25">
      <c r="G4481" s="459"/>
      <c r="H4481" s="459">
        <v>4474</v>
      </c>
      <c r="I4481" s="444">
        <f t="shared" ca="1" si="188"/>
        <v>-54590241786543.875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-227459340777.26614</v>
      </c>
      <c r="L4481" s="444">
        <f t="shared" ca="1" si="187"/>
        <v>-54817701127321.141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25">
      <c r="G4482" s="459"/>
      <c r="H4482" s="459">
        <v>4475</v>
      </c>
      <c r="I4482" s="444">
        <f t="shared" ca="1" si="188"/>
        <v>-54817701127321.141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-228407088030.50473</v>
      </c>
      <c r="L4482" s="444">
        <f t="shared" ca="1" si="187"/>
        <v>-55046108215351.648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25">
      <c r="G4483" s="459"/>
      <c r="H4483" s="459">
        <v>4476</v>
      </c>
      <c r="I4483" s="444">
        <f t="shared" ca="1" si="188"/>
        <v>-55046108215351.648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-229358784230.63187</v>
      </c>
      <c r="L4483" s="444">
        <f t="shared" ca="1" si="187"/>
        <v>-55275466999582.281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25">
      <c r="G4484" s="459"/>
      <c r="H4484" s="459">
        <v>4477</v>
      </c>
      <c r="I4484" s="444">
        <f t="shared" ca="1" si="188"/>
        <v>-55275466999582.281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-230314445831.59283</v>
      </c>
      <c r="L4484" s="444">
        <f t="shared" ca="1" si="187"/>
        <v>-55505781445413.875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25">
      <c r="G4485" s="459"/>
      <c r="H4485" s="459">
        <v>4478</v>
      </c>
      <c r="I4485" s="444">
        <f t="shared" ca="1" si="188"/>
        <v>-55505781445413.875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-231274089355.89114</v>
      </c>
      <c r="L4485" s="444">
        <f t="shared" ca="1" si="187"/>
        <v>-55737055534769.766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25">
      <c r="G4486" s="459"/>
      <c r="H4486" s="459">
        <v>4479</v>
      </c>
      <c r="I4486" s="444">
        <f t="shared" ca="1" si="188"/>
        <v>-55737055534769.766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-232237731394.87399</v>
      </c>
      <c r="L4486" s="444">
        <f t="shared" ca="1" si="187"/>
        <v>-55969293266164.641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25">
      <c r="G4487" s="459"/>
      <c r="H4487" s="459">
        <v>4480</v>
      </c>
      <c r="I4487" s="444">
        <f t="shared" ca="1" si="188"/>
        <v>-55969293266164.641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-233205388609.01932</v>
      </c>
      <c r="L4487" s="444">
        <f t="shared" ca="1" si="187"/>
        <v>-56202498654773.656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25">
      <c r="G4488" s="459"/>
      <c r="H4488" s="459">
        <v>4481</v>
      </c>
      <c r="I4488" s="444">
        <f t="shared" ca="1" si="188"/>
        <v>-56202498654773.656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-234177077728.22357</v>
      </c>
      <c r="L4488" s="444">
        <f t="shared" ca="1" si="187"/>
        <v>-56436675732501.883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25">
      <c r="G4489" s="459"/>
      <c r="H4489" s="459">
        <v>4482</v>
      </c>
      <c r="I4489" s="444">
        <f t="shared" ca="1" si="188"/>
        <v>-56436675732501.883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-235152815552.09122</v>
      </c>
      <c r="L4489" s="444">
        <f t="shared" ca="1" si="187"/>
        <v>-56671828548053.977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25">
      <c r="G4490" s="459"/>
      <c r="H4490" s="459">
        <v>4483</v>
      </c>
      <c r="I4490" s="444">
        <f t="shared" ca="1" si="188"/>
        <v>-56671828548053.977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-236132618950.22488</v>
      </c>
      <c r="L4490" s="444">
        <f t="shared" ca="1" si="187"/>
        <v>-56907961167004.203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25">
      <c r="G4491" s="459"/>
      <c r="H4491" s="459">
        <v>4484</v>
      </c>
      <c r="I4491" s="444">
        <f t="shared" ca="1" si="188"/>
        <v>-56907961167004.203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-237116504862.51755</v>
      </c>
      <c r="L4491" s="444">
        <f t="shared" ca="1" si="187"/>
        <v>-57145077671866.719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25">
      <c r="G4492" s="459"/>
      <c r="H4492" s="459">
        <v>4485</v>
      </c>
      <c r="I4492" s="444">
        <f t="shared" ca="1" si="188"/>
        <v>-57145077671866.719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-238104490299.44467</v>
      </c>
      <c r="L4492" s="444">
        <f t="shared" ca="1" si="187"/>
        <v>-57383182162166.164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25">
      <c r="G4493" s="459"/>
      <c r="H4493" s="459">
        <v>4486</v>
      </c>
      <c r="I4493" s="444">
        <f t="shared" ca="1" si="188"/>
        <v>-57383182162166.164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-239096592342.35898</v>
      </c>
      <c r="L4493" s="444">
        <f t="shared" ca="1" si="187"/>
        <v>-57622278754508.523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25">
      <c r="G4494" s="459"/>
      <c r="H4494" s="459">
        <v>4487</v>
      </c>
      <c r="I4494" s="444">
        <f t="shared" ca="1" si="188"/>
        <v>-57622278754508.523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-240092828143.78552</v>
      </c>
      <c r="L4494" s="444">
        <f t="shared" ca="1" si="187"/>
        <v>-57862371582652.313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25">
      <c r="G4495" s="459"/>
      <c r="H4495" s="459">
        <v>4488</v>
      </c>
      <c r="I4495" s="444">
        <f t="shared" ca="1" si="188"/>
        <v>-57862371582652.313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-241093214927.71796</v>
      </c>
      <c r="L4495" s="444">
        <f t="shared" ca="1" si="187"/>
        <v>-58103464797580.031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25">
      <c r="G4496" s="459"/>
      <c r="H4496" s="459">
        <v>4489</v>
      </c>
      <c r="I4496" s="444">
        <f t="shared" ca="1" si="188"/>
        <v>-58103464797580.031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-242097769989.91684</v>
      </c>
      <c r="L4496" s="444">
        <f t="shared" ca="1" si="187"/>
        <v>-58345562567569.945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25">
      <c r="G4497" s="459"/>
      <c r="H4497" s="459">
        <v>4490</v>
      </c>
      <c r="I4497" s="444">
        <f t="shared" ca="1" si="188"/>
        <v>-58345562567569.945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-243106510698.2081</v>
      </c>
      <c r="L4497" s="444">
        <f t="shared" ca="1" si="187"/>
        <v>-58588669078268.156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25">
      <c r="G4498" s="459"/>
      <c r="H4498" s="459">
        <v>4491</v>
      </c>
      <c r="I4498" s="444">
        <f t="shared" ca="1" si="188"/>
        <v>-58588669078268.156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-244119454492.78397</v>
      </c>
      <c r="L4498" s="444">
        <f t="shared" ca="1" si="187"/>
        <v>-58832788532760.938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25">
      <c r="G4499" s="459"/>
      <c r="H4499" s="459">
        <v>4492</v>
      </c>
      <c r="I4499" s="444">
        <f t="shared" ca="1" si="188"/>
        <v>-58832788532760.938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-245136618886.50391</v>
      </c>
      <c r="L4499" s="444">
        <f t="shared" ca="1" si="187"/>
        <v>-59077925151647.438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25">
      <c r="G4500" s="459"/>
      <c r="H4500" s="459">
        <v>4493</v>
      </c>
      <c r="I4500" s="444">
        <f t="shared" ca="1" si="188"/>
        <v>-59077925151647.438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-246158021465.19766</v>
      </c>
      <c r="L4500" s="444">
        <f t="shared" ca="1" si="187"/>
        <v>-59324083173112.633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25">
      <c r="G4501" s="459"/>
      <c r="H4501" s="459">
        <v>4494</v>
      </c>
      <c r="I4501" s="444">
        <f t="shared" ca="1" si="188"/>
        <v>-59324083173112.633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-247183679887.9693</v>
      </c>
      <c r="L4501" s="444">
        <f t="shared" ca="1" si="187"/>
        <v>-59571266853000.602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25">
      <c r="G4502" s="459"/>
      <c r="H4502" s="459">
        <v>4495</v>
      </c>
      <c r="I4502" s="444">
        <f t="shared" ca="1" si="188"/>
        <v>-59571266853000.602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-248213611887.5025</v>
      </c>
      <c r="L4502" s="444">
        <f t="shared" ca="1" si="187"/>
        <v>-59819480464888.102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25">
      <c r="G4503" s="459"/>
      <c r="H4503" s="459">
        <v>4496</v>
      </c>
      <c r="I4503" s="444">
        <f t="shared" ca="1" si="188"/>
        <v>-59819480464888.102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-249247835270.36707</v>
      </c>
      <c r="L4503" s="444">
        <f t="shared" ca="1" si="187"/>
        <v>-60068728300158.469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25">
      <c r="G4504" s="459"/>
      <c r="H4504" s="459">
        <v>4497</v>
      </c>
      <c r="I4504" s="444">
        <f t="shared" ca="1" si="188"/>
        <v>-60068728300158.469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-250286367917.3269</v>
      </c>
      <c r="L4504" s="444">
        <f t="shared" ca="1" si="187"/>
        <v>-60319014668075.797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25">
      <c r="G4505" s="459"/>
      <c r="H4505" s="459">
        <v>4498</v>
      </c>
      <c r="I4505" s="444">
        <f t="shared" ca="1" si="188"/>
        <v>-60319014668075.797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-251329227783.64914</v>
      </c>
      <c r="L4505" s="444">
        <f t="shared" ca="1" si="187"/>
        <v>-60570343895859.445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25">
      <c r="G4506" s="459"/>
      <c r="H4506" s="459">
        <v>4499</v>
      </c>
      <c r="I4506" s="444">
        <f t="shared" ca="1" si="188"/>
        <v>-60570343895859.445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-252376432899.41431</v>
      </c>
      <c r="L4506" s="444">
        <f t="shared" ca="1" si="187"/>
        <v>-60822720328758.859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25">
      <c r="G4507" s="459"/>
      <c r="H4507" s="459">
        <v>4500</v>
      </c>
      <c r="I4507" s="444">
        <f t="shared" ca="1" si="188"/>
        <v>-60822720328758.859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-253428001369.82855</v>
      </c>
      <c r="L4507" s="444">
        <f t="shared" ca="1" si="187"/>
        <v>-61076148330128.688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25">
      <c r="G4508" s="459"/>
      <c r="H4508" s="459">
        <v>4501</v>
      </c>
      <c r="I4508" s="444">
        <f t="shared" ca="1" si="188"/>
        <v>-61076148330128.688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-254483951375.53616</v>
      </c>
      <c r="L4508" s="444">
        <f t="shared" ca="1" si="187"/>
        <v>-61330632281504.227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25">
      <c r="G4509" s="459"/>
      <c r="H4509" s="459">
        <v>4502</v>
      </c>
      <c r="I4509" s="444">
        <f t="shared" ca="1" si="188"/>
        <v>-61330632281504.227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-255544301172.93423</v>
      </c>
      <c r="L4509" s="444">
        <f t="shared" ca="1" si="187"/>
        <v>-61586176582677.164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25">
      <c r="G4510" s="459"/>
      <c r="H4510" s="459">
        <v>4503</v>
      </c>
      <c r="I4510" s="444">
        <f t="shared" ca="1" si="188"/>
        <v>-61586176582677.164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-256609069094.48819</v>
      </c>
      <c r="L4510" s="444">
        <f t="shared" ca="1" si="187"/>
        <v>-61842785651771.648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25">
      <c r="G4511" s="459"/>
      <c r="H4511" s="459">
        <v>4504</v>
      </c>
      <c r="I4511" s="444">
        <f t="shared" ca="1" si="188"/>
        <v>-61842785651771.648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-257678273549.04852</v>
      </c>
      <c r="L4511" s="444">
        <f t="shared" ca="1" si="187"/>
        <v>-62100463925320.695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25">
      <c r="G4512" s="459"/>
      <c r="H4512" s="459">
        <v>4505</v>
      </c>
      <c r="I4512" s="444">
        <f t="shared" ca="1" si="188"/>
        <v>-62100463925320.695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-258751933022.16956</v>
      </c>
      <c r="L4512" s="444">
        <f t="shared" ca="1" si="187"/>
        <v>-62359215858342.867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25">
      <c r="G4513" s="459"/>
      <c r="H4513" s="459">
        <v>4506</v>
      </c>
      <c r="I4513" s="444">
        <f t="shared" ca="1" si="188"/>
        <v>-62359215858342.867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-259830066076.42865</v>
      </c>
      <c r="L4513" s="444">
        <f t="shared" ca="1" si="187"/>
        <v>-62619045924419.297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25">
      <c r="G4514" s="459"/>
      <c r="H4514" s="459">
        <v>4507</v>
      </c>
      <c r="I4514" s="444">
        <f t="shared" ca="1" si="188"/>
        <v>-62619045924419.297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-260912691351.74707</v>
      </c>
      <c r="L4514" s="444">
        <f t="shared" ca="1" si="187"/>
        <v>-62879958615771.047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25">
      <c r="G4515" s="459"/>
      <c r="H4515" s="459">
        <v>4508</v>
      </c>
      <c r="I4515" s="444">
        <f t="shared" ca="1" si="188"/>
        <v>-62879958615771.047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-261999827565.71268</v>
      </c>
      <c r="L4515" s="444">
        <f t="shared" ca="1" si="187"/>
        <v>-63141958443336.758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25">
      <c r="G4516" s="459"/>
      <c r="H4516" s="459">
        <v>4509</v>
      </c>
      <c r="I4516" s="444">
        <f t="shared" ca="1" si="188"/>
        <v>-63141958443336.758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-263091493513.90317</v>
      </c>
      <c r="L4516" s="444">
        <f t="shared" ca="1" si="187"/>
        <v>-63405049936850.664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25">
      <c r="G4517" s="459"/>
      <c r="H4517" s="459">
        <v>4510</v>
      </c>
      <c r="I4517" s="444">
        <f t="shared" ca="1" si="188"/>
        <v>-63405049936850.664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-264187708070.21106</v>
      </c>
      <c r="L4517" s="444">
        <f t="shared" ca="1" si="187"/>
        <v>-63669237644920.875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25">
      <c r="G4518" s="459"/>
      <c r="H4518" s="459">
        <v>4511</v>
      </c>
      <c r="I4518" s="444">
        <f t="shared" ca="1" si="188"/>
        <v>-63669237644920.875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-265288490187.17035</v>
      </c>
      <c r="L4518" s="444">
        <f t="shared" ca="1" si="187"/>
        <v>-63934526135108.047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25">
      <c r="G4519" s="459"/>
      <c r="H4519" s="459">
        <v>4512</v>
      </c>
      <c r="I4519" s="444">
        <f t="shared" ca="1" si="188"/>
        <v>-63934526135108.047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-266393858896.28348</v>
      </c>
      <c r="L4519" s="444">
        <f t="shared" ca="1" si="187"/>
        <v>-64200919994004.328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25">
      <c r="G4520" s="459"/>
      <c r="H4520" s="459">
        <v>4513</v>
      </c>
      <c r="I4520" s="444">
        <f t="shared" ca="1" si="188"/>
        <v>-64200919994004.328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-267503833308.35135</v>
      </c>
      <c r="L4520" s="444">
        <f t="shared" ca="1" si="187"/>
        <v>-64468423827312.68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25">
      <c r="G4521" s="459"/>
      <c r="H4521" s="459">
        <v>4514</v>
      </c>
      <c r="I4521" s="444">
        <f t="shared" ca="1" si="188"/>
        <v>-64468423827312.68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-268618432613.80286</v>
      </c>
      <c r="L4521" s="444">
        <f t="shared" ca="1" si="187"/>
        <v>-64737042259926.484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25">
      <c r="G4522" s="459"/>
      <c r="H4522" s="459">
        <v>4515</v>
      </c>
      <c r="I4522" s="444">
        <f t="shared" ca="1" si="188"/>
        <v>-64737042259926.484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-269737676083.02701</v>
      </c>
      <c r="L4522" s="444">
        <f t="shared" ca="1" si="187"/>
        <v>-65006779936009.508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25">
      <c r="G4523" s="459"/>
      <c r="H4523" s="459">
        <v>4516</v>
      </c>
      <c r="I4523" s="444">
        <f t="shared" ca="1" si="188"/>
        <v>-65006779936009.508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-270861583066.70624</v>
      </c>
      <c r="L4523" s="444">
        <f t="shared" ca="1" si="187"/>
        <v>-65277641519076.211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25">
      <c r="G4524" s="459"/>
      <c r="H4524" s="459">
        <v>4517</v>
      </c>
      <c r="I4524" s="444">
        <f t="shared" ca="1" si="188"/>
        <v>-65277641519076.211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-271990172996.15085</v>
      </c>
      <c r="L4524" s="444">
        <f t="shared" ca="1" si="187"/>
        <v>-65549631692072.359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25">
      <c r="G4525" s="459"/>
      <c r="H4525" s="459">
        <v>4518</v>
      </c>
      <c r="I4525" s="444">
        <f t="shared" ca="1" si="188"/>
        <v>-65549631692072.359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-273123465383.63483</v>
      </c>
      <c r="L4525" s="444">
        <f t="shared" ca="1" si="187"/>
        <v>-65822755157455.992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25">
      <c r="G4526" s="459"/>
      <c r="H4526" s="459">
        <v>4519</v>
      </c>
      <c r="I4526" s="444">
        <f t="shared" ca="1" si="188"/>
        <v>-65822755157455.992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-274261479822.73331</v>
      </c>
      <c r="L4526" s="444">
        <f t="shared" ca="1" si="187"/>
        <v>-66097016637278.727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25">
      <c r="G4527" s="459"/>
      <c r="H4527" s="459">
        <v>4520</v>
      </c>
      <c r="I4527" s="444">
        <f t="shared" ca="1" si="188"/>
        <v>-66097016637278.727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-275404235988.66138</v>
      </c>
      <c r="L4527" s="444">
        <f t="shared" ca="1" si="187"/>
        <v>-66372420873267.391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25">
      <c r="G4528" s="459"/>
      <c r="H4528" s="459">
        <v>4521</v>
      </c>
      <c r="I4528" s="444">
        <f t="shared" ca="1" si="188"/>
        <v>-66372420873267.391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-276551753638.61414</v>
      </c>
      <c r="L4528" s="444">
        <f t="shared" ca="1" si="187"/>
        <v>-66648972626906.008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25">
      <c r="G4529" s="459"/>
      <c r="H4529" s="459">
        <v>4522</v>
      </c>
      <c r="I4529" s="444">
        <f t="shared" ca="1" si="188"/>
        <v>-66648972626906.008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-277704052612.10834</v>
      </c>
      <c r="L4529" s="444">
        <f t="shared" ca="1" si="187"/>
        <v>-66926676679518.117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25">
      <c r="G4530" s="459"/>
      <c r="H4530" s="459">
        <v>4523</v>
      </c>
      <c r="I4530" s="444">
        <f t="shared" ca="1" si="188"/>
        <v>-66926676679518.117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-278861152831.3255</v>
      </c>
      <c r="L4530" s="444">
        <f t="shared" ca="1" si="187"/>
        <v>-67205537832349.445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25">
      <c r="G4531" s="459"/>
      <c r="H4531" s="459">
        <v>4524</v>
      </c>
      <c r="I4531" s="444">
        <f t="shared" ca="1" si="188"/>
        <v>-67205537832349.445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-280023074301.45599</v>
      </c>
      <c r="L4531" s="444">
        <f t="shared" ca="1" si="187"/>
        <v>-67485560906650.898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25">
      <c r="G4532" s="459"/>
      <c r="H4532" s="459">
        <v>4525</v>
      </c>
      <c r="I4532" s="444">
        <f t="shared" ca="1" si="188"/>
        <v>-67485560906650.898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-281189837111.04541</v>
      </c>
      <c r="L4532" s="444">
        <f t="shared" ca="1" si="187"/>
        <v>-67766750743761.945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25">
      <c r="G4533" s="459"/>
      <c r="H4533" s="459">
        <v>4526</v>
      </c>
      <c r="I4533" s="444">
        <f t="shared" ca="1" si="188"/>
        <v>-67766750743761.945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-282361461432.34143</v>
      </c>
      <c r="L4533" s="444">
        <f t="shared" ca="1" si="187"/>
        <v>-68049112205194.289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25">
      <c r="G4534" s="459"/>
      <c r="H4534" s="459">
        <v>4527</v>
      </c>
      <c r="I4534" s="444">
        <f t="shared" ca="1" si="188"/>
        <v>-68049112205194.289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-283537967521.64288</v>
      </c>
      <c r="L4534" s="444">
        <f t="shared" ca="1" si="187"/>
        <v>-68332650172715.93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25">
      <c r="G4535" s="459"/>
      <c r="H4535" s="459">
        <v>4528</v>
      </c>
      <c r="I4535" s="444">
        <f t="shared" ca="1" si="188"/>
        <v>-68332650172715.93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-284719375719.64972</v>
      </c>
      <c r="L4535" s="444">
        <f t="shared" ca="1" si="187"/>
        <v>-68617369548435.578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25">
      <c r="G4536" s="459"/>
      <c r="H4536" s="459">
        <v>4529</v>
      </c>
      <c r="I4536" s="444">
        <f t="shared" ca="1" si="188"/>
        <v>-68617369548435.578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-285905706451.81488</v>
      </c>
      <c r="L4536" s="444">
        <f t="shared" ca="1" si="187"/>
        <v>-68903275254887.391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25">
      <c r="G4537" s="459"/>
      <c r="H4537" s="459">
        <v>4530</v>
      </c>
      <c r="I4537" s="444">
        <f t="shared" ca="1" si="188"/>
        <v>-68903275254887.391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-287096980228.69745</v>
      </c>
      <c r="L4537" s="444">
        <f t="shared" ca="1" si="187"/>
        <v>-69190372235116.086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25">
      <c r="G4538" s="459"/>
      <c r="H4538" s="459">
        <v>4531</v>
      </c>
      <c r="I4538" s="444">
        <f t="shared" ca="1" si="188"/>
        <v>-69190372235116.086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-288293217646.31708</v>
      </c>
      <c r="L4538" s="444">
        <f t="shared" ca="1" si="187"/>
        <v>-69478665452762.406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25">
      <c r="G4539" s="459"/>
      <c r="H4539" s="459">
        <v>4532</v>
      </c>
      <c r="I4539" s="444">
        <f t="shared" ca="1" si="188"/>
        <v>-69478665452762.406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-289494439386.51007</v>
      </c>
      <c r="L4539" s="444">
        <f t="shared" ca="1" si="187"/>
        <v>-69768159892148.914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25">
      <c r="G4540" s="459"/>
      <c r="H4540" s="459">
        <v>4533</v>
      </c>
      <c r="I4540" s="444">
        <f t="shared" ca="1" si="188"/>
        <v>-69768159892148.914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-290700666217.28711</v>
      </c>
      <c r="L4540" s="444">
        <f t="shared" ca="1" si="187"/>
        <v>-70058860558366.203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25">
      <c r="G4541" s="459"/>
      <c r="H4541" s="459">
        <v>4534</v>
      </c>
      <c r="I4541" s="444">
        <f t="shared" ca="1" si="188"/>
        <v>-70058860558366.203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-291911918993.1925</v>
      </c>
      <c r="L4541" s="444">
        <f t="shared" ca="1" si="187"/>
        <v>-70350772477359.398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25">
      <c r="G4542" s="459"/>
      <c r="H4542" s="459">
        <v>4535</v>
      </c>
      <c r="I4542" s="444">
        <f t="shared" ca="1" si="188"/>
        <v>-70350772477359.398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-293128218655.66418</v>
      </c>
      <c r="L4542" s="444">
        <f t="shared" ca="1" si="187"/>
        <v>-70643900696015.063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25">
      <c r="G4543" s="459"/>
      <c r="H4543" s="459">
        <v>4536</v>
      </c>
      <c r="I4543" s="444">
        <f t="shared" ca="1" si="188"/>
        <v>-70643900696015.063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-294349586233.39612</v>
      </c>
      <c r="L4543" s="444">
        <f t="shared" ca="1" si="187"/>
        <v>-70938250282248.453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25">
      <c r="G4544" s="459"/>
      <c r="H4544" s="459">
        <v>4537</v>
      </c>
      <c r="I4544" s="444">
        <f t="shared" ca="1" si="188"/>
        <v>-70938250282248.453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-295576042842.7019</v>
      </c>
      <c r="L4544" s="444">
        <f t="shared" ca="1" si="187"/>
        <v>-71233826325091.156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25">
      <c r="G4545" s="459"/>
      <c r="H4545" s="459">
        <v>4538</v>
      </c>
      <c r="I4545" s="444">
        <f t="shared" ca="1" si="188"/>
        <v>-71233826325091.156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-296807609687.87982</v>
      </c>
      <c r="L4545" s="444">
        <f t="shared" ca="1" si="187"/>
        <v>-71530633934779.031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25">
      <c r="G4546" s="459"/>
      <c r="H4546" s="459">
        <v>4539</v>
      </c>
      <c r="I4546" s="444">
        <f t="shared" ca="1" si="188"/>
        <v>-71530633934779.031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-298044308061.57928</v>
      </c>
      <c r="L4546" s="444">
        <f t="shared" ca="1" si="187"/>
        <v>-71828678242840.609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25">
      <c r="G4547" s="459"/>
      <c r="H4547" s="459">
        <v>4540</v>
      </c>
      <c r="I4547" s="444">
        <f t="shared" ca="1" si="188"/>
        <v>-71828678242840.609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-299286159345.16919</v>
      </c>
      <c r="L4547" s="444">
        <f t="shared" ca="1" si="187"/>
        <v>-72127964402185.781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25">
      <c r="G4548" s="459"/>
      <c r="H4548" s="459">
        <v>4541</v>
      </c>
      <c r="I4548" s="444">
        <f t="shared" ca="1" si="188"/>
        <v>-72127964402185.781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-300533185009.10742</v>
      </c>
      <c r="L4548" s="444">
        <f t="shared" ca="1" si="187"/>
        <v>-72428497587194.891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25">
      <c r="G4549" s="459"/>
      <c r="H4549" s="459">
        <v>4542</v>
      </c>
      <c r="I4549" s="444">
        <f t="shared" ca="1" si="188"/>
        <v>-72428497587194.891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-301785406613.31201</v>
      </c>
      <c r="L4549" s="444">
        <f t="shared" ca="1" si="187"/>
        <v>-72730282993808.203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25">
      <c r="G4550" s="459"/>
      <c r="H4550" s="459">
        <v>4543</v>
      </c>
      <c r="I4550" s="444">
        <f t="shared" ca="1" si="188"/>
        <v>-72730282993808.203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-303042845807.53418</v>
      </c>
      <c r="L4550" s="444">
        <f t="shared" ca="1" si="187"/>
        <v>-73033325839615.734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25">
      <c r="G4551" s="459"/>
      <c r="H4551" s="459">
        <v>4544</v>
      </c>
      <c r="I4551" s="444">
        <f t="shared" ca="1" si="188"/>
        <v>-73033325839615.734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-304305524331.73224</v>
      </c>
      <c r="L4551" s="444">
        <f t="shared" ca="1" si="187"/>
        <v>-73337631363947.469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25">
      <c r="G4552" s="459"/>
      <c r="H4552" s="459">
        <v>4545</v>
      </c>
      <c r="I4552" s="444">
        <f t="shared" ca="1" si="188"/>
        <v>-73337631363947.469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-305573464016.44775</v>
      </c>
      <c r="L4552" s="444">
        <f t="shared" ca="1" si="187"/>
        <v>-73643204827963.922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25">
      <c r="G4553" s="459"/>
      <c r="H4553" s="459">
        <v>4546</v>
      </c>
      <c r="I4553" s="444">
        <f t="shared" ca="1" si="188"/>
        <v>-73643204827963.922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-306846686783.18298</v>
      </c>
      <c r="L4553" s="444">
        <f t="shared" ca="1" si="187"/>
        <v>-73950051514747.109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25">
      <c r="G4554" s="459"/>
      <c r="H4554" s="459">
        <v>4547</v>
      </c>
      <c r="I4554" s="444">
        <f t="shared" ca="1" si="188"/>
        <v>-73950051514747.109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-308125214644.7796</v>
      </c>
      <c r="L4554" s="444">
        <f t="shared" ca="1" si="187"/>
        <v>-74258176729391.891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25">
      <c r="G4555" s="459"/>
      <c r="H4555" s="459">
        <v>4548</v>
      </c>
      <c r="I4555" s="444">
        <f t="shared" ca="1" si="188"/>
        <v>-74258176729391.891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-309409069705.79956</v>
      </c>
      <c r="L4555" s="444">
        <f t="shared" ca="1" si="187"/>
        <v>-74567585799097.688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25">
      <c r="G4556" s="459"/>
      <c r="H4556" s="459">
        <v>4549</v>
      </c>
      <c r="I4556" s="444">
        <f t="shared" ca="1" si="188"/>
        <v>-74567585799097.688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-310698274162.90704</v>
      </c>
      <c r="L4556" s="444">
        <f t="shared" ca="1" si="187"/>
        <v>-74878284073260.594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25">
      <c r="G4557" s="459"/>
      <c r="H4557" s="459">
        <v>4550</v>
      </c>
      <c r="I4557" s="444">
        <f t="shared" ca="1" si="188"/>
        <v>-74878284073260.594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-311992850305.25244</v>
      </c>
      <c r="L4557" s="444">
        <f t="shared" ca="1" si="187"/>
        <v>-75190276923565.844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25">
      <c r="G4558" s="459"/>
      <c r="H4558" s="459">
        <v>4551</v>
      </c>
      <c r="I4558" s="444">
        <f t="shared" ca="1" si="188"/>
        <v>-75190276923565.844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-313292820514.85767</v>
      </c>
      <c r="L4558" s="444">
        <f t="shared" ca="1" si="187"/>
        <v>-75503569744080.703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25">
      <c r="G4559" s="459"/>
      <c r="H4559" s="459">
        <v>4552</v>
      </c>
      <c r="I4559" s="444">
        <f t="shared" ca="1" si="188"/>
        <v>-75503569744080.703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-314598207267.00293</v>
      </c>
      <c r="L4559" s="444">
        <f t="shared" ca="1" si="187"/>
        <v>-75818167951347.703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25">
      <c r="G4560" s="459"/>
      <c r="H4560" s="459">
        <v>4553</v>
      </c>
      <c r="I4560" s="444">
        <f t="shared" ca="1" si="188"/>
        <v>-75818167951347.703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-315909033130.61542</v>
      </c>
      <c r="L4560" s="444">
        <f t="shared" ca="1" si="187"/>
        <v>-76134076984478.313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25">
      <c r="G4561" s="459"/>
      <c r="H4561" s="459">
        <v>4554</v>
      </c>
      <c r="I4561" s="444">
        <f t="shared" ca="1" si="188"/>
        <v>-76134076984478.313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-317225320768.65961</v>
      </c>
      <c r="L4561" s="444">
        <f t="shared" ca="1" si="187"/>
        <v>-76451302305246.969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25">
      <c r="G4562" s="459"/>
      <c r="H4562" s="459">
        <v>4555</v>
      </c>
      <c r="I4562" s="444">
        <f t="shared" ca="1" si="188"/>
        <v>-76451302305246.969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-318547092938.52905</v>
      </c>
      <c r="L4562" s="444">
        <f t="shared" ca="1" si="187"/>
        <v>-76769849398185.5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25">
      <c r="G4563" s="459"/>
      <c r="H4563" s="459">
        <v>4556</v>
      </c>
      <c r="I4563" s="444">
        <f t="shared" ca="1" si="188"/>
        <v>-76769849398185.5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-319874372492.43958</v>
      </c>
      <c r="L4563" s="444">
        <f t="shared" ca="1" si="187"/>
        <v>-77089723770677.938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25">
      <c r="G4564" s="459"/>
      <c r="H4564" s="459">
        <v>4557</v>
      </c>
      <c r="I4564" s="444">
        <f t="shared" ca="1" si="188"/>
        <v>-77089723770677.938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-321207182377.82471</v>
      </c>
      <c r="L4564" s="444">
        <f t="shared" ca="1" si="187"/>
        <v>-77410930953055.766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25">
      <c r="G4565" s="459"/>
      <c r="H4565" s="459">
        <v>4558</v>
      </c>
      <c r="I4565" s="444">
        <f t="shared" ca="1" si="188"/>
        <v>-77410930953055.766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-322545545637.73236</v>
      </c>
      <c r="L4565" s="444">
        <f t="shared" ca="1" si="187"/>
        <v>-77733476498693.5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25">
      <c r="G4566" s="459"/>
      <c r="H4566" s="459">
        <v>4559</v>
      </c>
      <c r="I4566" s="444">
        <f t="shared" ca="1" si="188"/>
        <v>-77733476498693.5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-323889485411.2229</v>
      </c>
      <c r="L4566" s="444">
        <f t="shared" ca="1" si="187"/>
        <v>-78057365984104.719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25">
      <c r="G4567" s="459"/>
      <c r="H4567" s="459">
        <v>4560</v>
      </c>
      <c r="I4567" s="444">
        <f t="shared" ca="1" si="188"/>
        <v>-78057365984104.719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-325239024933.76965</v>
      </c>
      <c r="L4567" s="444">
        <f t="shared" ca="1" si="187"/>
        <v>-78382605009038.484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25">
      <c r="G4568" s="459"/>
      <c r="H4568" s="459">
        <v>4561</v>
      </c>
      <c r="I4568" s="444">
        <f t="shared" ca="1" si="188"/>
        <v>-78382605009038.484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-326594187537.66034</v>
      </c>
      <c r="L4568" s="444">
        <f t="shared" ca="1" si="187"/>
        <v>-78709199196576.141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25">
      <c r="G4569" s="459"/>
      <c r="H4569" s="459">
        <v>4562</v>
      </c>
      <c r="I4569" s="444">
        <f t="shared" ca="1" si="188"/>
        <v>-78709199196576.141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-327954996652.40057</v>
      </c>
      <c r="L4569" s="444">
        <f t="shared" ca="1" si="187"/>
        <v>-79037154193228.547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25">
      <c r="G4570" s="459"/>
      <c r="H4570" s="459">
        <v>4563</v>
      </c>
      <c r="I4570" s="444">
        <f t="shared" ca="1" si="188"/>
        <v>-79037154193228.547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-329321475805.11896</v>
      </c>
      <c r="L4570" s="444">
        <f t="shared" ca="1" si="187"/>
        <v>-79366475669033.672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25">
      <c r="G4571" s="459"/>
      <c r="H4571" s="459">
        <v>4564</v>
      </c>
      <c r="I4571" s="444">
        <f t="shared" ca="1" si="188"/>
        <v>-79366475669033.672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-330693648620.97363</v>
      </c>
      <c r="L4571" s="444">
        <f t="shared" ca="1" si="187"/>
        <v>-79697169317654.641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25">
      <c r="G4572" s="459"/>
      <c r="H4572" s="459">
        <v>4565</v>
      </c>
      <c r="I4572" s="444">
        <f t="shared" ca="1" si="188"/>
        <v>-79697169317654.641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-332071538823.56097</v>
      </c>
      <c r="L4572" s="444">
        <f t="shared" ca="1" si="187"/>
        <v>-80029240856478.203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25">
      <c r="G4573" s="459"/>
      <c r="H4573" s="459">
        <v>4566</v>
      </c>
      <c r="I4573" s="444">
        <f t="shared" ca="1" si="188"/>
        <v>-80029240856478.203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-333455170235.32587</v>
      </c>
      <c r="L4573" s="444">
        <f t="shared" ca="1" si="187"/>
        <v>-80362696026713.531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25">
      <c r="G4574" s="459"/>
      <c r="H4574" s="459">
        <v>4567</v>
      </c>
      <c r="I4574" s="444">
        <f t="shared" ca="1" si="188"/>
        <v>-80362696026713.531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-334844566777.97302</v>
      </c>
      <c r="L4574" s="444">
        <f t="shared" ca="1" si="187"/>
        <v>-80697540593491.5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25">
      <c r="G4575" s="459"/>
      <c r="H4575" s="459">
        <v>4568</v>
      </c>
      <c r="I4575" s="444">
        <f t="shared" ca="1" si="188"/>
        <v>-80697540593491.5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-336239752472.88123</v>
      </c>
      <c r="L4575" s="444">
        <f t="shared" ca="1" si="187"/>
        <v>-81033780345964.375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25">
      <c r="G4576" s="459"/>
      <c r="H4576" s="459">
        <v>4569</v>
      </c>
      <c r="I4576" s="444">
        <f t="shared" ca="1" si="188"/>
        <v>-81033780345964.375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-337640751441.51825</v>
      </c>
      <c r="L4576" s="444">
        <f t="shared" ca="1" si="187"/>
        <v>-81371421097405.891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25">
      <c r="G4577" s="459"/>
      <c r="H4577" s="459">
        <v>4570</v>
      </c>
      <c r="I4577" s="444">
        <f t="shared" ca="1" si="188"/>
        <v>-81371421097405.891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-339047587905.85785</v>
      </c>
      <c r="L4577" s="444">
        <f t="shared" ca="1" si="187"/>
        <v>-81710468685311.75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25">
      <c r="G4578" s="459"/>
      <c r="H4578" s="459">
        <v>4571</v>
      </c>
      <c r="I4578" s="444">
        <f t="shared" ca="1" si="188"/>
        <v>-81710468685311.75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-340460286188.79895</v>
      </c>
      <c r="L4578" s="444">
        <f t="shared" ca="1" si="187"/>
        <v>-82050928971500.547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25">
      <c r="G4579" s="459"/>
      <c r="H4579" s="459">
        <v>4572</v>
      </c>
      <c r="I4579" s="444">
        <f t="shared" ca="1" si="188"/>
        <v>-82050928971500.547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-341878870714.58563</v>
      </c>
      <c r="L4579" s="444">
        <f t="shared" ca="1" si="187"/>
        <v>-82392807842215.125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25">
      <c r="G4580" s="459"/>
      <c r="H4580" s="459">
        <v>4573</v>
      </c>
      <c r="I4580" s="444">
        <f t="shared" ca="1" si="188"/>
        <v>-82392807842215.125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-343303366009.22968</v>
      </c>
      <c r="L4580" s="444">
        <f t="shared" ca="1" si="187"/>
        <v>-82736111208224.359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25">
      <c r="G4581" s="459"/>
      <c r="H4581" s="459">
        <v>4574</v>
      </c>
      <c r="I4581" s="444">
        <f t="shared" ca="1" si="188"/>
        <v>-82736111208224.359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-344733796700.93481</v>
      </c>
      <c r="L4581" s="444">
        <f t="shared" ca="1" si="187"/>
        <v>-83080845004925.297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25">
      <c r="G4582" s="459"/>
      <c r="H4582" s="459">
        <v>4575</v>
      </c>
      <c r="I4582" s="444">
        <f t="shared" ca="1" si="188"/>
        <v>-83080845004925.297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-346170187520.52209</v>
      </c>
      <c r="L4582" s="444">
        <f t="shared" ca="1" si="187"/>
        <v>-83427015192445.813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25">
      <c r="G4583" s="459"/>
      <c r="H4583" s="459">
        <v>4576</v>
      </c>
      <c r="I4583" s="444">
        <f t="shared" ca="1" si="188"/>
        <v>-83427015192445.813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-347612563301.85754</v>
      </c>
      <c r="L4583" s="444">
        <f t="shared" ca="1" si="187"/>
        <v>-83774627755747.672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25">
      <c r="G4584" s="459"/>
      <c r="H4584" s="459">
        <v>4577</v>
      </c>
      <c r="I4584" s="444">
        <f t="shared" ca="1" si="188"/>
        <v>-83774627755747.672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-349060948982.28198</v>
      </c>
      <c r="L4584" s="444">
        <f t="shared" ca="1" si="187"/>
        <v>-84123688704729.953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25">
      <c r="G4585" s="459"/>
      <c r="H4585" s="459">
        <v>4578</v>
      </c>
      <c r="I4585" s="444">
        <f t="shared" ca="1" si="188"/>
        <v>-84123688704729.953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-350515369603.04144</v>
      </c>
      <c r="L4585" s="444">
        <f t="shared" ca="1" si="187"/>
        <v>-84474204074333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25">
      <c r="G4586" s="459"/>
      <c r="H4586" s="459">
        <v>4579</v>
      </c>
      <c r="I4586" s="444">
        <f t="shared" ca="1" si="188"/>
        <v>-84474204074333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-351975850309.72083</v>
      </c>
      <c r="L4586" s="444">
        <f t="shared" ca="1" si="187"/>
        <v>-84826179924642.719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25">
      <c r="G4587" s="459"/>
      <c r="H4587" s="459">
        <v>4580</v>
      </c>
      <c r="I4587" s="444">
        <f t="shared" ca="1" si="188"/>
        <v>-84826179924642.719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-353442416352.67798</v>
      </c>
      <c r="L4587" s="444">
        <f t="shared" ca="1" si="187"/>
        <v>-85179622340995.391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25">
      <c r="G4588" s="459"/>
      <c r="H4588" s="459">
        <v>4581</v>
      </c>
      <c r="I4588" s="444">
        <f t="shared" ca="1" si="188"/>
        <v>-85179622340995.391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-354915093087.48077</v>
      </c>
      <c r="L4588" s="444">
        <f t="shared" ca="1" si="187"/>
        <v>-85534537434082.875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25">
      <c r="G4589" s="459"/>
      <c r="H4589" s="459">
        <v>4582</v>
      </c>
      <c r="I4589" s="444">
        <f t="shared" ca="1" si="188"/>
        <v>-85534537434082.875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-356393905975.34534</v>
      </c>
      <c r="L4589" s="444">
        <f t="shared" ca="1" si="187"/>
        <v>-85890931340058.219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25">
      <c r="G4590" s="459"/>
      <c r="H4590" s="459">
        <v>4583</v>
      </c>
      <c r="I4590" s="444">
        <f t="shared" ca="1" si="188"/>
        <v>-85890931340058.219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-357878880583.57593</v>
      </c>
      <c r="L4590" s="444">
        <f t="shared" ca="1" si="187"/>
        <v>-86248810220641.797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25">
      <c r="G4591" s="459"/>
      <c r="H4591" s="459">
        <v>4584</v>
      </c>
      <c r="I4591" s="444">
        <f t="shared" ca="1" si="188"/>
        <v>-86248810220641.797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-359370042586.00751</v>
      </c>
      <c r="L4591" s="444">
        <f t="shared" ca="1" si="187"/>
        <v>-86608180263227.797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25">
      <c r="G4592" s="459"/>
      <c r="H4592" s="459">
        <v>4585</v>
      </c>
      <c r="I4592" s="444">
        <f t="shared" ca="1" si="188"/>
        <v>-86608180263227.797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-360867417763.44916</v>
      </c>
      <c r="L4592" s="444">
        <f t="shared" ca="1" si="187"/>
        <v>-86969047680991.25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25">
      <c r="G4593" s="459"/>
      <c r="H4593" s="459">
        <v>4586</v>
      </c>
      <c r="I4593" s="444">
        <f t="shared" ca="1" si="188"/>
        <v>-86969047680991.25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-362371032004.13019</v>
      </c>
      <c r="L4593" s="444">
        <f t="shared" ca="1" si="187"/>
        <v>-87331418712995.375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25">
      <c r="G4594" s="459"/>
      <c r="H4594" s="459">
        <v>4587</v>
      </c>
      <c r="I4594" s="444">
        <f t="shared" ca="1" si="188"/>
        <v>-87331418712995.375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-363880911304.1474</v>
      </c>
      <c r="L4594" s="444">
        <f t="shared" ca="1" si="187"/>
        <v>-87695299624299.516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25">
      <c r="G4595" s="459"/>
      <c r="H4595" s="459">
        <v>4588</v>
      </c>
      <c r="I4595" s="444">
        <f t="shared" ca="1" si="188"/>
        <v>-87695299624299.516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-365397081767.91467</v>
      </c>
      <c r="L4595" s="444">
        <f t="shared" ca="1" si="187"/>
        <v>-88060696706067.438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25">
      <c r="G4596" s="459"/>
      <c r="H4596" s="459">
        <v>4589</v>
      </c>
      <c r="I4596" s="444">
        <f t="shared" ca="1" si="188"/>
        <v>-88060696706067.438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-366919569608.61432</v>
      </c>
      <c r="L4596" s="444">
        <f t="shared" ca="1" si="187"/>
        <v>-88427616275676.047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25">
      <c r="G4597" s="459"/>
      <c r="H4597" s="459">
        <v>4590</v>
      </c>
      <c r="I4597" s="444">
        <f t="shared" ca="1" si="188"/>
        <v>-88427616275676.047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-368448401148.65021</v>
      </c>
      <c r="L4597" s="444">
        <f t="shared" ca="1" si="187"/>
        <v>-88796064676824.703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25">
      <c r="G4598" s="459"/>
      <c r="H4598" s="459">
        <v>4591</v>
      </c>
      <c r="I4598" s="444">
        <f t="shared" ca="1" si="188"/>
        <v>-88796064676824.703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-369983602820.10291</v>
      </c>
      <c r="L4598" s="444">
        <f t="shared" ref="L4598:L4852" ca="1" si="192">I4598-J4598+K4598</f>
        <v>-89166048279644.813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25">
      <c r="G4599" s="459"/>
      <c r="H4599" s="459">
        <v>4592</v>
      </c>
      <c r="I4599" s="444">
        <f t="shared" ref="I4599:I4853" ca="1" si="193">L4598</f>
        <v>-89166048279644.813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-371525201165.18671</v>
      </c>
      <c r="L4599" s="444">
        <f t="shared" ca="1" si="192"/>
        <v>-89537573480810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25">
      <c r="G4600" s="459"/>
      <c r="H4600" s="459">
        <v>4593</v>
      </c>
      <c r="I4600" s="444">
        <f t="shared" ca="1" si="193"/>
        <v>-89537573480810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-373073222836.70831</v>
      </c>
      <c r="L4600" s="444">
        <f t="shared" ca="1" si="192"/>
        <v>-89910646703646.703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25">
      <c r="G4601" s="459"/>
      <c r="H4601" s="459">
        <v>4594</v>
      </c>
      <c r="I4601" s="444">
        <f t="shared" ca="1" si="193"/>
        <v>-89910646703646.703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-374627694598.52795</v>
      </c>
      <c r="L4601" s="444">
        <f t="shared" ca="1" si="192"/>
        <v>-90285274398245.234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25">
      <c r="G4602" s="459"/>
      <c r="H4602" s="459">
        <v>4595</v>
      </c>
      <c r="I4602" s="444">
        <f t="shared" ca="1" si="193"/>
        <v>-90285274398245.234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-376188643326.02179</v>
      </c>
      <c r="L4602" s="444">
        <f t="shared" ca="1" si="192"/>
        <v>-90661463041571.25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25">
      <c r="G4603" s="459"/>
      <c r="H4603" s="459">
        <v>4596</v>
      </c>
      <c r="I4603" s="444">
        <f t="shared" ca="1" si="193"/>
        <v>-90661463041571.25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-377756096006.54688</v>
      </c>
      <c r="L4603" s="444">
        <f t="shared" ca="1" si="192"/>
        <v>-91039219137577.797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25">
      <c r="G4604" s="459"/>
      <c r="H4604" s="459">
        <v>4597</v>
      </c>
      <c r="I4604" s="444">
        <f t="shared" ca="1" si="193"/>
        <v>-91039219137577.797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-379330079739.90747</v>
      </c>
      <c r="L4604" s="444">
        <f t="shared" ca="1" si="192"/>
        <v>-91418549217317.703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25">
      <c r="G4605" s="459"/>
      <c r="H4605" s="459">
        <v>4598</v>
      </c>
      <c r="I4605" s="444">
        <f t="shared" ca="1" si="193"/>
        <v>-91418549217317.703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-380910621738.82373</v>
      </c>
      <c r="L4605" s="444">
        <f t="shared" ca="1" si="192"/>
        <v>-91799459839056.531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25">
      <c r="G4606" s="459"/>
      <c r="H4606" s="459">
        <v>4599</v>
      </c>
      <c r="I4606" s="444">
        <f t="shared" ca="1" si="193"/>
        <v>-91799459839056.531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-382497749329.40222</v>
      </c>
      <c r="L4606" s="444">
        <f t="shared" ca="1" si="192"/>
        <v>-92181957588385.938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25">
      <c r="G4607" s="459"/>
      <c r="H4607" s="459">
        <v>4600</v>
      </c>
      <c r="I4607" s="444">
        <f t="shared" ca="1" si="193"/>
        <v>-92181957588385.938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-384091489951.60809</v>
      </c>
      <c r="L4607" s="444">
        <f t="shared" ca="1" si="192"/>
        <v>-92566049078337.547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25">
      <c r="G4608" s="459"/>
      <c r="H4608" s="459">
        <v>4601</v>
      </c>
      <c r="I4608" s="444">
        <f t="shared" ca="1" si="193"/>
        <v>-92566049078337.547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-385691871159.73975</v>
      </c>
      <c r="L4608" s="444">
        <f t="shared" ca="1" si="192"/>
        <v>-92951740949497.281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25">
      <c r="G4609" s="459"/>
      <c r="H4609" s="459">
        <v>4602</v>
      </c>
      <c r="I4609" s="444">
        <f t="shared" ca="1" si="193"/>
        <v>-92951740949497.281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-387298920622.90533</v>
      </c>
      <c r="L4609" s="444">
        <f t="shared" ca="1" si="192"/>
        <v>-93339039870120.188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25">
      <c r="G4610" s="459"/>
      <c r="H4610" s="459">
        <v>4603</v>
      </c>
      <c r="I4610" s="444">
        <f t="shared" ca="1" si="193"/>
        <v>-93339039870120.188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-388912666125.50079</v>
      </c>
      <c r="L4610" s="444">
        <f t="shared" ca="1" si="192"/>
        <v>-93727952536245.688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25">
      <c r="G4611" s="459"/>
      <c r="H4611" s="459">
        <v>4604</v>
      </c>
      <c r="I4611" s="444">
        <f t="shared" ca="1" si="193"/>
        <v>-93727952536245.688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-390533135567.69037</v>
      </c>
      <c r="L4611" s="444">
        <f t="shared" ca="1" si="192"/>
        <v>-94118485671813.375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25">
      <c r="G4612" s="459"/>
      <c r="H4612" s="459">
        <v>4605</v>
      </c>
      <c r="I4612" s="444">
        <f t="shared" ca="1" si="193"/>
        <v>-94118485671813.375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-392160356965.88904</v>
      </c>
      <c r="L4612" s="444">
        <f t="shared" ca="1" si="192"/>
        <v>-94510646028779.266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25">
      <c r="G4613" s="459"/>
      <c r="H4613" s="459">
        <v>4606</v>
      </c>
      <c r="I4613" s="444">
        <f t="shared" ca="1" si="193"/>
        <v>-94510646028779.266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-393794358453.24695</v>
      </c>
      <c r="L4613" s="444">
        <f t="shared" ca="1" si="192"/>
        <v>-94904440387232.516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25">
      <c r="G4614" s="459"/>
      <c r="H4614" s="459">
        <v>4607</v>
      </c>
      <c r="I4614" s="444">
        <f t="shared" ca="1" si="193"/>
        <v>-94904440387232.516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-395435168280.1355</v>
      </c>
      <c r="L4614" s="444">
        <f t="shared" ca="1" si="192"/>
        <v>-95299875555512.656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25">
      <c r="G4615" s="459"/>
      <c r="H4615" s="459">
        <v>4608</v>
      </c>
      <c r="I4615" s="444">
        <f t="shared" ca="1" si="193"/>
        <v>-95299875555512.656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-397082814814.63605</v>
      </c>
      <c r="L4615" s="444">
        <f t="shared" ca="1" si="192"/>
        <v>-95696958370327.297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25">
      <c r="G4616" s="459"/>
      <c r="H4616" s="459">
        <v>4609</v>
      </c>
      <c r="I4616" s="444">
        <f t="shared" ca="1" si="193"/>
        <v>-95696958370327.297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-398737326543.0304</v>
      </c>
      <c r="L4616" s="444">
        <f t="shared" ca="1" si="192"/>
        <v>-96095695696870.328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25">
      <c r="G4617" s="459"/>
      <c r="H4617" s="459">
        <v>4610</v>
      </c>
      <c r="I4617" s="444">
        <f t="shared" ca="1" si="193"/>
        <v>-96095695696870.328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-400398732070.29303</v>
      </c>
      <c r="L4617" s="444">
        <f t="shared" ca="1" si="192"/>
        <v>-96496094428940.625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25">
      <c r="G4618" s="459"/>
      <c r="H4618" s="459">
        <v>4611</v>
      </c>
      <c r="I4618" s="444">
        <f t="shared" ca="1" si="193"/>
        <v>-96496094428940.625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-402067060120.58594</v>
      </c>
      <c r="L4618" s="444">
        <f t="shared" ca="1" si="192"/>
        <v>-96898161489061.219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25">
      <c r="G4619" s="459"/>
      <c r="H4619" s="459">
        <v>4612</v>
      </c>
      <c r="I4619" s="444">
        <f t="shared" ca="1" si="193"/>
        <v>-96898161489061.219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-403742339537.75507</v>
      </c>
      <c r="L4619" s="444">
        <f t="shared" ca="1" si="192"/>
        <v>-97301903828598.969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25">
      <c r="G4620" s="459"/>
      <c r="H4620" s="459">
        <v>4613</v>
      </c>
      <c r="I4620" s="444">
        <f t="shared" ca="1" si="193"/>
        <v>-97301903828598.969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-405424599285.82904</v>
      </c>
      <c r="L4620" s="444">
        <f t="shared" ca="1" si="192"/>
        <v>-97707328427884.797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25">
      <c r="G4621" s="459"/>
      <c r="H4621" s="459">
        <v>4614</v>
      </c>
      <c r="I4621" s="444">
        <f t="shared" ca="1" si="193"/>
        <v>-97707328427884.797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-407113868449.51996</v>
      </c>
      <c r="L4621" s="444">
        <f t="shared" ca="1" si="192"/>
        <v>-98114442296334.313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25">
      <c r="G4622" s="459"/>
      <c r="H4622" s="459">
        <v>4615</v>
      </c>
      <c r="I4622" s="444">
        <f t="shared" ca="1" si="193"/>
        <v>-98114442296334.313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-408810176234.72632</v>
      </c>
      <c r="L4622" s="444">
        <f t="shared" ca="1" si="192"/>
        <v>-98523252472569.031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25">
      <c r="G4623" s="459"/>
      <c r="H4623" s="459">
        <v>4616</v>
      </c>
      <c r="I4623" s="444">
        <f t="shared" ca="1" si="193"/>
        <v>-98523252472569.031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-410513551969.0376</v>
      </c>
      <c r="L4623" s="444">
        <f t="shared" ca="1" si="192"/>
        <v>-98933766024538.063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25">
      <c r="G4624" s="459"/>
      <c r="H4624" s="459">
        <v>4617</v>
      </c>
      <c r="I4624" s="444">
        <f t="shared" ca="1" si="193"/>
        <v>-98933766024538.063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-412224025102.24194</v>
      </c>
      <c r="L4624" s="444">
        <f t="shared" ca="1" si="192"/>
        <v>-99345990049640.297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25">
      <c r="G4625" s="459"/>
      <c r="H4625" s="459">
        <v>4618</v>
      </c>
      <c r="I4625" s="444">
        <f t="shared" ca="1" si="193"/>
        <v>-99345990049640.297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-413941625206.83459</v>
      </c>
      <c r="L4625" s="444">
        <f t="shared" ca="1" si="192"/>
        <v>-99759931674847.125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25">
      <c r="G4626" s="459"/>
      <c r="H4626" s="459">
        <v>4619</v>
      </c>
      <c r="I4626" s="444">
        <f t="shared" ca="1" si="193"/>
        <v>-99759931674847.125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-415666381978.52966</v>
      </c>
      <c r="L4626" s="444">
        <f t="shared" ca="1" si="192"/>
        <v>-100175598056825.66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25">
      <c r="G4627" s="459"/>
      <c r="H4627" s="459">
        <v>4620</v>
      </c>
      <c r="I4627" s="444">
        <f t="shared" ca="1" si="193"/>
        <v>-100175598056825.66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-417398325236.77356</v>
      </c>
      <c r="L4627" s="444">
        <f t="shared" ca="1" si="192"/>
        <v>-100592996382062.44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25">
      <c r="G4628" s="459"/>
      <c r="H4628" s="459">
        <v>4621</v>
      </c>
      <c r="I4628" s="444">
        <f t="shared" ca="1" si="193"/>
        <v>-100592996382062.44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-419137484925.26013</v>
      </c>
      <c r="L4628" s="444">
        <f t="shared" ca="1" si="192"/>
        <v>-101012133866987.7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25">
      <c r="G4629" s="459"/>
      <c r="H4629" s="459">
        <v>4622</v>
      </c>
      <c r="I4629" s="444">
        <f t="shared" ca="1" si="193"/>
        <v>-101012133866987.7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-420883891112.44873</v>
      </c>
      <c r="L4629" s="444">
        <f t="shared" ca="1" si="192"/>
        <v>-101433017758100.16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25">
      <c r="G4630" s="459"/>
      <c r="H4630" s="459">
        <v>4623</v>
      </c>
      <c r="I4630" s="444">
        <f t="shared" ca="1" si="193"/>
        <v>-101433017758100.16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-422637573992.08398</v>
      </c>
      <c r="L4630" s="444">
        <f t="shared" ca="1" si="192"/>
        <v>-101855655332092.23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25">
      <c r="G4631" s="459"/>
      <c r="H4631" s="459">
        <v>4624</v>
      </c>
      <c r="I4631" s="444">
        <f t="shared" ca="1" si="193"/>
        <v>-101855655332092.23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-424398563883.71765</v>
      </c>
      <c r="L4631" s="444">
        <f t="shared" ca="1" si="192"/>
        <v>-102280053895975.95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25">
      <c r="G4632" s="459"/>
      <c r="H4632" s="459">
        <v>4625</v>
      </c>
      <c r="I4632" s="444">
        <f t="shared" ca="1" si="193"/>
        <v>-102280053895975.95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-426166891233.23315</v>
      </c>
      <c r="L4632" s="444">
        <f t="shared" ca="1" si="192"/>
        <v>-102706220787209.19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25">
      <c r="G4633" s="459"/>
      <c r="H4633" s="459">
        <v>4626</v>
      </c>
      <c r="I4633" s="444">
        <f t="shared" ca="1" si="193"/>
        <v>-102706220787209.19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-427942586613.37158</v>
      </c>
      <c r="L4633" s="444">
        <f t="shared" ca="1" si="192"/>
        <v>-103134163373822.56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25">
      <c r="G4634" s="459"/>
      <c r="H4634" s="459">
        <v>4627</v>
      </c>
      <c r="I4634" s="444">
        <f t="shared" ca="1" si="193"/>
        <v>-103134163373822.56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-429725680724.26068</v>
      </c>
      <c r="L4634" s="444">
        <f t="shared" ca="1" si="192"/>
        <v>-103563889054546.83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25">
      <c r="G4635" s="459"/>
      <c r="H4635" s="459">
        <v>4628</v>
      </c>
      <c r="I4635" s="444">
        <f t="shared" ca="1" si="193"/>
        <v>-103563889054546.83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-431516204393.94513</v>
      </c>
      <c r="L4635" s="444">
        <f t="shared" ca="1" si="192"/>
        <v>-103995405258940.77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25">
      <c r="G4636" s="459"/>
      <c r="H4636" s="459">
        <v>4629</v>
      </c>
      <c r="I4636" s="444">
        <f t="shared" ca="1" si="193"/>
        <v>-103995405258940.77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-433314188578.91986</v>
      </c>
      <c r="L4636" s="444">
        <f t="shared" ca="1" si="192"/>
        <v>-104428719447519.69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25">
      <c r="G4637" s="459"/>
      <c r="H4637" s="459">
        <v>4630</v>
      </c>
      <c r="I4637" s="444">
        <f t="shared" ca="1" si="193"/>
        <v>-104428719447519.69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-435119664364.66534</v>
      </c>
      <c r="L4637" s="444">
        <f t="shared" ca="1" si="192"/>
        <v>-104863839111884.36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25">
      <c r="G4638" s="459"/>
      <c r="H4638" s="459">
        <v>4631</v>
      </c>
      <c r="I4638" s="444">
        <f t="shared" ca="1" si="193"/>
        <v>-104863839111884.36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-436932662966.18481</v>
      </c>
      <c r="L4638" s="444">
        <f t="shared" ca="1" si="192"/>
        <v>-105300771774850.55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25">
      <c r="G4639" s="459"/>
      <c r="H4639" s="459">
        <v>4632</v>
      </c>
      <c r="I4639" s="444">
        <f t="shared" ca="1" si="193"/>
        <v>-105300771774850.55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-438753215728.54395</v>
      </c>
      <c r="L4639" s="444">
        <f t="shared" ca="1" si="192"/>
        <v>-105739524990579.09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25">
      <c r="G4640" s="459"/>
      <c r="H4640" s="459">
        <v>4633</v>
      </c>
      <c r="I4640" s="444">
        <f t="shared" ca="1" si="193"/>
        <v>-105739524990579.09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-440581354127.4129</v>
      </c>
      <c r="L4640" s="444">
        <f t="shared" ca="1" si="192"/>
        <v>-106180106344706.5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25">
      <c r="G4641" s="459"/>
      <c r="H4641" s="459">
        <v>4634</v>
      </c>
      <c r="I4641" s="444">
        <f t="shared" ca="1" si="193"/>
        <v>-106180106344706.5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-442417109769.61041</v>
      </c>
      <c r="L4641" s="444">
        <f t="shared" ca="1" si="192"/>
        <v>-106622523454476.11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25">
      <c r="G4642" s="459"/>
      <c r="H4642" s="459">
        <v>4635</v>
      </c>
      <c r="I4642" s="444">
        <f t="shared" ca="1" si="193"/>
        <v>-106622523454476.11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-444260514393.65045</v>
      </c>
      <c r="L4642" s="444">
        <f t="shared" ca="1" si="192"/>
        <v>-107066783968869.77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25">
      <c r="G4643" s="459"/>
      <c r="H4643" s="459">
        <v>4636</v>
      </c>
      <c r="I4643" s="444">
        <f t="shared" ca="1" si="193"/>
        <v>-107066783968869.77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-446111599870.29071</v>
      </c>
      <c r="L4643" s="444">
        <f t="shared" ca="1" si="192"/>
        <v>-107512895568740.06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25">
      <c r="G4644" s="459"/>
      <c r="H4644" s="459">
        <v>4637</v>
      </c>
      <c r="I4644" s="444">
        <f t="shared" ca="1" si="193"/>
        <v>-107512895568740.06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-447970398203.08356</v>
      </c>
      <c r="L4644" s="444">
        <f t="shared" ca="1" si="192"/>
        <v>-107960865966943.14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25">
      <c r="G4645" s="459"/>
      <c r="H4645" s="459">
        <v>4638</v>
      </c>
      <c r="I4645" s="444">
        <f t="shared" ca="1" si="193"/>
        <v>-107960865966943.14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-449836941528.92975</v>
      </c>
      <c r="L4645" s="444">
        <f t="shared" ca="1" si="192"/>
        <v>-108410702908472.08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25">
      <c r="G4646" s="459"/>
      <c r="H4646" s="459">
        <v>4639</v>
      </c>
      <c r="I4646" s="444">
        <f t="shared" ca="1" si="193"/>
        <v>-108410702908472.08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-451711262118.63367</v>
      </c>
      <c r="L4646" s="444">
        <f t="shared" ca="1" si="192"/>
        <v>-108862414170590.72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25">
      <c r="G4647" s="459"/>
      <c r="H4647" s="459">
        <v>4640</v>
      </c>
      <c r="I4647" s="444">
        <f t="shared" ca="1" si="193"/>
        <v>-108862414170590.72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-453593392377.4613</v>
      </c>
      <c r="L4647" s="444">
        <f t="shared" ca="1" si="192"/>
        <v>-109316007562968.19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25">
      <c r="G4648" s="459"/>
      <c r="H4648" s="459">
        <v>4641</v>
      </c>
      <c r="I4648" s="444">
        <f t="shared" ca="1" si="193"/>
        <v>-109316007562968.19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-455483364845.70074</v>
      </c>
      <c r="L4648" s="444">
        <f t="shared" ca="1" si="192"/>
        <v>-109771490927813.89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25">
      <c r="G4649" s="459"/>
      <c r="H4649" s="459">
        <v>4642</v>
      </c>
      <c r="I4649" s="444">
        <f t="shared" ca="1" si="193"/>
        <v>-109771490927813.89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-457381212199.22455</v>
      </c>
      <c r="L4649" s="444">
        <f t="shared" ca="1" si="192"/>
        <v>-110228872140013.11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25">
      <c r="G4650" s="459"/>
      <c r="H4650" s="459">
        <v>4643</v>
      </c>
      <c r="I4650" s="444">
        <f t="shared" ca="1" si="193"/>
        <v>-110228872140013.11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-459286967250.05463</v>
      </c>
      <c r="L4650" s="444">
        <f t="shared" ca="1" si="192"/>
        <v>-110688159107263.16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25">
      <c r="G4651" s="459"/>
      <c r="H4651" s="459">
        <v>4644</v>
      </c>
      <c r="I4651" s="444">
        <f t="shared" ca="1" si="193"/>
        <v>-110688159107263.16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-461200662946.92981</v>
      </c>
      <c r="L4651" s="444">
        <f t="shared" ca="1" si="192"/>
        <v>-111149359770210.09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25">
      <c r="G4652" s="459"/>
      <c r="H4652" s="459">
        <v>4645</v>
      </c>
      <c r="I4652" s="444">
        <f t="shared" ca="1" si="193"/>
        <v>-111149359770210.09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-463122332375.87537</v>
      </c>
      <c r="L4652" s="444">
        <f t="shared" ca="1" si="192"/>
        <v>-111612482102585.97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25">
      <c r="G4653" s="459"/>
      <c r="H4653" s="459">
        <v>4646</v>
      </c>
      <c r="I4653" s="444">
        <f t="shared" ca="1" si="193"/>
        <v>-111612482102585.97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-465052008760.77484</v>
      </c>
      <c r="L4653" s="444">
        <f t="shared" ca="1" si="192"/>
        <v>-112077534111346.75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25">
      <c r="G4654" s="459"/>
      <c r="H4654" s="459">
        <v>4647</v>
      </c>
      <c r="I4654" s="444">
        <f t="shared" ca="1" si="193"/>
        <v>-112077534111346.75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-466989725463.94476</v>
      </c>
      <c r="L4654" s="444">
        <f t="shared" ca="1" si="192"/>
        <v>-112544523836810.69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25">
      <c r="G4655" s="459"/>
      <c r="H4655" s="459">
        <v>4648</v>
      </c>
      <c r="I4655" s="444">
        <f t="shared" ca="1" si="193"/>
        <v>-112544523836810.69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-468935515986.71112</v>
      </c>
      <c r="L4655" s="444">
        <f t="shared" ca="1" si="192"/>
        <v>-113013459352797.41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25">
      <c r="G4656" s="459"/>
      <c r="H4656" s="459">
        <v>4649</v>
      </c>
      <c r="I4656" s="444">
        <f t="shared" ca="1" si="193"/>
        <v>-113013459352797.41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-470889413969.98926</v>
      </c>
      <c r="L4656" s="444">
        <f t="shared" ca="1" si="192"/>
        <v>-113484348766767.39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25">
      <c r="G4657" s="459"/>
      <c r="H4657" s="459">
        <v>4650</v>
      </c>
      <c r="I4657" s="444">
        <f t="shared" ca="1" si="193"/>
        <v>-113484348766767.39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-472851453194.86414</v>
      </c>
      <c r="L4657" s="444">
        <f t="shared" ca="1" si="192"/>
        <v>-113957200219962.25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25">
      <c r="G4658" s="459"/>
      <c r="H4658" s="459">
        <v>4651</v>
      </c>
      <c r="I4658" s="444">
        <f t="shared" ca="1" si="193"/>
        <v>-113957200219962.25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-474821667583.17603</v>
      </c>
      <c r="L4658" s="444">
        <f t="shared" ca="1" si="192"/>
        <v>-114432021887545.42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25">
      <c r="G4659" s="459"/>
      <c r="H4659" s="459">
        <v>4652</v>
      </c>
      <c r="I4659" s="444">
        <f t="shared" ca="1" si="193"/>
        <v>-114432021887545.42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-476800091198.1059</v>
      </c>
      <c r="L4659" s="444">
        <f t="shared" ca="1" si="192"/>
        <v>-114908821978743.53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25">
      <c r="G4660" s="459"/>
      <c r="H4660" s="459">
        <v>4653</v>
      </c>
      <c r="I4660" s="444">
        <f t="shared" ca="1" si="193"/>
        <v>-114908821978743.53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-478786758244.76471</v>
      </c>
      <c r="L4660" s="444">
        <f t="shared" ca="1" si="192"/>
        <v>-115387608736988.3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25">
      <c r="G4661" s="459"/>
      <c r="H4661" s="459">
        <v>4654</v>
      </c>
      <c r="I4661" s="444">
        <f t="shared" ca="1" si="193"/>
        <v>-115387608736988.3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-480781703070.78455</v>
      </c>
      <c r="L4661" s="444">
        <f t="shared" ca="1" si="192"/>
        <v>-115868390440059.08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25">
      <c r="G4662" s="459"/>
      <c r="H4662" s="459">
        <v>4655</v>
      </c>
      <c r="I4662" s="444">
        <f t="shared" ca="1" si="193"/>
        <v>-115868390440059.08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-482784960166.91284</v>
      </c>
      <c r="L4662" s="444">
        <f t="shared" ca="1" si="192"/>
        <v>-116351175400225.98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25">
      <c r="G4663" s="459"/>
      <c r="H4663" s="459">
        <v>4656</v>
      </c>
      <c r="I4663" s="444">
        <f t="shared" ca="1" si="193"/>
        <v>-116351175400225.98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-484796564167.60834</v>
      </c>
      <c r="L4663" s="444">
        <f t="shared" ca="1" si="192"/>
        <v>-116835971964393.59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25">
      <c r="G4664" s="459"/>
      <c r="H4664" s="459">
        <v>4657</v>
      </c>
      <c r="I4664" s="444">
        <f t="shared" ca="1" si="193"/>
        <v>-116835971964393.59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-486816549851.63995</v>
      </c>
      <c r="L4664" s="444">
        <f t="shared" ca="1" si="192"/>
        <v>-117322788514245.23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25">
      <c r="G4665" s="459"/>
      <c r="H4665" s="459">
        <v>4658</v>
      </c>
      <c r="I4665" s="444">
        <f t="shared" ca="1" si="193"/>
        <v>-117322788514245.23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-488844952142.68848</v>
      </c>
      <c r="L4665" s="444">
        <f t="shared" ca="1" si="192"/>
        <v>-117811633466387.92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25">
      <c r="G4666" s="459"/>
      <c r="H4666" s="459">
        <v>4659</v>
      </c>
      <c r="I4666" s="444">
        <f t="shared" ca="1" si="193"/>
        <v>-117811633466387.92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-490881806109.94965</v>
      </c>
      <c r="L4666" s="444">
        <f t="shared" ca="1" si="192"/>
        <v>-118302515272497.88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25">
      <c r="G4667" s="459"/>
      <c r="H4667" s="459">
        <v>4660</v>
      </c>
      <c r="I4667" s="444">
        <f t="shared" ca="1" si="193"/>
        <v>-118302515272497.88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-492927146968.74115</v>
      </c>
      <c r="L4667" s="444">
        <f t="shared" ca="1" si="192"/>
        <v>-118795442419466.61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25">
      <c r="G4668" s="459"/>
      <c r="H4668" s="459">
        <v>4661</v>
      </c>
      <c r="I4668" s="444">
        <f t="shared" ca="1" si="193"/>
        <v>-118795442419466.61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-494981010081.11084</v>
      </c>
      <c r="L4668" s="444">
        <f t="shared" ca="1" si="192"/>
        <v>-119290423429547.72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25">
      <c r="G4669" s="459"/>
      <c r="H4669" s="459">
        <v>4662</v>
      </c>
      <c r="I4669" s="444">
        <f t="shared" ca="1" si="193"/>
        <v>-119290423429547.72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-497043430956.44891</v>
      </c>
      <c r="L4669" s="444">
        <f t="shared" ca="1" si="192"/>
        <v>-119787466860504.17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25">
      <c r="G4670" s="459"/>
      <c r="H4670" s="459">
        <v>4663</v>
      </c>
      <c r="I4670" s="444">
        <f t="shared" ca="1" si="193"/>
        <v>-119787466860504.17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-499114445252.10071</v>
      </c>
      <c r="L4670" s="444">
        <f t="shared" ca="1" si="192"/>
        <v>-120286581305756.27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25">
      <c r="G4671" s="459"/>
      <c r="H4671" s="459">
        <v>4664</v>
      </c>
      <c r="I4671" s="444">
        <f t="shared" ca="1" si="193"/>
        <v>-120286581305756.27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-501194088773.98444</v>
      </c>
      <c r="L4671" s="444">
        <f t="shared" ca="1" si="192"/>
        <v>-120787775394530.25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25">
      <c r="G4672" s="459"/>
      <c r="H4672" s="459">
        <v>4665</v>
      </c>
      <c r="I4672" s="444">
        <f t="shared" ca="1" si="193"/>
        <v>-120787775394530.25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-503282397477.20935</v>
      </c>
      <c r="L4672" s="444">
        <f t="shared" ca="1" si="192"/>
        <v>-121291057792007.45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25">
      <c r="G4673" s="459"/>
      <c r="H4673" s="459">
        <v>4666</v>
      </c>
      <c r="I4673" s="444">
        <f t="shared" ca="1" si="193"/>
        <v>-121291057792007.45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-505379407466.69769</v>
      </c>
      <c r="L4673" s="444">
        <f t="shared" ca="1" si="192"/>
        <v>-121796437199474.16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25">
      <c r="G4674" s="459"/>
      <c r="H4674" s="459">
        <v>4667</v>
      </c>
      <c r="I4674" s="444">
        <f t="shared" ca="1" si="193"/>
        <v>-121796437199474.16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-507485154997.80896</v>
      </c>
      <c r="L4674" s="444">
        <f t="shared" ca="1" si="192"/>
        <v>-122303922354471.97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25">
      <c r="G4675" s="459"/>
      <c r="H4675" s="459">
        <v>4668</v>
      </c>
      <c r="I4675" s="444">
        <f t="shared" ca="1" si="193"/>
        <v>-122303922354471.97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-509599676476.96655</v>
      </c>
      <c r="L4675" s="444">
        <f t="shared" ca="1" si="192"/>
        <v>-122813522030948.94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25">
      <c r="G4676" s="459"/>
      <c r="H4676" s="459">
        <v>4669</v>
      </c>
      <c r="I4676" s="444">
        <f t="shared" ca="1" si="193"/>
        <v>-122813522030948.94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-511723008462.28729</v>
      </c>
      <c r="L4676" s="444">
        <f t="shared" ca="1" si="192"/>
        <v>-123325245039411.22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25">
      <c r="G4677" s="459"/>
      <c r="H4677" s="459">
        <v>4670</v>
      </c>
      <c r="I4677" s="444">
        <f t="shared" ca="1" si="193"/>
        <v>-123325245039411.22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-513855187664.21338</v>
      </c>
      <c r="L4677" s="444">
        <f t="shared" ca="1" si="192"/>
        <v>-123839100227075.44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25">
      <c r="G4678" s="459"/>
      <c r="H4678" s="459">
        <v>4671</v>
      </c>
      <c r="I4678" s="444">
        <f t="shared" ca="1" si="193"/>
        <v>-123839100227075.44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-515996250946.14764</v>
      </c>
      <c r="L4678" s="444">
        <f t="shared" ca="1" si="192"/>
        <v>-124355096478021.58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25">
      <c r="G4679" s="459"/>
      <c r="H4679" s="459">
        <v>4672</v>
      </c>
      <c r="I4679" s="444">
        <f t="shared" ca="1" si="193"/>
        <v>-124355096478021.58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-518146235325.08984</v>
      </c>
      <c r="L4679" s="444">
        <f t="shared" ca="1" si="192"/>
        <v>-124873242713346.67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25">
      <c r="G4680" s="459"/>
      <c r="H4680" s="459">
        <v>4673</v>
      </c>
      <c r="I4680" s="444">
        <f t="shared" ca="1" si="193"/>
        <v>-124873242713346.67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-520305177972.27777</v>
      </c>
      <c r="L4680" s="444">
        <f t="shared" ca="1" si="192"/>
        <v>-125393547891318.95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25">
      <c r="G4681" s="459"/>
      <c r="H4681" s="459">
        <v>4674</v>
      </c>
      <c r="I4681" s="444">
        <f t="shared" ca="1" si="193"/>
        <v>-125393547891318.95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-522473116213.82898</v>
      </c>
      <c r="L4681" s="444">
        <f t="shared" ca="1" si="192"/>
        <v>-125916021007532.78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25">
      <c r="G4682" s="459"/>
      <c r="H4682" s="459">
        <v>4675</v>
      </c>
      <c r="I4682" s="444">
        <f t="shared" ca="1" si="193"/>
        <v>-125916021007532.78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-524650087531.38654</v>
      </c>
      <c r="L4682" s="444">
        <f t="shared" ca="1" si="192"/>
        <v>-126440671095064.17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25">
      <c r="G4683" s="459"/>
      <c r="H4683" s="459">
        <v>4676</v>
      </c>
      <c r="I4683" s="444">
        <f t="shared" ca="1" si="193"/>
        <v>-126440671095064.17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-526836129562.7674</v>
      </c>
      <c r="L4683" s="444">
        <f t="shared" ca="1" si="192"/>
        <v>-126967507224626.94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25">
      <c r="G4684" s="459"/>
      <c r="H4684" s="459">
        <v>4677</v>
      </c>
      <c r="I4684" s="444">
        <f t="shared" ca="1" si="193"/>
        <v>-126967507224626.94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-529031280102.61224</v>
      </c>
      <c r="L4684" s="444">
        <f t="shared" ca="1" si="192"/>
        <v>-127496538504729.55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25">
      <c r="G4685" s="459"/>
      <c r="H4685" s="459">
        <v>4678</v>
      </c>
      <c r="I4685" s="444">
        <f t="shared" ca="1" si="193"/>
        <v>-127496538504729.55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-531235577103.03979</v>
      </c>
      <c r="L4685" s="444">
        <f t="shared" ca="1" si="192"/>
        <v>-128027774081832.59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25">
      <c r="G4686" s="459"/>
      <c r="H4686" s="459">
        <v>4679</v>
      </c>
      <c r="I4686" s="444">
        <f t="shared" ca="1" si="193"/>
        <v>-128027774081832.59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-533449058674.30255</v>
      </c>
      <c r="L4686" s="444">
        <f t="shared" ca="1" si="192"/>
        <v>-128561223140506.89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25">
      <c r="G4687" s="459"/>
      <c r="H4687" s="459">
        <v>4680</v>
      </c>
      <c r="I4687" s="444">
        <f t="shared" ca="1" si="193"/>
        <v>-128561223140506.89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-535671763085.44537</v>
      </c>
      <c r="L4687" s="444">
        <f t="shared" ca="1" si="192"/>
        <v>-129096894903592.34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25">
      <c r="G4688" s="459"/>
      <c r="H4688" s="459">
        <v>4681</v>
      </c>
      <c r="I4688" s="444">
        <f t="shared" ca="1" si="193"/>
        <v>-129096894903592.34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-537903728764.96814</v>
      </c>
      <c r="L4688" s="444">
        <f t="shared" ca="1" si="192"/>
        <v>-129634798632357.31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25">
      <c r="G4689" s="459"/>
      <c r="H4689" s="459">
        <v>4682</v>
      </c>
      <c r="I4689" s="444">
        <f t="shared" ca="1" si="193"/>
        <v>-129634798632357.31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-540144994301.48871</v>
      </c>
      <c r="L4689" s="444">
        <f t="shared" ca="1" si="192"/>
        <v>-130174943626658.8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25">
      <c r="G4690" s="459"/>
      <c r="H4690" s="459">
        <v>4683</v>
      </c>
      <c r="I4690" s="444">
        <f t="shared" ca="1" si="193"/>
        <v>-130174943626658.8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-542395598444.41168</v>
      </c>
      <c r="L4690" s="444">
        <f t="shared" ca="1" si="192"/>
        <v>-130717339225103.2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25">
      <c r="G4691" s="459"/>
      <c r="H4691" s="459">
        <v>4684</v>
      </c>
      <c r="I4691" s="444">
        <f t="shared" ca="1" si="193"/>
        <v>-130717339225103.2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-544655580104.59668</v>
      </c>
      <c r="L4691" s="444">
        <f t="shared" ca="1" si="192"/>
        <v>-131261994805207.8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25">
      <c r="G4692" s="459"/>
      <c r="H4692" s="459">
        <v>4685</v>
      </c>
      <c r="I4692" s="444">
        <f t="shared" ca="1" si="193"/>
        <v>-131261994805207.8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-546924978355.03247</v>
      </c>
      <c r="L4692" s="444">
        <f t="shared" ca="1" si="192"/>
        <v>-131808919783562.83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25">
      <c r="G4693" s="459"/>
      <c r="H4693" s="459">
        <v>4686</v>
      </c>
      <c r="I4693" s="444">
        <f t="shared" ca="1" si="193"/>
        <v>-131808919783562.83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-549203832431.51178</v>
      </c>
      <c r="L4693" s="444">
        <f t="shared" ca="1" si="192"/>
        <v>-132358123615994.34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25">
      <c r="G4694" s="459"/>
      <c r="H4694" s="459">
        <v>4687</v>
      </c>
      <c r="I4694" s="444">
        <f t="shared" ca="1" si="193"/>
        <v>-132358123615994.34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-551492181733.30981</v>
      </c>
      <c r="L4694" s="444">
        <f t="shared" ca="1" si="192"/>
        <v>-132909615797727.66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25">
      <c r="G4695" s="459"/>
      <c r="H4695" s="459">
        <v>4688</v>
      </c>
      <c r="I4695" s="444">
        <f t="shared" ca="1" si="193"/>
        <v>-132909615797727.66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-553790065823.86523</v>
      </c>
      <c r="L4695" s="444">
        <f t="shared" ca="1" si="192"/>
        <v>-133463405863551.52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25">
      <c r="G4696" s="459"/>
      <c r="H4696" s="459">
        <v>4689</v>
      </c>
      <c r="I4696" s="444">
        <f t="shared" ca="1" si="193"/>
        <v>-133463405863551.52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-556097524431.4646</v>
      </c>
      <c r="L4696" s="444">
        <f t="shared" ca="1" si="192"/>
        <v>-134019503387982.98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25">
      <c r="G4697" s="459"/>
      <c r="H4697" s="459">
        <v>4690</v>
      </c>
      <c r="I4697" s="444">
        <f t="shared" ca="1" si="193"/>
        <v>-134019503387982.98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-558414597449.92908</v>
      </c>
      <c r="L4697" s="444">
        <f t="shared" ca="1" si="192"/>
        <v>-134577917985432.91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25">
      <c r="G4698" s="459"/>
      <c r="H4698" s="459">
        <v>4691</v>
      </c>
      <c r="I4698" s="444">
        <f t="shared" ca="1" si="193"/>
        <v>-134577917985432.91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-560741324939.30371</v>
      </c>
      <c r="L4698" s="444">
        <f t="shared" ca="1" si="192"/>
        <v>-135138659310372.2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25">
      <c r="G4699" s="459"/>
      <c r="H4699" s="459">
        <v>4692</v>
      </c>
      <c r="I4699" s="444">
        <f t="shared" ca="1" si="193"/>
        <v>-135138659310372.2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-563077747126.55078</v>
      </c>
      <c r="L4699" s="444">
        <f t="shared" ca="1" si="192"/>
        <v>-135701737057498.75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25">
      <c r="G4700" s="459"/>
      <c r="H4700" s="459">
        <v>4693</v>
      </c>
      <c r="I4700" s="444">
        <f t="shared" ca="1" si="193"/>
        <v>-135701737057498.75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-565423904406.24475</v>
      </c>
      <c r="L4700" s="444">
        <f t="shared" ca="1" si="192"/>
        <v>-136267160961905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25">
      <c r="G4701" s="459"/>
      <c r="H4701" s="459">
        <v>4694</v>
      </c>
      <c r="I4701" s="444">
        <f t="shared" ca="1" si="193"/>
        <v>-136267160961905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-567779837341.27087</v>
      </c>
      <c r="L4701" s="444">
        <f t="shared" ca="1" si="192"/>
        <v>-136834940799246.27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25">
      <c r="G4702" s="459"/>
      <c r="H4702" s="459">
        <v>4695</v>
      </c>
      <c r="I4702" s="444">
        <f t="shared" ca="1" si="193"/>
        <v>-136834940799246.27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-570145586663.52612</v>
      </c>
      <c r="L4702" s="444">
        <f t="shared" ca="1" si="192"/>
        <v>-137405086385909.8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25">
      <c r="G4703" s="459"/>
      <c r="H4703" s="459">
        <v>4696</v>
      </c>
      <c r="I4703" s="444">
        <f t="shared" ca="1" si="193"/>
        <v>-137405086385909.8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-572521193274.62415</v>
      </c>
      <c r="L4703" s="444">
        <f t="shared" ca="1" si="192"/>
        <v>-137977607579184.42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25">
      <c r="G4704" s="459"/>
      <c r="H4704" s="459">
        <v>4697</v>
      </c>
      <c r="I4704" s="444">
        <f t="shared" ca="1" si="193"/>
        <v>-137977607579184.42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-574906698246.60168</v>
      </c>
      <c r="L4704" s="444">
        <f t="shared" ca="1" si="192"/>
        <v>-138552514277431.03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25">
      <c r="G4705" s="459"/>
      <c r="H4705" s="459">
        <v>4698</v>
      </c>
      <c r="I4705" s="444">
        <f t="shared" ca="1" si="193"/>
        <v>-138552514277431.03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-577302142822.62927</v>
      </c>
      <c r="L4705" s="444">
        <f t="shared" ca="1" si="192"/>
        <v>-139129816420253.66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25">
      <c r="G4706" s="459"/>
      <c r="H4706" s="459">
        <v>4699</v>
      </c>
      <c r="I4706" s="444">
        <f t="shared" ca="1" si="193"/>
        <v>-139129816420253.66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-579707568417.72351</v>
      </c>
      <c r="L4706" s="444">
        <f t="shared" ca="1" si="192"/>
        <v>-139709523988671.38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25">
      <c r="G4707" s="459"/>
      <c r="H4707" s="459">
        <v>4700</v>
      </c>
      <c r="I4707" s="444">
        <f t="shared" ca="1" si="193"/>
        <v>-139709523988671.38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-582123016619.46411</v>
      </c>
      <c r="L4707" s="444">
        <f t="shared" ca="1" si="192"/>
        <v>-140291647005290.84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25">
      <c r="G4708" s="459"/>
      <c r="H4708" s="459">
        <v>4701</v>
      </c>
      <c r="I4708" s="444">
        <f t="shared" ca="1" si="193"/>
        <v>-140291647005290.84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-584548529188.71191</v>
      </c>
      <c r="L4708" s="444">
        <f t="shared" ca="1" si="192"/>
        <v>-140876195534479.56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25">
      <c r="G4709" s="459"/>
      <c r="H4709" s="459">
        <v>4702</v>
      </c>
      <c r="I4709" s="444">
        <f t="shared" ca="1" si="193"/>
        <v>-140876195534479.56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-586984148060.33154</v>
      </c>
      <c r="L4709" s="444">
        <f t="shared" ca="1" si="192"/>
        <v>-141463179682539.91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25">
      <c r="G4710" s="459"/>
      <c r="H4710" s="459">
        <v>4703</v>
      </c>
      <c r="I4710" s="444">
        <f t="shared" ca="1" si="193"/>
        <v>-141463179682539.91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-589429915343.91626</v>
      </c>
      <c r="L4710" s="444">
        <f t="shared" ca="1" si="192"/>
        <v>-142052609597883.81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25">
      <c r="G4711" s="459"/>
      <c r="H4711" s="459">
        <v>4704</v>
      </c>
      <c r="I4711" s="444">
        <f t="shared" ca="1" si="193"/>
        <v>-142052609597883.81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-591885873324.51587</v>
      </c>
      <c r="L4711" s="444">
        <f t="shared" ca="1" si="192"/>
        <v>-142644495471208.34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25">
      <c r="G4712" s="459"/>
      <c r="H4712" s="459">
        <v>4705</v>
      </c>
      <c r="I4712" s="444">
        <f t="shared" ca="1" si="193"/>
        <v>-142644495471208.34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-594352064463.36804</v>
      </c>
      <c r="L4712" s="444">
        <f t="shared" ca="1" si="192"/>
        <v>-143238847535671.72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25">
      <c r="G4713" s="459"/>
      <c r="H4713" s="459">
        <v>4706</v>
      </c>
      <c r="I4713" s="444">
        <f t="shared" ca="1" si="193"/>
        <v>-143238847535671.72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-596828531398.6322</v>
      </c>
      <c r="L4713" s="444">
        <f t="shared" ca="1" si="192"/>
        <v>-143835676067070.34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25">
      <c r="G4714" s="459"/>
      <c r="H4714" s="459">
        <v>4707</v>
      </c>
      <c r="I4714" s="444">
        <f t="shared" ca="1" si="193"/>
        <v>-143835676067070.34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-599315316946.12646</v>
      </c>
      <c r="L4714" s="444">
        <f t="shared" ca="1" si="192"/>
        <v>-144434991384016.47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25">
      <c r="G4715" s="459"/>
      <c r="H4715" s="459">
        <v>4708</v>
      </c>
      <c r="I4715" s="444">
        <f t="shared" ca="1" si="193"/>
        <v>-144434991384016.47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-601812464100.0686</v>
      </c>
      <c r="L4715" s="444">
        <f t="shared" ca="1" si="192"/>
        <v>-145036803848116.53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25">
      <c r="G4716" s="459"/>
      <c r="H4716" s="459">
        <v>4709</v>
      </c>
      <c r="I4716" s="444">
        <f t="shared" ca="1" si="193"/>
        <v>-145036803848116.53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-604320016033.81885</v>
      </c>
      <c r="L4716" s="444">
        <f t="shared" ca="1" si="192"/>
        <v>-145641123864150.34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25">
      <c r="G4717" s="459"/>
      <c r="H4717" s="459">
        <v>4710</v>
      </c>
      <c r="I4717" s="444">
        <f t="shared" ca="1" si="193"/>
        <v>-145641123864150.34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-606838016100.62646</v>
      </c>
      <c r="L4717" s="444">
        <f t="shared" ca="1" si="192"/>
        <v>-146247961880250.97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25">
      <c r="G4718" s="459"/>
      <c r="H4718" s="459">
        <v>4711</v>
      </c>
      <c r="I4718" s="444">
        <f t="shared" ca="1" si="193"/>
        <v>-146247961880250.97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-609366507834.37903</v>
      </c>
      <c r="L4718" s="444">
        <f t="shared" ca="1" si="192"/>
        <v>-146857328388085.34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25">
      <c r="G4719" s="459"/>
      <c r="H4719" s="459">
        <v>4712</v>
      </c>
      <c r="I4719" s="444">
        <f t="shared" ca="1" si="193"/>
        <v>-146857328388085.34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-611905534950.35559</v>
      </c>
      <c r="L4719" s="444">
        <f t="shared" ca="1" si="192"/>
        <v>-147469233923035.69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25">
      <c r="G4720" s="459"/>
      <c r="H4720" s="459">
        <v>4713</v>
      </c>
      <c r="I4720" s="444">
        <f t="shared" ca="1" si="193"/>
        <v>-147469233923035.69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-614455141345.98206</v>
      </c>
      <c r="L4720" s="444">
        <f t="shared" ca="1" si="192"/>
        <v>-148083689064381.66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25">
      <c r="G4721" s="459"/>
      <c r="H4721" s="459">
        <v>4714</v>
      </c>
      <c r="I4721" s="444">
        <f t="shared" ca="1" si="193"/>
        <v>-148083689064381.66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-617015371101.59021</v>
      </c>
      <c r="L4721" s="444">
        <f t="shared" ca="1" si="192"/>
        <v>-148700704435483.25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25">
      <c r="G4722" s="459"/>
      <c r="H4722" s="459">
        <v>4715</v>
      </c>
      <c r="I4722" s="444">
        <f t="shared" ca="1" si="193"/>
        <v>-148700704435483.25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-619586268481.18018</v>
      </c>
      <c r="L4722" s="444">
        <f t="shared" ca="1" si="192"/>
        <v>-149320290703964.44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25">
      <c r="G4723" s="459"/>
      <c r="H4723" s="459">
        <v>4716</v>
      </c>
      <c r="I4723" s="444">
        <f t="shared" ca="1" si="193"/>
        <v>-149320290703964.44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-622167877933.18518</v>
      </c>
      <c r="L4723" s="444">
        <f t="shared" ca="1" si="192"/>
        <v>-149942458581897.63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25">
      <c r="G4724" s="459"/>
      <c r="H4724" s="459">
        <v>4717</v>
      </c>
      <c r="I4724" s="444">
        <f t="shared" ca="1" si="193"/>
        <v>-149942458581897.63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-624760244091.24011</v>
      </c>
      <c r="L4724" s="444">
        <f t="shared" ca="1" si="192"/>
        <v>-150567218825988.88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25">
      <c r="G4725" s="459"/>
      <c r="H4725" s="459">
        <v>4718</v>
      </c>
      <c r="I4725" s="444">
        <f t="shared" ca="1" si="193"/>
        <v>-150567218825988.88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-627363411774.95361</v>
      </c>
      <c r="L4725" s="444">
        <f t="shared" ca="1" si="192"/>
        <v>-151194582237763.84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25">
      <c r="G4726" s="459"/>
      <c r="H4726" s="459">
        <v>4719</v>
      </c>
      <c r="I4726" s="444">
        <f t="shared" ca="1" si="193"/>
        <v>-151194582237763.84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-629977425990.68262</v>
      </c>
      <c r="L4726" s="444">
        <f t="shared" ca="1" si="192"/>
        <v>-151824559663754.53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25">
      <c r="G4727" s="459"/>
      <c r="H4727" s="459">
        <v>4720</v>
      </c>
      <c r="I4727" s="444">
        <f t="shared" ca="1" si="193"/>
        <v>-151824559663754.53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-632602331932.31055</v>
      </c>
      <c r="L4727" s="444">
        <f t="shared" ca="1" si="192"/>
        <v>-152457161995686.84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25">
      <c r="G4728" s="459"/>
      <c r="H4728" s="459">
        <v>4721</v>
      </c>
      <c r="I4728" s="444">
        <f t="shared" ca="1" si="193"/>
        <v>-152457161995686.84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-635238174982.02856</v>
      </c>
      <c r="L4728" s="444">
        <f t="shared" ca="1" si="192"/>
        <v>-153092400170668.88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25">
      <c r="G4729" s="459"/>
      <c r="H4729" s="459">
        <v>4722</v>
      </c>
      <c r="I4729" s="444">
        <f t="shared" ca="1" si="193"/>
        <v>-153092400170668.88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-637885000711.12036</v>
      </c>
      <c r="L4729" s="444">
        <f t="shared" ca="1" si="192"/>
        <v>-153730285171380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25">
      <c r="G4730" s="459"/>
      <c r="H4730" s="459">
        <v>4723</v>
      </c>
      <c r="I4730" s="444">
        <f t="shared" ca="1" si="193"/>
        <v>-153730285171380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-640542854880.75</v>
      </c>
      <c r="L4730" s="444">
        <f t="shared" ca="1" si="192"/>
        <v>-154370828026260.75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25">
      <c r="G4731" s="459"/>
      <c r="H4731" s="459">
        <v>4724</v>
      </c>
      <c r="I4731" s="444">
        <f t="shared" ca="1" si="193"/>
        <v>-154370828026260.75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-643211783442.75317</v>
      </c>
      <c r="L4731" s="444">
        <f t="shared" ca="1" si="192"/>
        <v>-155014039809703.5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25">
      <c r="G4732" s="459"/>
      <c r="H4732" s="459">
        <v>4725</v>
      </c>
      <c r="I4732" s="444">
        <f t="shared" ca="1" si="193"/>
        <v>-155014039809703.5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-645891832540.43127</v>
      </c>
      <c r="L4732" s="444">
        <f t="shared" ca="1" si="192"/>
        <v>-155659931642243.94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25">
      <c r="G4733" s="459"/>
      <c r="H4733" s="459">
        <v>4726</v>
      </c>
      <c r="I4733" s="444">
        <f t="shared" ca="1" si="193"/>
        <v>-155659931642243.94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-648583048509.34973</v>
      </c>
      <c r="L4733" s="444">
        <f t="shared" ca="1" si="192"/>
        <v>-156308514690753.28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25">
      <c r="G4734" s="459"/>
      <c r="H4734" s="459">
        <v>4727</v>
      </c>
      <c r="I4734" s="444">
        <f t="shared" ca="1" si="193"/>
        <v>-156308514690753.28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-651285477878.13867</v>
      </c>
      <c r="L4734" s="444">
        <f t="shared" ca="1" si="192"/>
        <v>-156959800168631.41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25">
      <c r="G4735" s="459"/>
      <c r="H4735" s="459">
        <v>4728</v>
      </c>
      <c r="I4735" s="444">
        <f t="shared" ca="1" si="193"/>
        <v>-156959800168631.41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-653999167369.29749</v>
      </c>
      <c r="L4735" s="444">
        <f t="shared" ca="1" si="192"/>
        <v>-157613799336000.72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25">
      <c r="G4736" s="459"/>
      <c r="H4736" s="459">
        <v>4729</v>
      </c>
      <c r="I4736" s="444">
        <f t="shared" ca="1" si="193"/>
        <v>-157613799336000.72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-656724163900.00293</v>
      </c>
      <c r="L4736" s="444">
        <f t="shared" ca="1" si="192"/>
        <v>-158270523499900.72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25">
      <c r="G4737" s="459"/>
      <c r="H4737" s="459">
        <v>4730</v>
      </c>
      <c r="I4737" s="444">
        <f t="shared" ca="1" si="193"/>
        <v>-158270523499900.72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-659460514582.91968</v>
      </c>
      <c r="L4737" s="444">
        <f t="shared" ca="1" si="192"/>
        <v>-158929984014483.63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25">
      <c r="G4738" s="459"/>
      <c r="H4738" s="459">
        <v>4731</v>
      </c>
      <c r="I4738" s="444">
        <f t="shared" ca="1" si="193"/>
        <v>-158929984014483.63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-662208266727.01514</v>
      </c>
      <c r="L4738" s="444">
        <f t="shared" ca="1" si="192"/>
        <v>-159592192281210.63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25">
      <c r="G4739" s="459"/>
      <c r="H4739" s="459">
        <v>4732</v>
      </c>
      <c r="I4739" s="444">
        <f t="shared" ca="1" si="193"/>
        <v>-159592192281210.63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-664967467838.37756</v>
      </c>
      <c r="L4739" s="444">
        <f t="shared" ca="1" si="192"/>
        <v>-160257159749049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25">
      <c r="G4740" s="459"/>
      <c r="H4740" s="459">
        <v>4733</v>
      </c>
      <c r="I4740" s="444">
        <f t="shared" ca="1" si="193"/>
        <v>-160257159749049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-667738165621.03748</v>
      </c>
      <c r="L4740" s="444">
        <f t="shared" ca="1" si="192"/>
        <v>-160924897914670.03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25">
      <c r="G4741" s="459"/>
      <c r="H4741" s="459">
        <v>4734</v>
      </c>
      <c r="I4741" s="444">
        <f t="shared" ca="1" si="193"/>
        <v>-160924897914670.03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-670520407977.79175</v>
      </c>
      <c r="L4741" s="444">
        <f t="shared" ca="1" si="192"/>
        <v>-161595418322647.81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25">
      <c r="G4742" s="459"/>
      <c r="H4742" s="459">
        <v>4735</v>
      </c>
      <c r="I4742" s="444">
        <f t="shared" ca="1" si="193"/>
        <v>-161595418322647.81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-673314243011.03259</v>
      </c>
      <c r="L4742" s="444">
        <f t="shared" ca="1" si="192"/>
        <v>-162268732565658.84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25">
      <c r="G4743" s="459"/>
      <c r="H4743" s="459">
        <v>4736</v>
      </c>
      <c r="I4743" s="444">
        <f t="shared" ca="1" si="193"/>
        <v>-162268732565658.84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-676119719023.57849</v>
      </c>
      <c r="L4743" s="444">
        <f t="shared" ca="1" si="192"/>
        <v>-162944852284682.44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25">
      <c r="G4744" s="459"/>
      <c r="H4744" s="459">
        <v>4737</v>
      </c>
      <c r="I4744" s="444">
        <f t="shared" ca="1" si="193"/>
        <v>-162944852284682.44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-678936884519.51013</v>
      </c>
      <c r="L4744" s="444">
        <f t="shared" ca="1" si="192"/>
        <v>-163623789169201.94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25">
      <c r="G4745" s="459"/>
      <c r="H4745" s="459">
        <v>4738</v>
      </c>
      <c r="I4745" s="444">
        <f t="shared" ca="1" si="193"/>
        <v>-163623789169201.94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-681765788205.00806</v>
      </c>
      <c r="L4745" s="444">
        <f t="shared" ca="1" si="192"/>
        <v>-164305554957406.94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25">
      <c r="G4746" s="459"/>
      <c r="H4746" s="459">
        <v>4739</v>
      </c>
      <c r="I4746" s="444">
        <f t="shared" ca="1" si="193"/>
        <v>-164305554957406.94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-684606478989.19556</v>
      </c>
      <c r="L4746" s="444">
        <f t="shared" ca="1" si="192"/>
        <v>-164990161436396.13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25">
      <c r="G4747" s="459"/>
      <c r="H4747" s="459">
        <v>4740</v>
      </c>
      <c r="I4747" s="444">
        <f t="shared" ca="1" si="193"/>
        <v>-164990161436396.13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-687459005984.98389</v>
      </c>
      <c r="L4747" s="444">
        <f t="shared" ca="1" si="192"/>
        <v>-165677620442381.09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25">
      <c r="G4748" s="459"/>
      <c r="H4748" s="459">
        <v>4741</v>
      </c>
      <c r="I4748" s="444">
        <f t="shared" ca="1" si="193"/>
        <v>-165677620442381.09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-690323418509.92126</v>
      </c>
      <c r="L4748" s="444">
        <f t="shared" ca="1" si="192"/>
        <v>-166367943860891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25">
      <c r="G4749" s="459"/>
      <c r="H4749" s="459">
        <v>4742</v>
      </c>
      <c r="I4749" s="444">
        <f t="shared" ca="1" si="193"/>
        <v>-166367943860891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-693199766087.04578</v>
      </c>
      <c r="L4749" s="444">
        <f t="shared" ca="1" si="192"/>
        <v>-167061143626978.03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25">
      <c r="G4750" s="459"/>
      <c r="H4750" s="459">
        <v>4743</v>
      </c>
      <c r="I4750" s="444">
        <f t="shared" ca="1" si="193"/>
        <v>-167061143626978.03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-696088098445.74182</v>
      </c>
      <c r="L4750" s="444">
        <f t="shared" ca="1" si="192"/>
        <v>-167757231725423.78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25">
      <c r="G4751" s="459"/>
      <c r="H4751" s="459">
        <v>4744</v>
      </c>
      <c r="I4751" s="444">
        <f t="shared" ca="1" si="193"/>
        <v>-167757231725423.78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-698988465522.59912</v>
      </c>
      <c r="L4751" s="444">
        <f t="shared" ca="1" si="192"/>
        <v>-168456220190946.38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25">
      <c r="G4752" s="459"/>
      <c r="H4752" s="459">
        <v>4745</v>
      </c>
      <c r="I4752" s="444">
        <f t="shared" ca="1" si="193"/>
        <v>-168456220190946.38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-701900917462.27661</v>
      </c>
      <c r="L4752" s="444">
        <f t="shared" ca="1" si="192"/>
        <v>-169158121108408.66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25">
      <c r="G4753" s="459"/>
      <c r="H4753" s="459">
        <v>4746</v>
      </c>
      <c r="I4753" s="444">
        <f t="shared" ca="1" si="193"/>
        <v>-169158121108408.66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-704825504618.36938</v>
      </c>
      <c r="L4753" s="444">
        <f t="shared" ca="1" si="192"/>
        <v>-169862946613027.03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25">
      <c r="G4754" s="459"/>
      <c r="H4754" s="459">
        <v>4747</v>
      </c>
      <c r="I4754" s="444">
        <f t="shared" ca="1" si="193"/>
        <v>-169862946613027.03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-707762277554.2793</v>
      </c>
      <c r="L4754" s="444">
        <f t="shared" ca="1" si="192"/>
        <v>-170570708890581.31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25">
      <c r="G4755" s="459"/>
      <c r="H4755" s="459">
        <v>4748</v>
      </c>
      <c r="I4755" s="444">
        <f t="shared" ca="1" si="193"/>
        <v>-170570708890581.31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-710711287044.08875</v>
      </c>
      <c r="L4755" s="444">
        <f t="shared" ca="1" si="192"/>
        <v>-171281420177625.41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25">
      <c r="G4756" s="459"/>
      <c r="H4756" s="459">
        <v>4749</v>
      </c>
      <c r="I4756" s="444">
        <f t="shared" ca="1" si="193"/>
        <v>-171281420177625.41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-713672584073.43921</v>
      </c>
      <c r="L4756" s="444">
        <f t="shared" ca="1" si="192"/>
        <v>-171995092761698.84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25">
      <c r="G4757" s="459"/>
      <c r="H4757" s="459">
        <v>4750</v>
      </c>
      <c r="I4757" s="444">
        <f t="shared" ca="1" si="193"/>
        <v>-171995092761698.84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-716646219840.41187</v>
      </c>
      <c r="L4757" s="444">
        <f t="shared" ca="1" si="192"/>
        <v>-172711738981539.25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25">
      <c r="G4758" s="459"/>
      <c r="H4758" s="459">
        <v>4751</v>
      </c>
      <c r="I4758" s="444">
        <f t="shared" ca="1" si="193"/>
        <v>-172711738981539.25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-719632245756.41357</v>
      </c>
      <c r="L4758" s="444">
        <f t="shared" ca="1" si="192"/>
        <v>-173431371227295.66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25">
      <c r="G4759" s="459"/>
      <c r="H4759" s="459">
        <v>4752</v>
      </c>
      <c r="I4759" s="444">
        <f t="shared" ca="1" si="193"/>
        <v>-173431371227295.66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-722630713447.06519</v>
      </c>
      <c r="L4759" s="444">
        <f t="shared" ca="1" si="192"/>
        <v>-174154001940742.72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25">
      <c r="G4760" s="459"/>
      <c r="H4760" s="459">
        <v>4753</v>
      </c>
      <c r="I4760" s="444">
        <f t="shared" ca="1" si="193"/>
        <v>-174154001940742.72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-725641674753.0946</v>
      </c>
      <c r="L4760" s="444">
        <f t="shared" ca="1" si="192"/>
        <v>-174879643615495.81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25">
      <c r="G4761" s="459"/>
      <c r="H4761" s="459">
        <v>4754</v>
      </c>
      <c r="I4761" s="444">
        <f t="shared" ca="1" si="193"/>
        <v>-174879643615495.81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-728665181731.23254</v>
      </c>
      <c r="L4761" s="444">
        <f t="shared" ca="1" si="192"/>
        <v>-175608308797227.03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25">
      <c r="G4762" s="459"/>
      <c r="H4762" s="459">
        <v>4755</v>
      </c>
      <c r="I4762" s="444">
        <f t="shared" ca="1" si="193"/>
        <v>-175608308797227.03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-731701286655.11267</v>
      </c>
      <c r="L4762" s="444">
        <f t="shared" ca="1" si="192"/>
        <v>-176340010083882.16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25">
      <c r="G4763" s="459"/>
      <c r="H4763" s="459">
        <v>4756</v>
      </c>
      <c r="I4763" s="444">
        <f t="shared" ca="1" si="193"/>
        <v>-176340010083882.16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-734750042016.17566</v>
      </c>
      <c r="L4763" s="444">
        <f t="shared" ca="1" si="192"/>
        <v>-177074760125898.34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25">
      <c r="G4764" s="459"/>
      <c r="H4764" s="459">
        <v>4757</v>
      </c>
      <c r="I4764" s="444">
        <f t="shared" ca="1" si="193"/>
        <v>-177074760125898.34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-737811500524.57642</v>
      </c>
      <c r="L4764" s="444">
        <f t="shared" ca="1" si="192"/>
        <v>-177812571626422.91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25">
      <c r="G4765" s="459"/>
      <c r="H4765" s="459">
        <v>4758</v>
      </c>
      <c r="I4765" s="444">
        <f t="shared" ca="1" si="193"/>
        <v>-177812571626422.91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-740885715110.09546</v>
      </c>
      <c r="L4765" s="444">
        <f t="shared" ca="1" si="192"/>
        <v>-178553457341533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25">
      <c r="G4766" s="459"/>
      <c r="H4766" s="459">
        <v>4759</v>
      </c>
      <c r="I4766" s="444">
        <f t="shared" ca="1" si="193"/>
        <v>-178553457341533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-743972738923.0542</v>
      </c>
      <c r="L4766" s="444">
        <f t="shared" ca="1" si="192"/>
        <v>-179297430080456.06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25">
      <c r="G4767" s="459"/>
      <c r="H4767" s="459">
        <v>4760</v>
      </c>
      <c r="I4767" s="444">
        <f t="shared" ca="1" si="193"/>
        <v>-179297430080456.06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-747072625335.23364</v>
      </c>
      <c r="L4767" s="444">
        <f t="shared" ca="1" si="192"/>
        <v>-180044502705791.28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25">
      <c r="G4768" s="459"/>
      <c r="H4768" s="459">
        <v>4761</v>
      </c>
      <c r="I4768" s="444">
        <f t="shared" ca="1" si="193"/>
        <v>-180044502705791.28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-750185427940.797</v>
      </c>
      <c r="L4768" s="444">
        <f t="shared" ca="1" si="192"/>
        <v>-180794688133732.09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25">
      <c r="G4769" s="459"/>
      <c r="H4769" s="459">
        <v>4762</v>
      </c>
      <c r="I4769" s="444">
        <f t="shared" ca="1" si="193"/>
        <v>-180794688133732.09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-753311200557.21704</v>
      </c>
      <c r="L4769" s="444">
        <f t="shared" ca="1" si="192"/>
        <v>-181547999334289.31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25">
      <c r="G4770" s="459"/>
      <c r="H4770" s="459">
        <v>4763</v>
      </c>
      <c r="I4770" s="444">
        <f t="shared" ca="1" si="193"/>
        <v>-181547999334289.31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-756449997226.20544</v>
      </c>
      <c r="L4770" s="444">
        <f t="shared" ca="1" si="192"/>
        <v>-182304449331515.53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25">
      <c r="G4771" s="459"/>
      <c r="H4771" s="459">
        <v>4764</v>
      </c>
      <c r="I4771" s="444">
        <f t="shared" ca="1" si="193"/>
        <v>-182304449331515.53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-759601872214.64807</v>
      </c>
      <c r="L4771" s="444">
        <f t="shared" ca="1" si="192"/>
        <v>-183064051203730.19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25">
      <c r="G4772" s="459"/>
      <c r="H4772" s="459">
        <v>4765</v>
      </c>
      <c r="I4772" s="444">
        <f t="shared" ca="1" si="193"/>
        <v>-183064051203730.19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-762766880015.54248</v>
      </c>
      <c r="L4772" s="444">
        <f t="shared" ca="1" si="192"/>
        <v>-183826818083745.72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25">
      <c r="G4773" s="459"/>
      <c r="H4773" s="459">
        <v>4766</v>
      </c>
      <c r="I4773" s="444">
        <f t="shared" ca="1" si="193"/>
        <v>-183826818083745.72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-765945075348.94043</v>
      </c>
      <c r="L4773" s="444">
        <f t="shared" ca="1" si="192"/>
        <v>-184592763159094.66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25">
      <c r="G4774" s="459"/>
      <c r="H4774" s="459">
        <v>4767</v>
      </c>
      <c r="I4774" s="444">
        <f t="shared" ca="1" si="193"/>
        <v>-184592763159094.66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-769136513162.89441</v>
      </c>
      <c r="L4774" s="444">
        <f t="shared" ca="1" si="192"/>
        <v>-185361899672257.56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25">
      <c r="G4775" s="459"/>
      <c r="H4775" s="459">
        <v>4768</v>
      </c>
      <c r="I4775" s="444">
        <f t="shared" ca="1" si="193"/>
        <v>-185361899672257.56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-772341248634.40649</v>
      </c>
      <c r="L4775" s="444">
        <f t="shared" ca="1" si="192"/>
        <v>-186134240920891.97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25">
      <c r="G4776" s="459"/>
      <c r="H4776" s="459">
        <v>4769</v>
      </c>
      <c r="I4776" s="444">
        <f t="shared" ca="1" si="193"/>
        <v>-186134240920891.97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-775559337170.38318</v>
      </c>
      <c r="L4776" s="444">
        <f t="shared" ca="1" si="192"/>
        <v>-186909800258062.34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25">
      <c r="G4777" s="459"/>
      <c r="H4777" s="459">
        <v>4770</v>
      </c>
      <c r="I4777" s="444">
        <f t="shared" ca="1" si="193"/>
        <v>-186909800258062.34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-778790834408.59314</v>
      </c>
      <c r="L4777" s="444">
        <f t="shared" ca="1" si="192"/>
        <v>-187688591092470.94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25">
      <c r="G4778" s="459"/>
      <c r="H4778" s="459">
        <v>4771</v>
      </c>
      <c r="I4778" s="444">
        <f t="shared" ca="1" si="193"/>
        <v>-187688591092470.94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-782035796218.62891</v>
      </c>
      <c r="L4778" s="444">
        <f t="shared" ca="1" si="192"/>
        <v>-188470626888689.56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25">
      <c r="G4779" s="459"/>
      <c r="H4779" s="459">
        <v>4772</v>
      </c>
      <c r="I4779" s="444">
        <f t="shared" ca="1" si="193"/>
        <v>-188470626888689.56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-785294278702.87317</v>
      </c>
      <c r="L4779" s="444">
        <f t="shared" ca="1" si="192"/>
        <v>-189255921167392.44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25">
      <c r="G4780" s="459"/>
      <c r="H4780" s="459">
        <v>4773</v>
      </c>
      <c r="I4780" s="444">
        <f t="shared" ca="1" si="193"/>
        <v>-189255921167392.44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-788566338197.46851</v>
      </c>
      <c r="L4780" s="444">
        <f t="shared" ca="1" si="192"/>
        <v>-190044487505589.91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25">
      <c r="G4781" s="459"/>
      <c r="H4781" s="459">
        <v>4774</v>
      </c>
      <c r="I4781" s="444">
        <f t="shared" ca="1" si="193"/>
        <v>-190044487505589.91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-791852031273.29126</v>
      </c>
      <c r="L4781" s="444">
        <f t="shared" ca="1" si="192"/>
        <v>-190836339536863.19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25">
      <c r="G4782" s="459"/>
      <c r="H4782" s="459">
        <v>4775</v>
      </c>
      <c r="I4782" s="444">
        <f t="shared" ca="1" si="193"/>
        <v>-190836339536863.19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-795151414736.92993</v>
      </c>
      <c r="L4782" s="444">
        <f t="shared" ca="1" si="192"/>
        <v>-191631490951600.13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25">
      <c r="G4783" s="459"/>
      <c r="H4783" s="459">
        <v>4776</v>
      </c>
      <c r="I4783" s="444">
        <f t="shared" ca="1" si="193"/>
        <v>-191631490951600.13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-798464545631.66724</v>
      </c>
      <c r="L4783" s="444">
        <f t="shared" ca="1" si="192"/>
        <v>-192429955497231.78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25">
      <c r="G4784" s="459"/>
      <c r="H4784" s="459">
        <v>4777</v>
      </c>
      <c r="I4784" s="444">
        <f t="shared" ca="1" si="193"/>
        <v>-192429955497231.78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-801791481238.4657</v>
      </c>
      <c r="L4784" s="444">
        <f t="shared" ca="1" si="192"/>
        <v>-193231746978470.25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25">
      <c r="G4785" s="459"/>
      <c r="H4785" s="459">
        <v>4778</v>
      </c>
      <c r="I4785" s="444">
        <f t="shared" ca="1" si="193"/>
        <v>-193231746978470.25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-805132279076.95935</v>
      </c>
      <c r="L4785" s="444">
        <f t="shared" ca="1" si="192"/>
        <v>-194036879257547.22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25">
      <c r="G4786" s="459"/>
      <c r="H4786" s="459">
        <v>4779</v>
      </c>
      <c r="I4786" s="444">
        <f t="shared" ca="1" si="193"/>
        <v>-194036879257547.22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-808486996906.44678</v>
      </c>
      <c r="L4786" s="444">
        <f t="shared" ca="1" si="192"/>
        <v>-194845366254453.66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25">
      <c r="G4787" s="459"/>
      <c r="H4787" s="459">
        <v>4780</v>
      </c>
      <c r="I4787" s="444">
        <f t="shared" ca="1" si="193"/>
        <v>-194845366254453.66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-811855692726.89026</v>
      </c>
      <c r="L4787" s="444">
        <f t="shared" ca="1" si="192"/>
        <v>-195657221947180.53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25">
      <c r="G4788" s="459"/>
      <c r="H4788" s="459">
        <v>4781</v>
      </c>
      <c r="I4788" s="444">
        <f t="shared" ca="1" si="193"/>
        <v>-195657221947180.53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-815238424779.91882</v>
      </c>
      <c r="L4788" s="444">
        <f t="shared" ca="1" si="192"/>
        <v>-196472460371960.44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25">
      <c r="G4789" s="459"/>
      <c r="H4789" s="459">
        <v>4782</v>
      </c>
      <c r="I4789" s="444">
        <f t="shared" ca="1" si="193"/>
        <v>-196472460371960.44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-818635251549.83521</v>
      </c>
      <c r="L4789" s="444">
        <f t="shared" ca="1" si="192"/>
        <v>-197291095623510.28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25">
      <c r="G4790" s="459"/>
      <c r="H4790" s="459">
        <v>4783</v>
      </c>
      <c r="I4790" s="444">
        <f t="shared" ca="1" si="193"/>
        <v>-197291095623510.28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-822046231764.62622</v>
      </c>
      <c r="L4790" s="444">
        <f t="shared" ca="1" si="192"/>
        <v>-198113141855274.91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25">
      <c r="G4791" s="459"/>
      <c r="H4791" s="459">
        <v>4784</v>
      </c>
      <c r="I4791" s="444">
        <f t="shared" ca="1" si="193"/>
        <v>-198113141855274.91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-825471424396.97876</v>
      </c>
      <c r="L4791" s="444">
        <f t="shared" ca="1" si="192"/>
        <v>-198938613279671.88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25">
      <c r="G4792" s="459"/>
      <c r="H4792" s="459">
        <v>4785</v>
      </c>
      <c r="I4792" s="444">
        <f t="shared" ca="1" si="193"/>
        <v>-198938613279671.88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-828910888665.29944</v>
      </c>
      <c r="L4792" s="444">
        <f t="shared" ca="1" si="192"/>
        <v>-199767524168337.19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25">
      <c r="G4793" s="459"/>
      <c r="H4793" s="459">
        <v>4786</v>
      </c>
      <c r="I4793" s="444">
        <f t="shared" ca="1" si="193"/>
        <v>-199767524168337.19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-832364684034.73828</v>
      </c>
      <c r="L4793" s="444">
        <f t="shared" ca="1" si="192"/>
        <v>-200599888852371.94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25">
      <c r="G4794" s="459"/>
      <c r="H4794" s="459">
        <v>4787</v>
      </c>
      <c r="I4794" s="444">
        <f t="shared" ca="1" si="193"/>
        <v>-200599888852371.94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-835832870218.21643</v>
      </c>
      <c r="L4794" s="444">
        <f t="shared" ca="1" si="192"/>
        <v>-201435721722590.16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25">
      <c r="G4795" s="459"/>
      <c r="H4795" s="459">
        <v>4788</v>
      </c>
      <c r="I4795" s="444">
        <f t="shared" ca="1" si="193"/>
        <v>-201435721722590.16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-839315507177.45898</v>
      </c>
      <c r="L4795" s="444">
        <f t="shared" ca="1" si="192"/>
        <v>-202275037229767.63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25">
      <c r="G4796" s="459"/>
      <c r="H4796" s="459">
        <v>4789</v>
      </c>
      <c r="I4796" s="444">
        <f t="shared" ca="1" si="193"/>
        <v>-202275037229767.63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-842812655124.03174</v>
      </c>
      <c r="L4796" s="444">
        <f t="shared" ca="1" si="192"/>
        <v>-203117849884891.66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25">
      <c r="G4797" s="459"/>
      <c r="H4797" s="459">
        <v>4790</v>
      </c>
      <c r="I4797" s="444">
        <f t="shared" ca="1" si="193"/>
        <v>-203117849884891.66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-846324374520.38184</v>
      </c>
      <c r="L4797" s="444">
        <f t="shared" ca="1" si="192"/>
        <v>-203964174259412.03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25">
      <c r="G4798" s="459"/>
      <c r="H4798" s="459">
        <v>4791</v>
      </c>
      <c r="I4798" s="444">
        <f t="shared" ca="1" si="193"/>
        <v>-203964174259412.03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-849850726080.88342</v>
      </c>
      <c r="L4798" s="444">
        <f t="shared" ca="1" si="192"/>
        <v>-204814024985492.91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25">
      <c r="G4799" s="459"/>
      <c r="H4799" s="459">
        <v>4792</v>
      </c>
      <c r="I4799" s="444">
        <f t="shared" ca="1" si="193"/>
        <v>-204814024985492.91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-853391770772.88708</v>
      </c>
      <c r="L4799" s="444">
        <f t="shared" ca="1" si="192"/>
        <v>-205667416756265.78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25">
      <c r="G4800" s="459"/>
      <c r="H4800" s="459">
        <v>4793</v>
      </c>
      <c r="I4800" s="444">
        <f t="shared" ca="1" si="193"/>
        <v>-205667416756265.78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-856947569817.77405</v>
      </c>
      <c r="L4800" s="444">
        <f t="shared" ca="1" si="192"/>
        <v>-206524364326083.56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25">
      <c r="G4801" s="459"/>
      <c r="H4801" s="459">
        <v>4794</v>
      </c>
      <c r="I4801" s="444">
        <f t="shared" ca="1" si="193"/>
        <v>-206524364326083.56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-860518184692.01489</v>
      </c>
      <c r="L4801" s="444">
        <f t="shared" ca="1" si="192"/>
        <v>-207384882510775.56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25">
      <c r="G4802" s="459"/>
      <c r="H4802" s="459">
        <v>4795</v>
      </c>
      <c r="I4802" s="444">
        <f t="shared" ca="1" si="193"/>
        <v>-207384882510775.56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-864103677128.23145</v>
      </c>
      <c r="L4802" s="444">
        <f t="shared" ca="1" si="192"/>
        <v>-208248986187903.78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25">
      <c r="G4803" s="459"/>
      <c r="H4803" s="459">
        <v>4796</v>
      </c>
      <c r="I4803" s="444">
        <f t="shared" ca="1" si="193"/>
        <v>-208248986187903.78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-867704109116.26575</v>
      </c>
      <c r="L4803" s="444">
        <f t="shared" ca="1" si="192"/>
        <v>-209116690297020.06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25">
      <c r="G4804" s="459"/>
      <c r="H4804" s="459">
        <v>4797</v>
      </c>
      <c r="I4804" s="444">
        <f t="shared" ca="1" si="193"/>
        <v>-209116690297020.06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-871319542904.25024</v>
      </c>
      <c r="L4804" s="444">
        <f t="shared" ca="1" si="192"/>
        <v>-209988009839924.31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25">
      <c r="G4805" s="459"/>
      <c r="H4805" s="459">
        <v>4798</v>
      </c>
      <c r="I4805" s="444">
        <f t="shared" ca="1" si="193"/>
        <v>-209988009839924.31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-874950040999.68457</v>
      </c>
      <c r="L4805" s="444">
        <f t="shared" ca="1" si="192"/>
        <v>-210862959880924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25">
      <c r="G4806" s="459"/>
      <c r="H4806" s="459">
        <v>4799</v>
      </c>
      <c r="I4806" s="444">
        <f t="shared" ca="1" si="193"/>
        <v>-210862959880924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-878595666170.5166</v>
      </c>
      <c r="L4806" s="444">
        <f t="shared" ca="1" si="192"/>
        <v>-211741555547094.53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25">
      <c r="G4807" s="459"/>
      <c r="H4807" s="459">
        <v>4800</v>
      </c>
      <c r="I4807" s="444">
        <f t="shared" ca="1" si="193"/>
        <v>-211741555547094.53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-882256481446.22717</v>
      </c>
      <c r="L4807" s="444">
        <f t="shared" ca="1" si="192"/>
        <v>-212623812028540.75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25">
      <c r="G4808" s="459"/>
      <c r="H4808" s="459">
        <v>4801</v>
      </c>
      <c r="I4808" s="444">
        <f t="shared" ca="1" si="193"/>
        <v>-212623812028540.75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-885932550118.9198</v>
      </c>
      <c r="L4808" s="444">
        <f t="shared" ca="1" si="192"/>
        <v>-213509744578659.66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25">
      <c r="G4809" s="459"/>
      <c r="H4809" s="459">
        <v>4802</v>
      </c>
      <c r="I4809" s="444">
        <f t="shared" ca="1" si="193"/>
        <v>-213509744578659.66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-889623935744.41516</v>
      </c>
      <c r="L4809" s="444">
        <f t="shared" ca="1" si="192"/>
        <v>-214399368514404.06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25">
      <c r="G4810" s="459"/>
      <c r="H4810" s="459">
        <v>4803</v>
      </c>
      <c r="I4810" s="444">
        <f t="shared" ca="1" si="193"/>
        <v>-214399368514404.06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-893330702143.35022</v>
      </c>
      <c r="L4810" s="444">
        <f t="shared" ca="1" si="192"/>
        <v>-215292699216547.41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25">
      <c r="G4811" s="459"/>
      <c r="H4811" s="459">
        <v>4804</v>
      </c>
      <c r="I4811" s="444">
        <f t="shared" ca="1" si="193"/>
        <v>-215292699216547.41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-897052913402.28088</v>
      </c>
      <c r="L4811" s="444">
        <f t="shared" ca="1" si="192"/>
        <v>-216189752129949.69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25">
      <c r="G4812" s="459"/>
      <c r="H4812" s="459">
        <v>4805</v>
      </c>
      <c r="I4812" s="444">
        <f t="shared" ca="1" si="193"/>
        <v>-216189752129949.69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-900790633874.79041</v>
      </c>
      <c r="L4812" s="444">
        <f t="shared" ca="1" si="192"/>
        <v>-217090542763824.47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25">
      <c r="G4813" s="459"/>
      <c r="H4813" s="459">
        <v>4806</v>
      </c>
      <c r="I4813" s="444">
        <f t="shared" ca="1" si="193"/>
        <v>-217090542763824.47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-904543928182.60193</v>
      </c>
      <c r="L4813" s="444">
        <f t="shared" ca="1" si="192"/>
        <v>-217995086692007.06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25">
      <c r="G4814" s="459"/>
      <c r="H4814" s="459">
        <v>4807</v>
      </c>
      <c r="I4814" s="444">
        <f t="shared" ca="1" si="193"/>
        <v>-217995086692007.06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-908312861216.69604</v>
      </c>
      <c r="L4814" s="444">
        <f t="shared" ca="1" si="192"/>
        <v>-218903399553223.75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25">
      <c r="G4815" s="459"/>
      <c r="H4815" s="459">
        <v>4808</v>
      </c>
      <c r="I4815" s="444">
        <f t="shared" ca="1" si="193"/>
        <v>-218903399553223.75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-912097498138.43225</v>
      </c>
      <c r="L4815" s="444">
        <f t="shared" ca="1" si="192"/>
        <v>-219815497051362.19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25">
      <c r="G4816" s="459"/>
      <c r="H4816" s="459">
        <v>4809</v>
      </c>
      <c r="I4816" s="444">
        <f t="shared" ca="1" si="193"/>
        <v>-219815497051362.19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-915897904380.67578</v>
      </c>
      <c r="L4816" s="444">
        <f t="shared" ca="1" si="192"/>
        <v>-220731394955742.88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25">
      <c r="G4817" s="459"/>
      <c r="H4817" s="459">
        <v>4810</v>
      </c>
      <c r="I4817" s="444">
        <f t="shared" ca="1" si="193"/>
        <v>-220731394955742.88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-919714145648.92859</v>
      </c>
      <c r="L4817" s="444">
        <f t="shared" ca="1" si="192"/>
        <v>-221651109101391.81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25">
      <c r="G4818" s="459"/>
      <c r="H4818" s="459">
        <v>4811</v>
      </c>
      <c r="I4818" s="444">
        <f t="shared" ca="1" si="193"/>
        <v>-221651109101391.81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-923546287922.46582</v>
      </c>
      <c r="L4818" s="444">
        <f t="shared" ca="1" si="192"/>
        <v>-222574655389314.28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25">
      <c r="G4819" s="459"/>
      <c r="H4819" s="459">
        <v>4812</v>
      </c>
      <c r="I4819" s="444">
        <f t="shared" ca="1" si="193"/>
        <v>-222574655389314.28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-927394397455.4762</v>
      </c>
      <c r="L4819" s="444">
        <f t="shared" ca="1" si="192"/>
        <v>-223502049786769.75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25">
      <c r="G4820" s="459"/>
      <c r="H4820" s="459">
        <v>4813</v>
      </c>
      <c r="I4820" s="444">
        <f t="shared" ca="1" si="193"/>
        <v>-223502049786769.75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-931258540778.2074</v>
      </c>
      <c r="L4820" s="444">
        <f t="shared" ca="1" si="192"/>
        <v>-224433308327547.97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25">
      <c r="G4821" s="459"/>
      <c r="H4821" s="459">
        <v>4814</v>
      </c>
      <c r="I4821" s="444">
        <f t="shared" ca="1" si="193"/>
        <v>-224433308327547.97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-935138784698.11658</v>
      </c>
      <c r="L4821" s="444">
        <f t="shared" ca="1" si="192"/>
        <v>-225368447112246.09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25">
      <c r="G4822" s="459"/>
      <c r="H4822" s="459">
        <v>4815</v>
      </c>
      <c r="I4822" s="444">
        <f t="shared" ca="1" si="193"/>
        <v>-225368447112246.09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-939035196301.02539</v>
      </c>
      <c r="L4822" s="444">
        <f t="shared" ca="1" si="192"/>
        <v>-226307482308547.13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25">
      <c r="G4823" s="459"/>
      <c r="H4823" s="459">
        <v>4816</v>
      </c>
      <c r="I4823" s="444">
        <f t="shared" ca="1" si="193"/>
        <v>-226307482308547.13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-942947842952.27966</v>
      </c>
      <c r="L4823" s="444">
        <f t="shared" ca="1" si="192"/>
        <v>-227250430151499.41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25">
      <c r="G4824" s="459"/>
      <c r="H4824" s="459">
        <v>4817</v>
      </c>
      <c r="I4824" s="444">
        <f t="shared" ca="1" si="193"/>
        <v>-227250430151499.41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-946876792297.91431</v>
      </c>
      <c r="L4824" s="444">
        <f t="shared" ca="1" si="192"/>
        <v>-228197306943797.31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25">
      <c r="G4825" s="459"/>
      <c r="H4825" s="459">
        <v>4818</v>
      </c>
      <c r="I4825" s="444">
        <f t="shared" ca="1" si="193"/>
        <v>-228197306943797.31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-950822112265.82214</v>
      </c>
      <c r="L4825" s="444">
        <f t="shared" ca="1" si="192"/>
        <v>-229148129056063.13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25">
      <c r="G4826" s="459"/>
      <c r="H4826" s="459">
        <v>4819</v>
      </c>
      <c r="I4826" s="444">
        <f t="shared" ca="1" si="193"/>
        <v>-229148129056063.13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-954783871066.92957</v>
      </c>
      <c r="L4826" s="444">
        <f t="shared" ca="1" si="192"/>
        <v>-230102912927130.06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25">
      <c r="G4827" s="459"/>
      <c r="H4827" s="459">
        <v>4820</v>
      </c>
      <c r="I4827" s="444">
        <f t="shared" ca="1" si="193"/>
        <v>-230102912927130.06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-958762137196.37524</v>
      </c>
      <c r="L4827" s="444">
        <f t="shared" ca="1" si="192"/>
        <v>-231061675064326.44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25">
      <c r="G4828" s="459"/>
      <c r="H4828" s="459">
        <v>4821</v>
      </c>
      <c r="I4828" s="444">
        <f t="shared" ca="1" si="193"/>
        <v>-231061675064326.44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-962756979434.69336</v>
      </c>
      <c r="L4828" s="444">
        <f t="shared" ca="1" si="192"/>
        <v>-232024432043761.13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25">
      <c r="G4829" s="459"/>
      <c r="H4829" s="459">
        <v>4822</v>
      </c>
      <c r="I4829" s="444">
        <f t="shared" ca="1" si="193"/>
        <v>-232024432043761.13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-966768466849.00464</v>
      </c>
      <c r="L4829" s="444">
        <f t="shared" ca="1" si="192"/>
        <v>-232991200510610.13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25">
      <c r="G4830" s="459"/>
      <c r="H4830" s="459">
        <v>4823</v>
      </c>
      <c r="I4830" s="444">
        <f t="shared" ca="1" si="193"/>
        <v>-232991200510610.13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-970796668794.20886</v>
      </c>
      <c r="L4830" s="444">
        <f t="shared" ca="1" si="192"/>
        <v>-233961997179404.34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25">
      <c r="G4831" s="459"/>
      <c r="H4831" s="459">
        <v>4824</v>
      </c>
      <c r="I4831" s="444">
        <f t="shared" ca="1" si="193"/>
        <v>-233961997179404.34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-974841654914.18469</v>
      </c>
      <c r="L4831" s="444">
        <f t="shared" ca="1" si="192"/>
        <v>-234936838834318.53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25">
      <c r="G4832" s="459"/>
      <c r="H4832" s="459">
        <v>4825</v>
      </c>
      <c r="I4832" s="444">
        <f t="shared" ca="1" si="193"/>
        <v>-234936838834318.53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-978903495142.99402</v>
      </c>
      <c r="L4832" s="444">
        <f t="shared" ca="1" si="192"/>
        <v>-235915742329461.53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25">
      <c r="G4833" s="459"/>
      <c r="H4833" s="459">
        <v>4826</v>
      </c>
      <c r="I4833" s="444">
        <f t="shared" ca="1" si="193"/>
        <v>-235915742329461.53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-982982259706.08984</v>
      </c>
      <c r="L4833" s="444">
        <f t="shared" ca="1" si="192"/>
        <v>-236898724589167.63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25">
      <c r="G4834" s="459"/>
      <c r="H4834" s="459">
        <v>4827</v>
      </c>
      <c r="I4834" s="444">
        <f t="shared" ca="1" si="193"/>
        <v>-236898724589167.63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-987078019121.53174</v>
      </c>
      <c r="L4834" s="444">
        <f t="shared" ca="1" si="192"/>
        <v>-237885802608289.16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25">
      <c r="G4835" s="459"/>
      <c r="H4835" s="459">
        <v>4828</v>
      </c>
      <c r="I4835" s="444">
        <f t="shared" ca="1" si="193"/>
        <v>-237885802608289.16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-991190844201.20483</v>
      </c>
      <c r="L4835" s="444">
        <f t="shared" ca="1" si="192"/>
        <v>-238876993452490.38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25">
      <c r="G4836" s="459"/>
      <c r="H4836" s="459">
        <v>4829</v>
      </c>
      <c r="I4836" s="444">
        <f t="shared" ca="1" si="193"/>
        <v>-238876993452490.38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-995320806052.04309</v>
      </c>
      <c r="L4836" s="444">
        <f t="shared" ca="1" si="192"/>
        <v>-239872314258542.41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25">
      <c r="G4837" s="459"/>
      <c r="H4837" s="459">
        <v>4830</v>
      </c>
      <c r="I4837" s="444">
        <f t="shared" ca="1" si="193"/>
        <v>-239872314258542.41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-999467976077.26001</v>
      </c>
      <c r="L4837" s="444">
        <f t="shared" ca="1" si="192"/>
        <v>-240871782234619.66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25">
      <c r="G4838" s="459"/>
      <c r="H4838" s="459">
        <v>4831</v>
      </c>
      <c r="I4838" s="444">
        <f t="shared" ca="1" si="193"/>
        <v>-240871782234619.66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-1003632425977.5818</v>
      </c>
      <c r="L4838" s="444">
        <f t="shared" ca="1" si="192"/>
        <v>-241875414660597.25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25">
      <c r="G4839" s="459"/>
      <c r="H4839" s="459">
        <v>4832</v>
      </c>
      <c r="I4839" s="444">
        <f t="shared" ca="1" si="193"/>
        <v>-241875414660597.25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-1007814227752.4884</v>
      </c>
      <c r="L4839" s="444">
        <f t="shared" ca="1" si="192"/>
        <v>-242883228888349.75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25">
      <c r="G4840" s="459"/>
      <c r="H4840" s="459">
        <v>4833</v>
      </c>
      <c r="I4840" s="444">
        <f t="shared" ca="1" si="193"/>
        <v>-242883228888349.75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-1012013453701.4573</v>
      </c>
      <c r="L4840" s="444">
        <f t="shared" ca="1" si="192"/>
        <v>-243895242342051.22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25">
      <c r="G4841" s="459"/>
      <c r="H4841" s="459">
        <v>4834</v>
      </c>
      <c r="I4841" s="444">
        <f t="shared" ca="1" si="193"/>
        <v>-243895242342051.22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-1016230176425.2133</v>
      </c>
      <c r="L4841" s="444">
        <f t="shared" ca="1" si="192"/>
        <v>-244911472518476.44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25">
      <c r="G4842" s="459"/>
      <c r="H4842" s="459">
        <v>4835</v>
      </c>
      <c r="I4842" s="444">
        <f t="shared" ca="1" si="193"/>
        <v>-244911472518476.44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-1020464468826.985</v>
      </c>
      <c r="L4842" s="444">
        <f t="shared" ca="1" si="192"/>
        <v>-245931936987303.44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25">
      <c r="G4843" s="459"/>
      <c r="H4843" s="459">
        <v>4836</v>
      </c>
      <c r="I4843" s="444">
        <f t="shared" ca="1" si="193"/>
        <v>-245931936987303.44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-1024716404113.7643</v>
      </c>
      <c r="L4843" s="444">
        <f t="shared" ca="1" si="192"/>
        <v>-246956653391417.19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25">
      <c r="G4844" s="459"/>
      <c r="H4844" s="459">
        <v>4837</v>
      </c>
      <c r="I4844" s="444">
        <f t="shared" ca="1" si="193"/>
        <v>-246956653391417.19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-1028986055797.5718</v>
      </c>
      <c r="L4844" s="444">
        <f t="shared" ca="1" si="192"/>
        <v>-247985639447214.75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25">
      <c r="G4845" s="459"/>
      <c r="H4845" s="459">
        <v>4838</v>
      </c>
      <c r="I4845" s="444">
        <f t="shared" ca="1" si="193"/>
        <v>-247985639447214.75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-1033273497696.7281</v>
      </c>
      <c r="L4845" s="444">
        <f t="shared" ca="1" si="192"/>
        <v>-249018912944911.47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25">
      <c r="G4846" s="459"/>
      <c r="H4846" s="459">
        <v>4839</v>
      </c>
      <c r="I4846" s="444">
        <f t="shared" ca="1" si="193"/>
        <v>-249018912944911.47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-1037578803937.1312</v>
      </c>
      <c r="L4846" s="444">
        <f t="shared" ca="1" si="192"/>
        <v>-250056491748848.59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25">
      <c r="G4847" s="459"/>
      <c r="H4847" s="459">
        <v>4840</v>
      </c>
      <c r="I4847" s="444">
        <f t="shared" ca="1" si="193"/>
        <v>-250056491748848.59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-1041902048953.5358</v>
      </c>
      <c r="L4847" s="444">
        <f t="shared" ca="1" si="192"/>
        <v>-251098393797802.13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25">
      <c r="G4848" s="459"/>
      <c r="H4848" s="459">
        <v>4841</v>
      </c>
      <c r="I4848" s="444">
        <f t="shared" ca="1" si="193"/>
        <v>-251098393797802.13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-1046243307490.842</v>
      </c>
      <c r="L4848" s="444">
        <f t="shared" ca="1" si="192"/>
        <v>-252144637105292.97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25">
      <c r="G4849" s="459"/>
      <c r="H4849" s="459">
        <v>4842</v>
      </c>
      <c r="I4849" s="444">
        <f t="shared" ca="1" si="193"/>
        <v>-252144637105292.97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-1050602654605.3873</v>
      </c>
      <c r="L4849" s="444">
        <f t="shared" ca="1" si="192"/>
        <v>-253195239759898.34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25">
      <c r="G4850" s="459"/>
      <c r="H4850" s="459">
        <v>4843</v>
      </c>
      <c r="I4850" s="444">
        <f t="shared" ca="1" si="193"/>
        <v>-253195239759898.34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-1054980165666.243</v>
      </c>
      <c r="L4850" s="444">
        <f t="shared" ca="1" si="192"/>
        <v>-254250219925564.59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25">
      <c r="G4851" s="459"/>
      <c r="H4851" s="459">
        <v>4844</v>
      </c>
      <c r="I4851" s="444">
        <f t="shared" ca="1" si="193"/>
        <v>-254250219925564.59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-1059375916356.5192</v>
      </c>
      <c r="L4851" s="444">
        <f t="shared" ca="1" si="192"/>
        <v>-255309595841921.13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25">
      <c r="G4852" s="459"/>
      <c r="H4852" s="459">
        <v>4845</v>
      </c>
      <c r="I4852" s="444">
        <f t="shared" ca="1" si="193"/>
        <v>-255309595841921.13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-1063789982674.6714</v>
      </c>
      <c r="L4852" s="444">
        <f t="shared" ca="1" si="192"/>
        <v>-256373385824595.78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25">
      <c r="G4853" s="459"/>
      <c r="H4853" s="459">
        <v>4846</v>
      </c>
      <c r="I4853" s="444">
        <f t="shared" ca="1" si="193"/>
        <v>-256373385824595.78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-1068222440935.8159</v>
      </c>
      <c r="L4853" s="444">
        <f t="shared" ref="L4853:L5107" ca="1" si="197">I4853-J4853+K4853</f>
        <v>-257441608265531.59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25">
      <c r="G4854" s="459"/>
      <c r="H4854" s="459">
        <v>4847</v>
      </c>
      <c r="I4854" s="444">
        <f t="shared" ref="I4854:I5108" ca="1" si="198">L4853</f>
        <v>-257441608265531.59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-1072673367773.0482</v>
      </c>
      <c r="L4854" s="444">
        <f t="shared" ca="1" si="197"/>
        <v>-258514281633304.66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25">
      <c r="G4855" s="459"/>
      <c r="H4855" s="459">
        <v>4848</v>
      </c>
      <c r="I4855" s="444">
        <f t="shared" ca="1" si="198"/>
        <v>-258514281633304.66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-1077142840138.7694</v>
      </c>
      <c r="L4855" s="444">
        <f t="shared" ca="1" si="197"/>
        <v>-259591424473443.44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25">
      <c r="G4856" s="459"/>
      <c r="H4856" s="459">
        <v>4849</v>
      </c>
      <c r="I4856" s="444">
        <f t="shared" ca="1" si="198"/>
        <v>-259591424473443.44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-1081630935306.0143</v>
      </c>
      <c r="L4856" s="444">
        <f t="shared" ca="1" si="197"/>
        <v>-260673055408749.44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25">
      <c r="G4857" s="459"/>
      <c r="H4857" s="459">
        <v>4850</v>
      </c>
      <c r="I4857" s="444">
        <f t="shared" ca="1" si="198"/>
        <v>-260673055408749.44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-1086137730869.7893</v>
      </c>
      <c r="L4857" s="444">
        <f t="shared" ca="1" si="197"/>
        <v>-261759193139619.22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25">
      <c r="G4858" s="459"/>
      <c r="H4858" s="459">
        <v>4851</v>
      </c>
      <c r="I4858" s="444">
        <f t="shared" ca="1" si="198"/>
        <v>-261759193139619.22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-1090663304748.4136</v>
      </c>
      <c r="L4858" s="444">
        <f t="shared" ca="1" si="197"/>
        <v>-262849856444367.63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25">
      <c r="G4859" s="459"/>
      <c r="H4859" s="459">
        <v>4852</v>
      </c>
      <c r="I4859" s="444">
        <f t="shared" ca="1" si="198"/>
        <v>-262849856444367.63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-1095207735184.8651</v>
      </c>
      <c r="L4859" s="444">
        <f t="shared" ca="1" si="197"/>
        <v>-263945064179552.5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25">
      <c r="G4860" s="459"/>
      <c r="H4860" s="459">
        <v>4853</v>
      </c>
      <c r="I4860" s="444">
        <f t="shared" ca="1" si="198"/>
        <v>-263945064179552.5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-1099771100748.1355</v>
      </c>
      <c r="L4860" s="444">
        <f t="shared" ca="1" si="197"/>
        <v>-265044835280300.63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25">
      <c r="G4861" s="459"/>
      <c r="H4861" s="459">
        <v>4854</v>
      </c>
      <c r="I4861" s="444">
        <f t="shared" ca="1" si="198"/>
        <v>-265044835280300.63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-1104353480334.5857</v>
      </c>
      <c r="L4861" s="444">
        <f t="shared" ca="1" si="197"/>
        <v>-266149188760635.22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25">
      <c r="G4862" s="459"/>
      <c r="H4862" s="459">
        <v>4855</v>
      </c>
      <c r="I4862" s="444">
        <f t="shared" ca="1" si="198"/>
        <v>-266149188760635.22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-1108954953169.3135</v>
      </c>
      <c r="L4862" s="444">
        <f t="shared" ca="1" si="197"/>
        <v>-267258143713804.53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25">
      <c r="G4863" s="459"/>
      <c r="H4863" s="459">
        <v>4856</v>
      </c>
      <c r="I4863" s="444">
        <f t="shared" ca="1" si="198"/>
        <v>-267258143713804.53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-1113575598807.519</v>
      </c>
      <c r="L4863" s="444">
        <f t="shared" ca="1" si="197"/>
        <v>-268371719312612.06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25">
      <c r="G4864" s="459"/>
      <c r="H4864" s="459">
        <v>4857</v>
      </c>
      <c r="I4864" s="444">
        <f t="shared" ca="1" si="198"/>
        <v>-268371719312612.06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-1118215497135.8835</v>
      </c>
      <c r="L4864" s="444">
        <f t="shared" ca="1" si="197"/>
        <v>-269489934809747.94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25">
      <c r="G4865" s="459"/>
      <c r="H4865" s="459">
        <v>4858</v>
      </c>
      <c r="I4865" s="444">
        <f t="shared" ca="1" si="198"/>
        <v>-269489934809747.94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-1122874728373.9497</v>
      </c>
      <c r="L4865" s="444">
        <f t="shared" ca="1" si="197"/>
        <v>-270612809538121.88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25">
      <c r="G4866" s="459"/>
      <c r="H4866" s="459">
        <v>4859</v>
      </c>
      <c r="I4866" s="444">
        <f t="shared" ca="1" si="198"/>
        <v>-270612809538121.88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-1127553373075.5078</v>
      </c>
      <c r="L4866" s="444">
        <f t="shared" ca="1" si="197"/>
        <v>-271740362911197.38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25">
      <c r="G4867" s="459"/>
      <c r="H4867" s="459">
        <v>4860</v>
      </c>
      <c r="I4867" s="444">
        <f t="shared" ca="1" si="198"/>
        <v>-271740362911197.38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-1132251512129.989</v>
      </c>
      <c r="L4867" s="444">
        <f t="shared" ca="1" si="197"/>
        <v>-272872614423327.38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25">
      <c r="G4868" s="459"/>
      <c r="H4868" s="459">
        <v>4861</v>
      </c>
      <c r="I4868" s="444">
        <f t="shared" ca="1" si="198"/>
        <v>-272872614423327.38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-1136969226763.864</v>
      </c>
      <c r="L4868" s="444">
        <f t="shared" ca="1" si="197"/>
        <v>-274009583650091.25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25">
      <c r="G4869" s="459"/>
      <c r="H4869" s="459">
        <v>4862</v>
      </c>
      <c r="I4869" s="444">
        <f t="shared" ca="1" si="198"/>
        <v>-274009583650091.25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-1141706598542.0466</v>
      </c>
      <c r="L4869" s="444">
        <f t="shared" ca="1" si="197"/>
        <v>-275151290248633.28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25">
      <c r="G4870" s="459"/>
      <c r="H4870" s="459">
        <v>4863</v>
      </c>
      <c r="I4870" s="444">
        <f t="shared" ca="1" si="198"/>
        <v>-275151290248633.28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-1146463709369.3054</v>
      </c>
      <c r="L4870" s="444">
        <f t="shared" ca="1" si="197"/>
        <v>-276297753958002.59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25">
      <c r="G4871" s="459"/>
      <c r="H4871" s="459">
        <v>4864</v>
      </c>
      <c r="I4871" s="444">
        <f t="shared" ca="1" si="198"/>
        <v>-276297753958002.59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-1151240641491.6775</v>
      </c>
      <c r="L4871" s="444">
        <f t="shared" ca="1" si="197"/>
        <v>-277448994599494.28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25">
      <c r="G4872" s="459"/>
      <c r="H4872" s="459">
        <v>4865</v>
      </c>
      <c r="I4872" s="444">
        <f t="shared" ca="1" si="198"/>
        <v>-277448994599494.28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-1156037477497.8928</v>
      </c>
      <c r="L4872" s="444">
        <f t="shared" ca="1" si="197"/>
        <v>-278605032076992.19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25">
      <c r="G4873" s="459"/>
      <c r="H4873" s="459">
        <v>4866</v>
      </c>
      <c r="I4873" s="444">
        <f t="shared" ca="1" si="198"/>
        <v>-278605032076992.19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-1160854300320.8008</v>
      </c>
      <c r="L4873" s="444">
        <f t="shared" ca="1" si="197"/>
        <v>-279765886377313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25">
      <c r="G4874" s="459"/>
      <c r="H4874" s="459">
        <v>4867</v>
      </c>
      <c r="I4874" s="444">
        <f t="shared" ca="1" si="198"/>
        <v>-279765886377313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-1165691193238.8042</v>
      </c>
      <c r="L4874" s="444">
        <f t="shared" ca="1" si="197"/>
        <v>-280931577570551.81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25">
      <c r="G4875" s="459"/>
      <c r="H4875" s="459">
        <v>4868</v>
      </c>
      <c r="I4875" s="444">
        <f t="shared" ca="1" si="198"/>
        <v>-280931577570551.81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-1170548239877.2993</v>
      </c>
      <c r="L4875" s="444">
        <f t="shared" ca="1" si="197"/>
        <v>-282102125810429.13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25">
      <c r="G4876" s="459"/>
      <c r="H4876" s="459">
        <v>4869</v>
      </c>
      <c r="I4876" s="444">
        <f t="shared" ca="1" si="198"/>
        <v>-282102125810429.13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-1175425524210.1213</v>
      </c>
      <c r="L4876" s="444">
        <f t="shared" ca="1" si="197"/>
        <v>-283277551334639.25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25">
      <c r="G4877" s="459"/>
      <c r="H4877" s="459">
        <v>4870</v>
      </c>
      <c r="I4877" s="444">
        <f t="shared" ca="1" si="198"/>
        <v>-283277551334639.25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-1180323130560.9968</v>
      </c>
      <c r="L4877" s="444">
        <f t="shared" ca="1" si="197"/>
        <v>-284457874465200.25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25">
      <c r="G4878" s="459"/>
      <c r="H4878" s="459">
        <v>4871</v>
      </c>
      <c r="I4878" s="444">
        <f t="shared" ca="1" si="198"/>
        <v>-284457874465200.25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-1185241143605.001</v>
      </c>
      <c r="L4878" s="444">
        <f t="shared" ca="1" si="197"/>
        <v>-285643115608805.25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25">
      <c r="G4879" s="459"/>
      <c r="H4879" s="459">
        <v>4872</v>
      </c>
      <c r="I4879" s="444">
        <f t="shared" ca="1" si="198"/>
        <v>-285643115608805.25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-1190179648370.022</v>
      </c>
      <c r="L4879" s="444">
        <f t="shared" ca="1" si="197"/>
        <v>-286833295257175.25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25">
      <c r="G4880" s="459"/>
      <c r="H4880" s="459">
        <v>4873</v>
      </c>
      <c r="I4880" s="444">
        <f t="shared" ca="1" si="198"/>
        <v>-286833295257175.25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-1195138730238.2302</v>
      </c>
      <c r="L4880" s="444">
        <f t="shared" ca="1" si="197"/>
        <v>-288028433987413.5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25">
      <c r="G4881" s="459"/>
      <c r="H4881" s="459">
        <v>4874</v>
      </c>
      <c r="I4881" s="444">
        <f t="shared" ca="1" si="198"/>
        <v>-288028433987413.5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-1200118474947.5562</v>
      </c>
      <c r="L4881" s="444">
        <f t="shared" ca="1" si="197"/>
        <v>-289228552462361.06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25">
      <c r="G4882" s="459"/>
      <c r="H4882" s="459">
        <v>4875</v>
      </c>
      <c r="I4882" s="444">
        <f t="shared" ca="1" si="198"/>
        <v>-289228552462361.06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-1205118968593.1711</v>
      </c>
      <c r="L4882" s="444">
        <f t="shared" ca="1" si="197"/>
        <v>-290433671430954.25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25">
      <c r="G4883" s="459"/>
      <c r="H4883" s="459">
        <v>4876</v>
      </c>
      <c r="I4883" s="444">
        <f t="shared" ca="1" si="198"/>
        <v>-290433671430954.25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-1210140297628.9761</v>
      </c>
      <c r="L4883" s="444">
        <f t="shared" ca="1" si="197"/>
        <v>-291643811728583.25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25">
      <c r="G4884" s="459"/>
      <c r="H4884" s="459">
        <v>4877</v>
      </c>
      <c r="I4884" s="444">
        <f t="shared" ca="1" si="198"/>
        <v>-291643811728583.25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-1215182548869.0969</v>
      </c>
      <c r="L4884" s="444">
        <f t="shared" ca="1" si="197"/>
        <v>-292858994277452.38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25">
      <c r="G4885" s="459"/>
      <c r="H4885" s="459">
        <v>4878</v>
      </c>
      <c r="I4885" s="444">
        <f t="shared" ca="1" si="198"/>
        <v>-292858994277452.38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-1220245809489.3848</v>
      </c>
      <c r="L4885" s="444">
        <f t="shared" ca="1" si="197"/>
        <v>-294079240086941.75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25">
      <c r="G4886" s="459"/>
      <c r="H4886" s="459">
        <v>4879</v>
      </c>
      <c r="I4886" s="444">
        <f t="shared" ca="1" si="198"/>
        <v>-294079240086941.75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-1225330167028.9238</v>
      </c>
      <c r="L4886" s="444">
        <f t="shared" ca="1" si="197"/>
        <v>-295304570253970.69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25">
      <c r="G4887" s="459"/>
      <c r="H4887" s="459">
        <v>4880</v>
      </c>
      <c r="I4887" s="444">
        <f t="shared" ca="1" si="198"/>
        <v>-295304570253970.69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-1230435709391.5444</v>
      </c>
      <c r="L4887" s="444">
        <f t="shared" ca="1" si="197"/>
        <v>-296535005963362.25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25">
      <c r="G4888" s="459"/>
      <c r="H4888" s="459">
        <v>4881</v>
      </c>
      <c r="I4888" s="444">
        <f t="shared" ca="1" si="198"/>
        <v>-296535005963362.25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-1235562524847.3428</v>
      </c>
      <c r="L4888" s="444">
        <f t="shared" ca="1" si="197"/>
        <v>-297770568488209.56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25">
      <c r="G4889" s="459"/>
      <c r="H4889" s="459">
        <v>4882</v>
      </c>
      <c r="I4889" s="444">
        <f t="shared" ca="1" si="198"/>
        <v>-297770568488209.56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-1240710702034.2065</v>
      </c>
      <c r="L4889" s="444">
        <f t="shared" ca="1" si="197"/>
        <v>-299011279190243.75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25">
      <c r="G4890" s="459"/>
      <c r="H4890" s="459">
        <v>4883</v>
      </c>
      <c r="I4890" s="444">
        <f t="shared" ca="1" si="198"/>
        <v>-299011279190243.75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-1245880329959.3489</v>
      </c>
      <c r="L4890" s="444">
        <f t="shared" ca="1" si="197"/>
        <v>-300257159520203.13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25">
      <c r="G4891" s="459"/>
      <c r="H4891" s="459">
        <v>4884</v>
      </c>
      <c r="I4891" s="444">
        <f t="shared" ca="1" si="198"/>
        <v>-300257159520203.13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-1251071498000.8464</v>
      </c>
      <c r="L4891" s="444">
        <f t="shared" ca="1" si="197"/>
        <v>-301508231018204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25">
      <c r="G4892" s="459"/>
      <c r="H4892" s="459">
        <v>4885</v>
      </c>
      <c r="I4892" s="444">
        <f t="shared" ca="1" si="198"/>
        <v>-301508231018204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-1256284295909.1833</v>
      </c>
      <c r="L4892" s="444">
        <f t="shared" ca="1" si="197"/>
        <v>-302764515314113.19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25">
      <c r="G4893" s="459"/>
      <c r="H4893" s="459">
        <v>4886</v>
      </c>
      <c r="I4893" s="444">
        <f t="shared" ca="1" si="198"/>
        <v>-302764515314113.19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-1261518813808.8049</v>
      </c>
      <c r="L4893" s="444">
        <f t="shared" ca="1" si="197"/>
        <v>-304026034127922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25">
      <c r="G4894" s="459"/>
      <c r="H4894" s="459">
        <v>4887</v>
      </c>
      <c r="I4894" s="444">
        <f t="shared" ca="1" si="198"/>
        <v>-304026034127922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-1266775142199.675</v>
      </c>
      <c r="L4894" s="444">
        <f t="shared" ca="1" si="197"/>
        <v>-305292809270121.69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25">
      <c r="G4895" s="459"/>
      <c r="H4895" s="459">
        <v>4888</v>
      </c>
      <c r="I4895" s="444">
        <f t="shared" ca="1" si="198"/>
        <v>-305292809270121.69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-1272053371958.8403</v>
      </c>
      <c r="L4895" s="444">
        <f t="shared" ca="1" si="197"/>
        <v>-306564862642080.5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25">
      <c r="G4896" s="459"/>
      <c r="H4896" s="459">
        <v>4889</v>
      </c>
      <c r="I4896" s="444">
        <f t="shared" ca="1" si="198"/>
        <v>-306564862642080.5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-1277353594342.002</v>
      </c>
      <c r="L4896" s="444">
        <f t="shared" ca="1" si="197"/>
        <v>-307842216236422.5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25">
      <c r="G4897" s="459"/>
      <c r="H4897" s="459">
        <v>4890</v>
      </c>
      <c r="I4897" s="444">
        <f t="shared" ca="1" si="198"/>
        <v>-307842216236422.5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-1282675900985.0938</v>
      </c>
      <c r="L4897" s="444">
        <f t="shared" ca="1" si="197"/>
        <v>-309124892137407.63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25">
      <c r="G4898" s="459"/>
      <c r="H4898" s="459">
        <v>4891</v>
      </c>
      <c r="I4898" s="444">
        <f t="shared" ca="1" si="198"/>
        <v>-309124892137407.63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-1288020383905.865</v>
      </c>
      <c r="L4898" s="444">
        <f t="shared" ca="1" si="197"/>
        <v>-310412912521313.5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25">
      <c r="G4899" s="459"/>
      <c r="H4899" s="459">
        <v>4892</v>
      </c>
      <c r="I4899" s="444">
        <f t="shared" ca="1" si="198"/>
        <v>-310412912521313.5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-1293387135505.4729</v>
      </c>
      <c r="L4899" s="444">
        <f t="shared" ca="1" si="197"/>
        <v>-311706299656819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25">
      <c r="G4900" s="459"/>
      <c r="H4900" s="459">
        <v>4893</v>
      </c>
      <c r="I4900" s="444">
        <f t="shared" ca="1" si="198"/>
        <v>-311706299656819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-1298776248570.0791</v>
      </c>
      <c r="L4900" s="444">
        <f t="shared" ca="1" si="197"/>
        <v>-313005075905389.06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25">
      <c r="G4901" s="459"/>
      <c r="H4901" s="459">
        <v>4894</v>
      </c>
      <c r="I4901" s="444">
        <f t="shared" ca="1" si="198"/>
        <v>-313005075905389.06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-1304187816272.4543</v>
      </c>
      <c r="L4901" s="444">
        <f t="shared" ca="1" si="197"/>
        <v>-314309263721661.5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25">
      <c r="G4902" s="459"/>
      <c r="H4902" s="459">
        <v>4895</v>
      </c>
      <c r="I4902" s="444">
        <f t="shared" ca="1" si="198"/>
        <v>-314309263721661.5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-1309621932173.5896</v>
      </c>
      <c r="L4902" s="444">
        <f t="shared" ca="1" si="197"/>
        <v>-315618885653835.06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25">
      <c r="G4903" s="459"/>
      <c r="H4903" s="459">
        <v>4896</v>
      </c>
      <c r="I4903" s="444">
        <f t="shared" ca="1" si="198"/>
        <v>-315618885653835.06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-1315078690224.3127</v>
      </c>
      <c r="L4903" s="444">
        <f t="shared" ca="1" si="197"/>
        <v>-316933964344059.38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25">
      <c r="G4904" s="459"/>
      <c r="H4904" s="459">
        <v>4897</v>
      </c>
      <c r="I4904" s="444">
        <f t="shared" ca="1" si="198"/>
        <v>-316933964344059.38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-1320558184766.9141</v>
      </c>
      <c r="L4904" s="444">
        <f t="shared" ca="1" si="197"/>
        <v>-318254522528826.31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25">
      <c r="G4905" s="459"/>
      <c r="H4905" s="459">
        <v>4898</v>
      </c>
      <c r="I4905" s="444">
        <f t="shared" ca="1" si="198"/>
        <v>-318254522528826.31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-1326060510536.7764</v>
      </c>
      <c r="L4905" s="444">
        <f t="shared" ca="1" si="197"/>
        <v>-319580583039363.06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25">
      <c r="G4906" s="459"/>
      <c r="H4906" s="459">
        <v>4899</v>
      </c>
      <c r="I4906" s="444">
        <f t="shared" ca="1" si="198"/>
        <v>-319580583039363.06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-1331585762664.0127</v>
      </c>
      <c r="L4906" s="444">
        <f t="shared" ca="1" si="197"/>
        <v>-320912168802027.06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25">
      <c r="G4907" s="459"/>
      <c r="H4907" s="459">
        <v>4900</v>
      </c>
      <c r="I4907" s="444">
        <f t="shared" ca="1" si="198"/>
        <v>-320912168802027.06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-1337134036675.1128</v>
      </c>
      <c r="L4907" s="444">
        <f t="shared" ca="1" si="197"/>
        <v>-322249302838702.19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25">
      <c r="G4908" s="459"/>
      <c r="H4908" s="459">
        <v>4901</v>
      </c>
      <c r="I4908" s="444">
        <f t="shared" ca="1" si="198"/>
        <v>-322249302838702.19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-1342705428494.5925</v>
      </c>
      <c r="L4908" s="444">
        <f t="shared" ca="1" si="197"/>
        <v>-323592008267196.75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25">
      <c r="G4909" s="459"/>
      <c r="H4909" s="459">
        <v>4902</v>
      </c>
      <c r="I4909" s="444">
        <f t="shared" ca="1" si="198"/>
        <v>-323592008267196.75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-1348300034446.6531</v>
      </c>
      <c r="L4909" s="444">
        <f t="shared" ca="1" si="197"/>
        <v>-324940308301643.38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25">
      <c r="G4910" s="459"/>
      <c r="H4910" s="459">
        <v>4903</v>
      </c>
      <c r="I4910" s="444">
        <f t="shared" ca="1" si="198"/>
        <v>-324940308301643.38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-1353917951256.8474</v>
      </c>
      <c r="L4910" s="444">
        <f t="shared" ca="1" si="197"/>
        <v>-326294226252900.25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25">
      <c r="G4911" s="459"/>
      <c r="H4911" s="459">
        <v>4904</v>
      </c>
      <c r="I4911" s="444">
        <f t="shared" ca="1" si="198"/>
        <v>-326294226252900.25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-1359559276053.751</v>
      </c>
      <c r="L4911" s="444">
        <f t="shared" ca="1" si="197"/>
        <v>-327653785528954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25">
      <c r="G4912" s="459"/>
      <c r="H4912" s="459">
        <v>4905</v>
      </c>
      <c r="I4912" s="444">
        <f t="shared" ca="1" si="198"/>
        <v>-327653785528954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-1365224106370.6416</v>
      </c>
      <c r="L4912" s="444">
        <f t="shared" ca="1" si="197"/>
        <v>-329019009635324.63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25">
      <c r="G4913" s="459"/>
      <c r="H4913" s="459">
        <v>4906</v>
      </c>
      <c r="I4913" s="444">
        <f t="shared" ca="1" si="198"/>
        <v>-329019009635324.63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-1370912540147.186</v>
      </c>
      <c r="L4913" s="444">
        <f t="shared" ca="1" si="197"/>
        <v>-330389922175471.81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25">
      <c r="G4914" s="459"/>
      <c r="H4914" s="459">
        <v>4907</v>
      </c>
      <c r="I4914" s="444">
        <f t="shared" ca="1" si="198"/>
        <v>-330389922175471.81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-1376624675731.1326</v>
      </c>
      <c r="L4914" s="444">
        <f t="shared" ca="1" si="197"/>
        <v>-331766546851202.94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25">
      <c r="G4915" s="459"/>
      <c r="H4915" s="459">
        <v>4908</v>
      </c>
      <c r="I4915" s="444">
        <f t="shared" ca="1" si="198"/>
        <v>-331766546851202.94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-1382360611880.0122</v>
      </c>
      <c r="L4915" s="444">
        <f t="shared" ca="1" si="197"/>
        <v>-333148907463082.94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25">
      <c r="G4916" s="459"/>
      <c r="H4916" s="459">
        <v>4909</v>
      </c>
      <c r="I4916" s="444">
        <f t="shared" ca="1" si="198"/>
        <v>-333148907463082.94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-1388120447762.8455</v>
      </c>
      <c r="L4916" s="444">
        <f t="shared" ca="1" si="197"/>
        <v>-334537027910845.81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25">
      <c r="G4917" s="459"/>
      <c r="H4917" s="459">
        <v>4910</v>
      </c>
      <c r="I4917" s="444">
        <f t="shared" ca="1" si="198"/>
        <v>-334537027910845.81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-1393904282961.8574</v>
      </c>
      <c r="L4917" s="444">
        <f t="shared" ca="1" si="197"/>
        <v>-335930932193807.69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25">
      <c r="G4918" s="459"/>
      <c r="H4918" s="459">
        <v>4911</v>
      </c>
      <c r="I4918" s="444">
        <f t="shared" ca="1" si="198"/>
        <v>-335930932193807.69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-1399712217474.1987</v>
      </c>
      <c r="L4918" s="444">
        <f t="shared" ca="1" si="197"/>
        <v>-337330644411281.88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25">
      <c r="G4919" s="459"/>
      <c r="H4919" s="459">
        <v>4912</v>
      </c>
      <c r="I4919" s="444">
        <f t="shared" ca="1" si="198"/>
        <v>-337330644411281.88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-1405544351713.6746</v>
      </c>
      <c r="L4919" s="444">
        <f t="shared" ca="1" si="197"/>
        <v>-338736188762995.56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25">
      <c r="G4920" s="459"/>
      <c r="H4920" s="459">
        <v>4913</v>
      </c>
      <c r="I4920" s="444">
        <f t="shared" ca="1" si="198"/>
        <v>-338736188762995.56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-1411400786512.4814</v>
      </c>
      <c r="L4920" s="444">
        <f t="shared" ca="1" si="197"/>
        <v>-340147589549508.06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25">
      <c r="G4921" s="459"/>
      <c r="H4921" s="459">
        <v>4914</v>
      </c>
      <c r="I4921" s="444">
        <f t="shared" ca="1" si="198"/>
        <v>-340147589549508.06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-1417281623122.9502</v>
      </c>
      <c r="L4921" s="444">
        <f t="shared" ca="1" si="197"/>
        <v>-341564871172631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25">
      <c r="G4922" s="459"/>
      <c r="H4922" s="459">
        <v>4915</v>
      </c>
      <c r="I4922" s="444">
        <f t="shared" ca="1" si="198"/>
        <v>-341564871172631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-1423186963219.2959</v>
      </c>
      <c r="L4922" s="444">
        <f t="shared" ca="1" si="197"/>
        <v>-342988058135850.31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25">
      <c r="G4923" s="459"/>
      <c r="H4923" s="459">
        <v>4916</v>
      </c>
      <c r="I4923" s="444">
        <f t="shared" ca="1" si="198"/>
        <v>-342988058135850.31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-1429116908899.3762</v>
      </c>
      <c r="L4923" s="444">
        <f t="shared" ca="1" si="197"/>
        <v>-344417175044749.69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25">
      <c r="G4924" s="459"/>
      <c r="H4924" s="459">
        <v>4917</v>
      </c>
      <c r="I4924" s="444">
        <f t="shared" ca="1" si="198"/>
        <v>-344417175044749.69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-1435071562686.457</v>
      </c>
      <c r="L4924" s="444">
        <f t="shared" ca="1" si="197"/>
        <v>-345852246607436.13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25">
      <c r="G4925" s="459"/>
      <c r="H4925" s="459">
        <v>4918</v>
      </c>
      <c r="I4925" s="444">
        <f t="shared" ca="1" si="198"/>
        <v>-345852246607436.13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-1441051027530.9839</v>
      </c>
      <c r="L4925" s="444">
        <f t="shared" ca="1" si="197"/>
        <v>-347293297634967.13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25">
      <c r="G4926" s="459"/>
      <c r="H4926" s="459">
        <v>4919</v>
      </c>
      <c r="I4926" s="444">
        <f t="shared" ca="1" si="198"/>
        <v>-347293297634967.13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-1447055406812.363</v>
      </c>
      <c r="L4926" s="444">
        <f t="shared" ca="1" si="197"/>
        <v>-348740353041779.5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25">
      <c r="G4927" s="459"/>
      <c r="H4927" s="459">
        <v>4920</v>
      </c>
      <c r="I4927" s="444">
        <f t="shared" ca="1" si="198"/>
        <v>-348740353041779.5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-1453084804340.7478</v>
      </c>
      <c r="L4927" s="444">
        <f t="shared" ca="1" si="197"/>
        <v>-350193437846120.25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25">
      <c r="G4928" s="459"/>
      <c r="H4928" s="459">
        <v>4921</v>
      </c>
      <c r="I4928" s="444">
        <f t="shared" ca="1" si="198"/>
        <v>-350193437846120.25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-1459139324358.8345</v>
      </c>
      <c r="L4928" s="444">
        <f t="shared" ca="1" si="197"/>
        <v>-351652577170479.06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25">
      <c r="G4929" s="459"/>
      <c r="H4929" s="459">
        <v>4922</v>
      </c>
      <c r="I4929" s="444">
        <f t="shared" ca="1" si="198"/>
        <v>-351652577170479.06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-1465219071543.6628</v>
      </c>
      <c r="L4929" s="444">
        <f t="shared" ca="1" si="197"/>
        <v>-353117796242022.75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25">
      <c r="G4930" s="459"/>
      <c r="H4930" s="459">
        <v>4923</v>
      </c>
      <c r="I4930" s="444">
        <f t="shared" ca="1" si="198"/>
        <v>-353117796242022.75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-1471324151008.4282</v>
      </c>
      <c r="L4930" s="444">
        <f t="shared" ca="1" si="197"/>
        <v>-354589120393031.19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25">
      <c r="G4931" s="459"/>
      <c r="H4931" s="459">
        <v>4924</v>
      </c>
      <c r="I4931" s="444">
        <f t="shared" ca="1" si="198"/>
        <v>-354589120393031.19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-1477454668304.2966</v>
      </c>
      <c r="L4931" s="444">
        <f t="shared" ca="1" si="197"/>
        <v>-356066575061335.5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25">
      <c r="G4932" s="459"/>
      <c r="H4932" s="459">
        <v>4925</v>
      </c>
      <c r="I4932" s="444">
        <f t="shared" ca="1" si="198"/>
        <v>-356066575061335.5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-1483610729422.2312</v>
      </c>
      <c r="L4932" s="444">
        <f t="shared" ca="1" si="197"/>
        <v>-357550185790757.75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25">
      <c r="G4933" s="459"/>
      <c r="H4933" s="459">
        <v>4926</v>
      </c>
      <c r="I4933" s="444">
        <f t="shared" ca="1" si="198"/>
        <v>-357550185790757.75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-1489792440794.824</v>
      </c>
      <c r="L4933" s="444">
        <f t="shared" ca="1" si="197"/>
        <v>-359039978231552.56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25">
      <c r="G4934" s="459"/>
      <c r="H4934" s="459">
        <v>4927</v>
      </c>
      <c r="I4934" s="444">
        <f t="shared" ca="1" si="198"/>
        <v>-359039978231552.56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-1495999909298.1357</v>
      </c>
      <c r="L4934" s="444">
        <f t="shared" ca="1" si="197"/>
        <v>-360535978140850.69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25">
      <c r="G4935" s="459"/>
      <c r="H4935" s="459">
        <v>4928</v>
      </c>
      <c r="I4935" s="444">
        <f t="shared" ca="1" si="198"/>
        <v>-360535978140850.69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-1502233242253.5444</v>
      </c>
      <c r="L4935" s="444">
        <f t="shared" ca="1" si="197"/>
        <v>-362038211383104.25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25">
      <c r="G4936" s="459"/>
      <c r="H4936" s="459">
        <v>4929</v>
      </c>
      <c r="I4936" s="444">
        <f t="shared" ca="1" si="198"/>
        <v>-362038211383104.25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-1508492547429.6011</v>
      </c>
      <c r="L4936" s="444">
        <f t="shared" ca="1" si="197"/>
        <v>-363546703930533.88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25">
      <c r="G4937" s="459"/>
      <c r="H4937" s="459">
        <v>4930</v>
      </c>
      <c r="I4937" s="444">
        <f t="shared" ca="1" si="198"/>
        <v>-363546703930533.88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-1514777933043.8911</v>
      </c>
      <c r="L4937" s="444">
        <f t="shared" ca="1" si="197"/>
        <v>-365061481863577.75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25">
      <c r="G4938" s="459"/>
      <c r="H4938" s="459">
        <v>4931</v>
      </c>
      <c r="I4938" s="444">
        <f t="shared" ca="1" si="198"/>
        <v>-365061481863577.75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-1521089507764.9072</v>
      </c>
      <c r="L4938" s="444">
        <f t="shared" ca="1" si="197"/>
        <v>-366582571371342.69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25">
      <c r="G4939" s="459"/>
      <c r="H4939" s="459">
        <v>4932</v>
      </c>
      <c r="I4939" s="444">
        <f t="shared" ca="1" si="198"/>
        <v>-366582571371342.69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-1527427380713.9277</v>
      </c>
      <c r="L4939" s="444">
        <f t="shared" ca="1" si="197"/>
        <v>-368109998752056.63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25">
      <c r="G4940" s="459"/>
      <c r="H4940" s="459">
        <v>4933</v>
      </c>
      <c r="I4940" s="444">
        <f t="shared" ca="1" si="198"/>
        <v>-368109998752056.63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-1533791661466.9026</v>
      </c>
      <c r="L4940" s="444">
        <f t="shared" ca="1" si="197"/>
        <v>-369643790413523.5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25">
      <c r="G4941" s="459"/>
      <c r="H4941" s="459">
        <v>4934</v>
      </c>
      <c r="I4941" s="444">
        <f t="shared" ca="1" si="198"/>
        <v>-369643790413523.5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-1540182460056.3479</v>
      </c>
      <c r="L4941" s="444">
        <f t="shared" ca="1" si="197"/>
        <v>-371183972873579.88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25">
      <c r="G4942" s="459"/>
      <c r="H4942" s="459">
        <v>4935</v>
      </c>
      <c r="I4942" s="444">
        <f t="shared" ca="1" si="198"/>
        <v>-371183972873579.88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-1546599886973.2495</v>
      </c>
      <c r="L4942" s="444">
        <f t="shared" ca="1" si="197"/>
        <v>-372730572760553.13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25">
      <c r="G4943" s="459"/>
      <c r="H4943" s="459">
        <v>4936</v>
      </c>
      <c r="I4943" s="444">
        <f t="shared" ca="1" si="198"/>
        <v>-372730572760553.13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-1553044053168.9714</v>
      </c>
      <c r="L4943" s="444">
        <f t="shared" ca="1" si="197"/>
        <v>-374283616813722.13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25">
      <c r="G4944" s="459"/>
      <c r="H4944" s="459">
        <v>4937</v>
      </c>
      <c r="I4944" s="444">
        <f t="shared" ca="1" si="198"/>
        <v>-374283616813722.13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-1559515070057.1755</v>
      </c>
      <c r="L4944" s="444">
        <f t="shared" ca="1" si="197"/>
        <v>-375843131883779.31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25">
      <c r="G4945" s="459"/>
      <c r="H4945" s="459">
        <v>4938</v>
      </c>
      <c r="I4945" s="444">
        <f t="shared" ca="1" si="198"/>
        <v>-375843131883779.31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-1566013049515.7471</v>
      </c>
      <c r="L4945" s="444">
        <f t="shared" ca="1" si="197"/>
        <v>-377409144933295.06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25">
      <c r="G4946" s="459"/>
      <c r="H4946" s="459">
        <v>4939</v>
      </c>
      <c r="I4946" s="444">
        <f t="shared" ca="1" si="198"/>
        <v>-377409144933295.06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-1572538103888.7295</v>
      </c>
      <c r="L4946" s="444">
        <f t="shared" ca="1" si="197"/>
        <v>-378981683037183.81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25">
      <c r="G4947" s="459"/>
      <c r="H4947" s="459">
        <v>4940</v>
      </c>
      <c r="I4947" s="444">
        <f t="shared" ca="1" si="198"/>
        <v>-378981683037183.81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-1579090345988.2659</v>
      </c>
      <c r="L4947" s="444">
        <f t="shared" ca="1" si="197"/>
        <v>-380560773383172.06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25">
      <c r="G4948" s="459"/>
      <c r="H4948" s="459">
        <v>4941</v>
      </c>
      <c r="I4948" s="444">
        <f t="shared" ca="1" si="198"/>
        <v>-380560773383172.06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-1585669889096.5503</v>
      </c>
      <c r="L4948" s="444">
        <f t="shared" ca="1" si="197"/>
        <v>-382146443272268.63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25">
      <c r="G4949" s="459"/>
      <c r="H4949" s="459">
        <v>4942</v>
      </c>
      <c r="I4949" s="444">
        <f t="shared" ca="1" si="198"/>
        <v>-382146443272268.63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-1592276846967.7859</v>
      </c>
      <c r="L4949" s="444">
        <f t="shared" ca="1" si="197"/>
        <v>-383738720119236.44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25">
      <c r="G4950" s="459"/>
      <c r="H4950" s="459">
        <v>4943</v>
      </c>
      <c r="I4950" s="444">
        <f t="shared" ca="1" si="198"/>
        <v>-383738720119236.44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-1598911333830.1519</v>
      </c>
      <c r="L4950" s="444">
        <f t="shared" ca="1" si="197"/>
        <v>-385337631453066.56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25">
      <c r="G4951" s="459"/>
      <c r="H4951" s="459">
        <v>4944</v>
      </c>
      <c r="I4951" s="444">
        <f t="shared" ca="1" si="198"/>
        <v>-385337631453066.56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-1605573464387.7773</v>
      </c>
      <c r="L4951" s="444">
        <f t="shared" ca="1" si="197"/>
        <v>-386943204917454.31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25">
      <c r="G4952" s="459"/>
      <c r="H4952" s="459">
        <v>4945</v>
      </c>
      <c r="I4952" s="444">
        <f t="shared" ca="1" si="198"/>
        <v>-386943204917454.31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-1612263353822.7263</v>
      </c>
      <c r="L4952" s="444">
        <f t="shared" ca="1" si="197"/>
        <v>-388555468271277.06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25">
      <c r="G4953" s="459"/>
      <c r="H4953" s="459">
        <v>4946</v>
      </c>
      <c r="I4953" s="444">
        <f t="shared" ca="1" si="198"/>
        <v>-388555468271277.06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-1618981117796.9878</v>
      </c>
      <c r="L4953" s="444">
        <f t="shared" ca="1" si="197"/>
        <v>-390174449389074.06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25">
      <c r="G4954" s="459"/>
      <c r="H4954" s="459">
        <v>4947</v>
      </c>
      <c r="I4954" s="444">
        <f t="shared" ca="1" si="198"/>
        <v>-390174449389074.06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-1625726872454.4753</v>
      </c>
      <c r="L4954" s="444">
        <f t="shared" ca="1" si="197"/>
        <v>-391800176261528.56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25">
      <c r="G4955" s="459"/>
      <c r="H4955" s="459">
        <v>4948</v>
      </c>
      <c r="I4955" s="444">
        <f t="shared" ca="1" si="198"/>
        <v>-391800176261528.56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-1632500734423.0356</v>
      </c>
      <c r="L4955" s="444">
        <f t="shared" ca="1" si="197"/>
        <v>-393432676995951.63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25">
      <c r="G4956" s="459"/>
      <c r="H4956" s="459">
        <v>4949</v>
      </c>
      <c r="I4956" s="444">
        <f t="shared" ca="1" si="198"/>
        <v>-393432676995951.63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-1639302820816.4651</v>
      </c>
      <c r="L4956" s="444">
        <f t="shared" ca="1" si="197"/>
        <v>-395071979816768.06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25">
      <c r="G4957" s="459"/>
      <c r="H4957" s="459">
        <v>4950</v>
      </c>
      <c r="I4957" s="444">
        <f t="shared" ca="1" si="198"/>
        <v>-395071979816768.06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-1646133249236.5337</v>
      </c>
      <c r="L4957" s="444">
        <f t="shared" ca="1" si="197"/>
        <v>-396718113066004.63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25">
      <c r="G4958" s="459"/>
      <c r="H4958" s="459">
        <v>4951</v>
      </c>
      <c r="I4958" s="444">
        <f t="shared" ca="1" si="198"/>
        <v>-396718113066004.63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-1652992137775.0193</v>
      </c>
      <c r="L4958" s="444">
        <f t="shared" ca="1" si="197"/>
        <v>-398371105203779.63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25">
      <c r="G4959" s="459"/>
      <c r="H4959" s="459">
        <v>4952</v>
      </c>
      <c r="I4959" s="444">
        <f t="shared" ca="1" si="198"/>
        <v>-398371105203779.63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-1659879605015.7485</v>
      </c>
      <c r="L4959" s="444">
        <f t="shared" ca="1" si="197"/>
        <v>-400030984808795.38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25">
      <c r="G4960" s="459"/>
      <c r="H4960" s="459">
        <v>4953</v>
      </c>
      <c r="I4960" s="444">
        <f t="shared" ca="1" si="198"/>
        <v>-400030984808795.38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-1666795770036.6475</v>
      </c>
      <c r="L4960" s="444">
        <f t="shared" ca="1" si="197"/>
        <v>-401697780578832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25">
      <c r="G4961" s="459"/>
      <c r="H4961" s="459">
        <v>4954</v>
      </c>
      <c r="I4961" s="444">
        <f t="shared" ca="1" si="198"/>
        <v>-401697780578832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-1673740752411.8</v>
      </c>
      <c r="L4961" s="444">
        <f t="shared" ca="1" si="197"/>
        <v>-403371521331243.81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25">
      <c r="G4962" s="459"/>
      <c r="H4962" s="459">
        <v>4955</v>
      </c>
      <c r="I4962" s="444">
        <f t="shared" ca="1" si="198"/>
        <v>-403371521331243.81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-1680714672213.5159</v>
      </c>
      <c r="L4962" s="444">
        <f t="shared" ca="1" si="197"/>
        <v>-405052236003457.31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25">
      <c r="G4963" s="459"/>
      <c r="H4963" s="459">
        <v>4956</v>
      </c>
      <c r="I4963" s="444">
        <f t="shared" ca="1" si="198"/>
        <v>-405052236003457.31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-1687717650014.4055</v>
      </c>
      <c r="L4963" s="444">
        <f t="shared" ca="1" si="197"/>
        <v>-406739953653471.69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25">
      <c r="G4964" s="459"/>
      <c r="H4964" s="459">
        <v>4957</v>
      </c>
      <c r="I4964" s="444">
        <f t="shared" ca="1" si="198"/>
        <v>-406739953653471.69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-1694749806889.4653</v>
      </c>
      <c r="L4964" s="444">
        <f t="shared" ca="1" si="197"/>
        <v>-408434703460361.13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25">
      <c r="G4965" s="459"/>
      <c r="H4965" s="459">
        <v>4958</v>
      </c>
      <c r="I4965" s="444">
        <f t="shared" ca="1" si="198"/>
        <v>-408434703460361.13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-1701811264418.1714</v>
      </c>
      <c r="L4965" s="444">
        <f t="shared" ca="1" si="197"/>
        <v>-410136514724779.31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25">
      <c r="G4966" s="459"/>
      <c r="H4966" s="459">
        <v>4959</v>
      </c>
      <c r="I4966" s="444">
        <f t="shared" ca="1" si="198"/>
        <v>-410136514724779.31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-1708902144686.5806</v>
      </c>
      <c r="L4966" s="444">
        <f t="shared" ca="1" si="197"/>
        <v>-411845416869465.88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25">
      <c r="G4967" s="459"/>
      <c r="H4967" s="459">
        <v>4960</v>
      </c>
      <c r="I4967" s="444">
        <f t="shared" ca="1" si="198"/>
        <v>-411845416869465.88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-1716022570289.4412</v>
      </c>
      <c r="L4967" s="444">
        <f t="shared" ca="1" si="197"/>
        <v>-413561439439755.31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25">
      <c r="G4968" s="459"/>
      <c r="H4968" s="459">
        <v>4961</v>
      </c>
      <c r="I4968" s="444">
        <f t="shared" ca="1" si="198"/>
        <v>-413561439439755.31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-1723172664332.3137</v>
      </c>
      <c r="L4968" s="444">
        <f t="shared" ca="1" si="197"/>
        <v>-415284612104087.63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25">
      <c r="G4969" s="459"/>
      <c r="H4969" s="459">
        <v>4962</v>
      </c>
      <c r="I4969" s="444">
        <f t="shared" ca="1" si="198"/>
        <v>-415284612104087.63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-1730352550433.6985</v>
      </c>
      <c r="L4969" s="444">
        <f t="shared" ca="1" si="197"/>
        <v>-417014964654521.31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25">
      <c r="G4970" s="459"/>
      <c r="H4970" s="459">
        <v>4963</v>
      </c>
      <c r="I4970" s="444">
        <f t="shared" ca="1" si="198"/>
        <v>-417014964654521.31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-1737562352727.1721</v>
      </c>
      <c r="L4970" s="444">
        <f t="shared" ca="1" si="197"/>
        <v>-418752527007248.5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25">
      <c r="G4971" s="459"/>
      <c r="H4971" s="459">
        <v>4964</v>
      </c>
      <c r="I4971" s="444">
        <f t="shared" ca="1" si="198"/>
        <v>-418752527007248.5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-1744802195863.5354</v>
      </c>
      <c r="L4971" s="444">
        <f t="shared" ca="1" si="197"/>
        <v>-420497329203112.06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25">
      <c r="G4972" s="459"/>
      <c r="H4972" s="459">
        <v>4965</v>
      </c>
      <c r="I4972" s="444">
        <f t="shared" ca="1" si="198"/>
        <v>-420497329203112.06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-1752072205012.9668</v>
      </c>
      <c r="L4972" s="444">
        <f t="shared" ca="1" si="197"/>
        <v>-422249401408125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25">
      <c r="G4973" s="459"/>
      <c r="H4973" s="459">
        <v>4966</v>
      </c>
      <c r="I4973" s="444">
        <f t="shared" ca="1" si="198"/>
        <v>-422249401408125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-1759372505867.1875</v>
      </c>
      <c r="L4973" s="444">
        <f t="shared" ca="1" si="197"/>
        <v>-424008773913992.19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25">
      <c r="G4974" s="459"/>
      <c r="H4974" s="459">
        <v>4967</v>
      </c>
      <c r="I4974" s="444">
        <f t="shared" ca="1" si="198"/>
        <v>-424008773913992.19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-1766703224641.634</v>
      </c>
      <c r="L4974" s="444">
        <f t="shared" ca="1" si="197"/>
        <v>-425775477138633.81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25">
      <c r="G4975" s="459"/>
      <c r="H4975" s="459">
        <v>4968</v>
      </c>
      <c r="I4975" s="444">
        <f t="shared" ca="1" si="198"/>
        <v>-425775477138633.81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-1774064488077.6409</v>
      </c>
      <c r="L4975" s="444">
        <f t="shared" ca="1" si="197"/>
        <v>-427549541626711.44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25">
      <c r="G4976" s="459"/>
      <c r="H4976" s="459">
        <v>4969</v>
      </c>
      <c r="I4976" s="444">
        <f t="shared" ca="1" si="198"/>
        <v>-427549541626711.44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-1781456423444.6309</v>
      </c>
      <c r="L4976" s="444">
        <f t="shared" ca="1" si="197"/>
        <v>-429330998050156.06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25">
      <c r="G4977" s="459"/>
      <c r="H4977" s="459">
        <v>4970</v>
      </c>
      <c r="I4977" s="444">
        <f t="shared" ca="1" si="198"/>
        <v>-429330998050156.06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-1788879158542.3169</v>
      </c>
      <c r="L4977" s="444">
        <f t="shared" ca="1" si="197"/>
        <v>-431119877208698.38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25">
      <c r="G4978" s="459"/>
      <c r="H4978" s="459">
        <v>4971</v>
      </c>
      <c r="I4978" s="444">
        <f t="shared" ca="1" si="198"/>
        <v>-431119877208698.38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-1796332821702.9099</v>
      </c>
      <c r="L4978" s="444">
        <f t="shared" ca="1" si="197"/>
        <v>-432916210030401.31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25">
      <c r="G4979" s="459"/>
      <c r="H4979" s="459">
        <v>4972</v>
      </c>
      <c r="I4979" s="444">
        <f t="shared" ca="1" si="198"/>
        <v>-432916210030401.31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-1803817541793.3389</v>
      </c>
      <c r="L4979" s="444">
        <f t="shared" ca="1" si="197"/>
        <v>-434720027572194.63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25">
      <c r="G4980" s="459"/>
      <c r="H4980" s="459">
        <v>4973</v>
      </c>
      <c r="I4980" s="444">
        <f t="shared" ca="1" si="198"/>
        <v>-434720027572194.63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-1811333448217.4775</v>
      </c>
      <c r="L4980" s="444">
        <f t="shared" ca="1" si="197"/>
        <v>-436531361020412.13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25">
      <c r="G4981" s="459"/>
      <c r="H4981" s="459">
        <v>4974</v>
      </c>
      <c r="I4981" s="444">
        <f t="shared" ca="1" si="198"/>
        <v>-436531361020412.13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-1818880670918.3838</v>
      </c>
      <c r="L4981" s="444">
        <f t="shared" ca="1" si="197"/>
        <v>-438350241691330.5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25">
      <c r="G4982" s="459"/>
      <c r="H4982" s="459">
        <v>4975</v>
      </c>
      <c r="I4982" s="444">
        <f t="shared" ca="1" si="198"/>
        <v>-438350241691330.5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-1826459340380.5437</v>
      </c>
      <c r="L4982" s="444">
        <f t="shared" ca="1" si="197"/>
        <v>-440176701031711.06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25">
      <c r="G4983" s="459"/>
      <c r="H4983" s="459">
        <v>4976</v>
      </c>
      <c r="I4983" s="444">
        <f t="shared" ca="1" si="198"/>
        <v>-440176701031711.06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-1834069587632.1292</v>
      </c>
      <c r="L4983" s="444">
        <f t="shared" ca="1" si="197"/>
        <v>-442010770619343.19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25">
      <c r="G4984" s="459"/>
      <c r="H4984" s="459">
        <v>4977</v>
      </c>
      <c r="I4984" s="444">
        <f t="shared" ca="1" si="198"/>
        <v>-442010770619343.19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-1841711544247.2632</v>
      </c>
      <c r="L4984" s="444">
        <f t="shared" ca="1" si="197"/>
        <v>-443852482163590.44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25">
      <c r="G4985" s="459"/>
      <c r="H4985" s="459">
        <v>4978</v>
      </c>
      <c r="I4985" s="444">
        <f t="shared" ca="1" si="198"/>
        <v>-443852482163590.44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-1849385342348.2935</v>
      </c>
      <c r="L4985" s="444">
        <f t="shared" ca="1" si="197"/>
        <v>-445701867505938.75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25">
      <c r="G4986" s="459"/>
      <c r="H4986" s="459">
        <v>4979</v>
      </c>
      <c r="I4986" s="444">
        <f t="shared" ca="1" si="198"/>
        <v>-445701867505938.75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-1857091114608.0781</v>
      </c>
      <c r="L4986" s="444">
        <f t="shared" ca="1" si="197"/>
        <v>-447558958620546.81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25">
      <c r="G4987" s="459"/>
      <c r="H4987" s="459">
        <v>4980</v>
      </c>
      <c r="I4987" s="444">
        <f t="shared" ca="1" si="198"/>
        <v>-447558958620546.81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-1864828994252.2783</v>
      </c>
      <c r="L4987" s="444">
        <f t="shared" ca="1" si="197"/>
        <v>-449423787614799.06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25">
      <c r="G4988" s="459"/>
      <c r="H4988" s="459">
        <v>4981</v>
      </c>
      <c r="I4988" s="444">
        <f t="shared" ca="1" si="198"/>
        <v>-449423787614799.06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-1872599115061.6631</v>
      </c>
      <c r="L4988" s="444">
        <f t="shared" ca="1" si="197"/>
        <v>-451296386729860.75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25">
      <c r="G4989" s="459"/>
      <c r="H4989" s="459">
        <v>4982</v>
      </c>
      <c r="I4989" s="444">
        <f t="shared" ca="1" si="198"/>
        <v>-451296386729860.75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-1880401611374.4197</v>
      </c>
      <c r="L4989" s="444">
        <f t="shared" ca="1" si="197"/>
        <v>-453176788341235.19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25">
      <c r="G4990" s="459"/>
      <c r="H4990" s="459">
        <v>4983</v>
      </c>
      <c r="I4990" s="444">
        <f t="shared" ca="1" si="198"/>
        <v>-453176788341235.19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-1888236618088.48</v>
      </c>
      <c r="L4990" s="444">
        <f t="shared" ca="1" si="197"/>
        <v>-455065024959323.69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25">
      <c r="G4991" s="459"/>
      <c r="H4991" s="459">
        <v>4984</v>
      </c>
      <c r="I4991" s="444">
        <f t="shared" ca="1" si="198"/>
        <v>-455065024959323.69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-1896104270663.8486</v>
      </c>
      <c r="L4991" s="444">
        <f t="shared" ca="1" si="197"/>
        <v>-456961129229987.56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25">
      <c r="G4992" s="459"/>
      <c r="H4992" s="459">
        <v>4985</v>
      </c>
      <c r="I4992" s="444">
        <f t="shared" ca="1" si="198"/>
        <v>-456961129229987.56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-1904004705124.9482</v>
      </c>
      <c r="L4992" s="444">
        <f t="shared" ca="1" si="197"/>
        <v>-458865133935112.5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25">
      <c r="G4993" s="459"/>
      <c r="H4993" s="459">
        <v>4986</v>
      </c>
      <c r="I4993" s="444">
        <f t="shared" ca="1" si="198"/>
        <v>-458865133935112.5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-1911938058062.9688</v>
      </c>
      <c r="L4993" s="444">
        <f t="shared" ca="1" si="197"/>
        <v>-460777071993175.5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25">
      <c r="G4994" s="459"/>
      <c r="H4994" s="459">
        <v>4987</v>
      </c>
      <c r="I4994" s="444">
        <f t="shared" ca="1" si="198"/>
        <v>-460777071993175.5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-1919904466638.231</v>
      </c>
      <c r="L4994" s="444">
        <f t="shared" ca="1" si="197"/>
        <v>-462696976459813.75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25">
      <c r="G4995" s="459"/>
      <c r="H4995" s="459">
        <v>4988</v>
      </c>
      <c r="I4995" s="444">
        <f t="shared" ca="1" si="198"/>
        <v>-462696976459813.75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-1927904068582.5574</v>
      </c>
      <c r="L4995" s="444">
        <f t="shared" ca="1" si="197"/>
        <v>-464624880528396.31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25">
      <c r="G4996" s="459"/>
      <c r="H4996" s="459">
        <v>4989</v>
      </c>
      <c r="I4996" s="444">
        <f t="shared" ca="1" si="198"/>
        <v>-464624880528396.31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-1935937002201.6511</v>
      </c>
      <c r="L4996" s="444">
        <f t="shared" ca="1" si="197"/>
        <v>-466560817530597.94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25">
      <c r="G4997" s="459"/>
      <c r="H4997" s="459">
        <v>4990</v>
      </c>
      <c r="I4997" s="444">
        <f t="shared" ca="1" si="198"/>
        <v>-466560817530597.94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-1944003406377.4915</v>
      </c>
      <c r="L4997" s="444">
        <f t="shared" ca="1" si="197"/>
        <v>-468504820936975.44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25">
      <c r="G4998" s="459"/>
      <c r="H4998" s="459">
        <v>4991</v>
      </c>
      <c r="I4998" s="444">
        <f t="shared" ca="1" si="198"/>
        <v>-468504820936975.44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-1952103420570.7307</v>
      </c>
      <c r="L4998" s="444">
        <f t="shared" ca="1" si="197"/>
        <v>-470456924357546.19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25">
      <c r="G4999" s="459"/>
      <c r="H4999" s="459">
        <v>4992</v>
      </c>
      <c r="I4999" s="444">
        <f t="shared" ca="1" si="198"/>
        <v>-470456924357546.19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-1960237184823.1091</v>
      </c>
      <c r="L4999" s="444">
        <f t="shared" ca="1" si="197"/>
        <v>-472417161542369.31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25">
      <c r="G5000" s="459"/>
      <c r="H5000" s="459">
        <v>4993</v>
      </c>
      <c r="I5000" s="444">
        <f t="shared" ca="1" si="198"/>
        <v>-472417161542369.31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-1968404839759.8721</v>
      </c>
      <c r="L5000" s="444">
        <f t="shared" ca="1" si="197"/>
        <v>-474385566382129.19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25">
      <c r="G5001" s="459"/>
      <c r="H5001" s="459">
        <v>4994</v>
      </c>
      <c r="I5001" s="444">
        <f t="shared" ca="1" si="198"/>
        <v>-474385566382129.19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-1976606526592.2051</v>
      </c>
      <c r="L5001" s="444">
        <f t="shared" ca="1" si="197"/>
        <v>-476362172908721.38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25">
      <c r="G5002" s="459"/>
      <c r="H5002" s="459">
        <v>4995</v>
      </c>
      <c r="I5002" s="444">
        <f t="shared" ca="1" si="198"/>
        <v>-476362172908721.38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-1984842387119.6721</v>
      </c>
      <c r="L5002" s="444">
        <f t="shared" ca="1" si="197"/>
        <v>-478347015295841.06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25">
      <c r="G5003" s="459"/>
      <c r="H5003" s="459">
        <v>4996</v>
      </c>
      <c r="I5003" s="444">
        <f t="shared" ca="1" si="198"/>
        <v>-478347015295841.06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-1993112563732.6714</v>
      </c>
      <c r="L5003" s="444">
        <f t="shared" ca="1" si="197"/>
        <v>-480340127859573.75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25">
      <c r="G5004" s="459"/>
      <c r="H5004" s="459">
        <v>4997</v>
      </c>
      <c r="I5004" s="444">
        <f t="shared" ca="1" si="198"/>
        <v>-480340127859573.75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-2001417199414.8906</v>
      </c>
      <c r="L5004" s="444">
        <f t="shared" ca="1" si="197"/>
        <v>-482341545058988.63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25">
      <c r="G5005" s="459"/>
      <c r="H5005" s="459">
        <v>4998</v>
      </c>
      <c r="I5005" s="444">
        <f t="shared" ca="1" si="198"/>
        <v>-482341545058988.63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-2009756437745.7859</v>
      </c>
      <c r="L5005" s="444">
        <f t="shared" ca="1" si="197"/>
        <v>-484351301496734.44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25">
      <c r="G5006" s="459"/>
      <c r="H5006" s="459">
        <v>4999</v>
      </c>
      <c r="I5006" s="444">
        <f t="shared" ca="1" si="198"/>
        <v>-484351301496734.44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-2018130422903.0598</v>
      </c>
      <c r="L5006" s="444">
        <f t="shared" ca="1" si="197"/>
        <v>-486369431919637.5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25">
      <c r="G5007" s="459"/>
      <c r="H5007" s="459">
        <v>5000</v>
      </c>
      <c r="I5007" s="444">
        <f t="shared" ca="1" si="198"/>
        <v>-486369431919637.5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-2026539299665.156</v>
      </c>
      <c r="L5007" s="444">
        <f t="shared" ca="1" si="197"/>
        <v>-488395971219302.63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25">
      <c r="G5008" s="459"/>
      <c r="H5008" s="459">
        <v>5001</v>
      </c>
      <c r="I5008" s="444">
        <f t="shared" ca="1" si="198"/>
        <v>-488395971219302.63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-2034983213413.761</v>
      </c>
      <c r="L5008" s="444">
        <f t="shared" ca="1" si="197"/>
        <v>-490430954432716.38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25">
      <c r="G5009" s="459"/>
      <c r="H5009" s="459">
        <v>5002</v>
      </c>
      <c r="I5009" s="444">
        <f t="shared" ca="1" si="198"/>
        <v>-490430954432716.38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-2043462310136.3179</v>
      </c>
      <c r="L5009" s="444">
        <f t="shared" ca="1" si="197"/>
        <v>-492474416742852.69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25">
      <c r="G5010" s="459"/>
      <c r="H5010" s="459">
        <v>5003</v>
      </c>
      <c r="I5010" s="444">
        <f t="shared" ca="1" si="198"/>
        <v>-492474416742852.69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-2051976736428.5527</v>
      </c>
      <c r="L5010" s="444">
        <f t="shared" ca="1" si="197"/>
        <v>-494526393479281.25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25">
      <c r="G5011" s="459"/>
      <c r="H5011" s="459">
        <v>5004</v>
      </c>
      <c r="I5011" s="444">
        <f t="shared" ca="1" si="198"/>
        <v>-494526393479281.25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-2060526639497.0051</v>
      </c>
      <c r="L5011" s="444">
        <f t="shared" ca="1" si="197"/>
        <v>-496586920118778.25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25">
      <c r="G5012" s="459"/>
      <c r="H5012" s="459">
        <v>5005</v>
      </c>
      <c r="I5012" s="444">
        <f t="shared" ca="1" si="198"/>
        <v>-496586920118778.25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-2069112167161.5759</v>
      </c>
      <c r="L5012" s="444">
        <f t="shared" ca="1" si="197"/>
        <v>-498656032285939.81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25">
      <c r="G5013" s="459"/>
      <c r="H5013" s="459">
        <v>5006</v>
      </c>
      <c r="I5013" s="444">
        <f t="shared" ca="1" si="198"/>
        <v>-498656032285939.81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-2077733467858.0823</v>
      </c>
      <c r="L5013" s="444">
        <f t="shared" ca="1" si="197"/>
        <v>-500733765753797.88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25">
      <c r="G5014" s="459"/>
      <c r="H5014" s="459">
        <v>5007</v>
      </c>
      <c r="I5014" s="444">
        <f t="shared" ca="1" si="198"/>
        <v>-500733765753797.88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-2086390690640.8245</v>
      </c>
      <c r="L5014" s="444">
        <f t="shared" ca="1" si="197"/>
        <v>-502820156444438.69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25">
      <c r="G5015" s="459"/>
      <c r="H5015" s="459">
        <v>5008</v>
      </c>
      <c r="I5015" s="444">
        <f t="shared" ca="1" si="198"/>
        <v>-502820156444438.69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-2095083985185.1609</v>
      </c>
      <c r="L5015" s="444">
        <f t="shared" ca="1" si="197"/>
        <v>-504915240429623.88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25">
      <c r="G5016" s="459"/>
      <c r="H5016" s="459">
        <v>5009</v>
      </c>
      <c r="I5016" s="444">
        <f t="shared" ca="1" si="198"/>
        <v>-504915240429623.88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-2103813501790.0991</v>
      </c>
      <c r="L5016" s="444">
        <f t="shared" ca="1" si="197"/>
        <v>-507019053931414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25">
      <c r="G5017" s="459"/>
      <c r="H5017" s="459">
        <v>5010</v>
      </c>
      <c r="I5017" s="444">
        <f t="shared" ca="1" si="198"/>
        <v>-507019053931414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-2112579391380.8916</v>
      </c>
      <c r="L5017" s="444">
        <f t="shared" ca="1" si="197"/>
        <v>-509131633322794.88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25">
      <c r="G5018" s="459"/>
      <c r="H5018" s="459">
        <v>5011</v>
      </c>
      <c r="I5018" s="444">
        <f t="shared" ca="1" si="198"/>
        <v>-509131633322794.88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-2121381805511.645</v>
      </c>
      <c r="L5018" s="444">
        <f t="shared" ca="1" si="197"/>
        <v>-511253015128306.5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25">
      <c r="G5019" s="459"/>
      <c r="H5019" s="459">
        <v>5012</v>
      </c>
      <c r="I5019" s="444">
        <f t="shared" ca="1" si="198"/>
        <v>-511253015128306.5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-2130220896367.9436</v>
      </c>
      <c r="L5019" s="444">
        <f t="shared" ca="1" si="197"/>
        <v>-513383236024674.44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25">
      <c r="G5020" s="459"/>
      <c r="H5020" s="459">
        <v>5013</v>
      </c>
      <c r="I5020" s="444">
        <f t="shared" ca="1" si="198"/>
        <v>-513383236024674.44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-2139096816769.4771</v>
      </c>
      <c r="L5020" s="444">
        <f t="shared" ca="1" si="197"/>
        <v>-515522332841443.94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25">
      <c r="G5021" s="459"/>
      <c r="H5021" s="459">
        <v>5014</v>
      </c>
      <c r="I5021" s="444">
        <f t="shared" ca="1" si="198"/>
        <v>-515522332841443.94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-2148009720172.6831</v>
      </c>
      <c r="L5021" s="444">
        <f t="shared" ca="1" si="197"/>
        <v>-517670342561616.63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25">
      <c r="G5022" s="459"/>
      <c r="H5022" s="459">
        <v>5015</v>
      </c>
      <c r="I5022" s="444">
        <f t="shared" ca="1" si="198"/>
        <v>-517670342561616.63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-2156959760673.4026</v>
      </c>
      <c r="L5022" s="444">
        <f t="shared" ca="1" si="197"/>
        <v>-519827302322290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25">
      <c r="G5023" s="459"/>
      <c r="H5023" s="459">
        <v>5016</v>
      </c>
      <c r="I5023" s="444">
        <f t="shared" ca="1" si="198"/>
        <v>-519827302322290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-2165947093009.542</v>
      </c>
      <c r="L5023" s="444">
        <f t="shared" ca="1" si="197"/>
        <v>-521993249415299.56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25">
      <c r="G5024" s="459"/>
      <c r="H5024" s="459">
        <v>5017</v>
      </c>
      <c r="I5024" s="444">
        <f t="shared" ca="1" si="198"/>
        <v>-521993249415299.56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-2174971872563.7478</v>
      </c>
      <c r="L5024" s="444">
        <f t="shared" ca="1" si="197"/>
        <v>-524168221287863.31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25">
      <c r="G5025" s="459"/>
      <c r="H5025" s="459">
        <v>5018</v>
      </c>
      <c r="I5025" s="444">
        <f t="shared" ca="1" si="198"/>
        <v>-524168221287863.31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-2184034255366.0972</v>
      </c>
      <c r="L5025" s="444">
        <f t="shared" ca="1" si="197"/>
        <v>-526352255543229.44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25">
      <c r="G5026" s="459"/>
      <c r="H5026" s="459">
        <v>5019</v>
      </c>
      <c r="I5026" s="444">
        <f t="shared" ca="1" si="198"/>
        <v>-526352255543229.44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-2193134398096.7893</v>
      </c>
      <c r="L5026" s="444">
        <f t="shared" ca="1" si="197"/>
        <v>-528545389941326.25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25">
      <c r="G5027" s="459"/>
      <c r="H5027" s="459">
        <v>5020</v>
      </c>
      <c r="I5027" s="444">
        <f t="shared" ca="1" si="198"/>
        <v>-528545389941326.25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-2202272458088.8589</v>
      </c>
      <c r="L5027" s="444">
        <f t="shared" ca="1" si="197"/>
        <v>-530747662399415.13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25">
      <c r="G5028" s="459"/>
      <c r="H5028" s="459">
        <v>5021</v>
      </c>
      <c r="I5028" s="444">
        <f t="shared" ca="1" si="198"/>
        <v>-530747662399415.13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-2211448593330.8965</v>
      </c>
      <c r="L5028" s="444">
        <f t="shared" ca="1" si="197"/>
        <v>-532959110992746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25">
      <c r="G5029" s="459"/>
      <c r="H5029" s="459">
        <v>5022</v>
      </c>
      <c r="I5029" s="444">
        <f t="shared" ca="1" si="198"/>
        <v>-532959110992746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-2220662962469.7749</v>
      </c>
      <c r="L5029" s="444">
        <f t="shared" ca="1" si="197"/>
        <v>-535179773955215.75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25">
      <c r="G5030" s="459"/>
      <c r="H5030" s="459">
        <v>5023</v>
      </c>
      <c r="I5030" s="444">
        <f t="shared" ca="1" si="198"/>
        <v>-535179773955215.75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-2229915724813.3984</v>
      </c>
      <c r="L5030" s="444">
        <f t="shared" ca="1" si="197"/>
        <v>-537409689680029.13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25">
      <c r="G5031" s="459"/>
      <c r="H5031" s="459">
        <v>5024</v>
      </c>
      <c r="I5031" s="444">
        <f t="shared" ca="1" si="198"/>
        <v>-537409689680029.13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-2239207040333.4546</v>
      </c>
      <c r="L5031" s="444">
        <f t="shared" ca="1" si="197"/>
        <v>-539648896720362.56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25">
      <c r="G5032" s="459"/>
      <c r="H5032" s="459">
        <v>5025</v>
      </c>
      <c r="I5032" s="444">
        <f t="shared" ca="1" si="198"/>
        <v>-539648896720362.56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-2248537069668.1772</v>
      </c>
      <c r="L5032" s="444">
        <f t="shared" ca="1" si="197"/>
        <v>-541897433790030.75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25">
      <c r="G5033" s="459"/>
      <c r="H5033" s="459">
        <v>5026</v>
      </c>
      <c r="I5033" s="444">
        <f t="shared" ca="1" si="198"/>
        <v>-541897433790030.75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-2257905974125.1284</v>
      </c>
      <c r="L5033" s="444">
        <f t="shared" ca="1" si="197"/>
        <v>-544155339764155.88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25">
      <c r="G5034" s="459"/>
      <c r="H5034" s="459">
        <v>5027</v>
      </c>
      <c r="I5034" s="444">
        <f t="shared" ca="1" si="198"/>
        <v>-544155339764155.88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-2267313915683.9829</v>
      </c>
      <c r="L5034" s="444">
        <f t="shared" ca="1" si="197"/>
        <v>-546422653679839.88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25">
      <c r="G5035" s="459"/>
      <c r="H5035" s="459">
        <v>5028</v>
      </c>
      <c r="I5035" s="444">
        <f t="shared" ca="1" si="198"/>
        <v>-546422653679839.88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-2276761056999.333</v>
      </c>
      <c r="L5035" s="444">
        <f t="shared" ca="1" si="197"/>
        <v>-548699414736839.19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25">
      <c r="G5036" s="459"/>
      <c r="H5036" s="459">
        <v>5029</v>
      </c>
      <c r="I5036" s="444">
        <f t="shared" ca="1" si="198"/>
        <v>-548699414736839.19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-2286247561403.4966</v>
      </c>
      <c r="L5036" s="444">
        <f t="shared" ca="1" si="197"/>
        <v>-550985662298242.69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25">
      <c r="G5037" s="459"/>
      <c r="H5037" s="459">
        <v>5030</v>
      </c>
      <c r="I5037" s="444">
        <f t="shared" ca="1" si="198"/>
        <v>-550985662298242.69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-2295773592909.3447</v>
      </c>
      <c r="L5037" s="444">
        <f t="shared" ca="1" si="197"/>
        <v>-553281435891152.06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25">
      <c r="G5038" s="459"/>
      <c r="H5038" s="459">
        <v>5031</v>
      </c>
      <c r="I5038" s="444">
        <f t="shared" ca="1" si="198"/>
        <v>-553281435891152.06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-2305339316213.1338</v>
      </c>
      <c r="L5038" s="444">
        <f t="shared" ca="1" si="197"/>
        <v>-555586775207365.19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25">
      <c r="G5039" s="459"/>
      <c r="H5039" s="459">
        <v>5032</v>
      </c>
      <c r="I5039" s="444">
        <f t="shared" ca="1" si="198"/>
        <v>-555586775207365.19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-2314944896697.355</v>
      </c>
      <c r="L5039" s="444">
        <f t="shared" ca="1" si="197"/>
        <v>-557901720104062.56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25">
      <c r="G5040" s="459"/>
      <c r="H5040" s="459">
        <v>5033</v>
      </c>
      <c r="I5040" s="444">
        <f t="shared" ca="1" si="198"/>
        <v>-557901720104062.56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-2324590500433.5942</v>
      </c>
      <c r="L5040" s="444">
        <f t="shared" ca="1" si="197"/>
        <v>-560226310604496.19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25">
      <c r="G5041" s="459"/>
      <c r="H5041" s="459">
        <v>5034</v>
      </c>
      <c r="I5041" s="444">
        <f t="shared" ca="1" si="198"/>
        <v>-560226310604496.19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-2334276294185.4004</v>
      </c>
      <c r="L5041" s="444">
        <f t="shared" ca="1" si="197"/>
        <v>-562560586898681.56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25">
      <c r="G5042" s="459"/>
      <c r="H5042" s="459">
        <v>5035</v>
      </c>
      <c r="I5042" s="444">
        <f t="shared" ca="1" si="198"/>
        <v>-562560586898681.56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-2344002445411.1729</v>
      </c>
      <c r="L5042" s="444">
        <f t="shared" ca="1" si="197"/>
        <v>-564904589344092.75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25">
      <c r="G5043" s="459"/>
      <c r="H5043" s="459">
        <v>5036</v>
      </c>
      <c r="I5043" s="444">
        <f t="shared" ca="1" si="198"/>
        <v>-564904589344092.75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-2353769122267.0532</v>
      </c>
      <c r="L5043" s="444">
        <f t="shared" ca="1" si="197"/>
        <v>-567258358466359.75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25">
      <c r="G5044" s="459"/>
      <c r="H5044" s="459">
        <v>5037</v>
      </c>
      <c r="I5044" s="444">
        <f t="shared" ca="1" si="198"/>
        <v>-567258358466359.75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-2363576493609.832</v>
      </c>
      <c r="L5044" s="444">
        <f t="shared" ca="1" si="197"/>
        <v>-569621934959969.63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25">
      <c r="G5045" s="459"/>
      <c r="H5045" s="459">
        <v>5038</v>
      </c>
      <c r="I5045" s="444">
        <f t="shared" ca="1" si="198"/>
        <v>-569621934959969.63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-2373424728999.8735</v>
      </c>
      <c r="L5045" s="444">
        <f t="shared" ca="1" si="197"/>
        <v>-571995359688969.5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25">
      <c r="G5046" s="459"/>
      <c r="H5046" s="459">
        <v>5039</v>
      </c>
      <c r="I5046" s="444">
        <f t="shared" ca="1" si="198"/>
        <v>-571995359688969.5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-2383313998704.0396</v>
      </c>
      <c r="L5046" s="444">
        <f t="shared" ca="1" si="197"/>
        <v>-574378673687673.5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25">
      <c r="G5047" s="459"/>
      <c r="H5047" s="459">
        <v>5040</v>
      </c>
      <c r="I5047" s="444">
        <f t="shared" ca="1" si="198"/>
        <v>-574378673687673.5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-2393244473698.6396</v>
      </c>
      <c r="L5047" s="444">
        <f t="shared" ca="1" si="197"/>
        <v>-576771918161372.13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25">
      <c r="G5048" s="459"/>
      <c r="H5048" s="459">
        <v>5041</v>
      </c>
      <c r="I5048" s="444">
        <f t="shared" ca="1" si="198"/>
        <v>-576771918161372.13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-2403216325672.3838</v>
      </c>
      <c r="L5048" s="444">
        <f t="shared" ca="1" si="197"/>
        <v>-579175134487044.5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25">
      <c r="G5049" s="459"/>
      <c r="H5049" s="459">
        <v>5042</v>
      </c>
      <c r="I5049" s="444">
        <f t="shared" ca="1" si="198"/>
        <v>-579175134487044.5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-2413229727029.3521</v>
      </c>
      <c r="L5049" s="444">
        <f t="shared" ca="1" si="197"/>
        <v>-581588364214073.88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25">
      <c r="G5050" s="459"/>
      <c r="H5050" s="459">
        <v>5043</v>
      </c>
      <c r="I5050" s="444">
        <f t="shared" ca="1" si="198"/>
        <v>-581588364214073.88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-2423284850891.9746</v>
      </c>
      <c r="L5050" s="444">
        <f t="shared" ca="1" si="197"/>
        <v>-584011649064965.88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25">
      <c r="G5051" s="459"/>
      <c r="H5051" s="459">
        <v>5044</v>
      </c>
      <c r="I5051" s="444">
        <f t="shared" ca="1" si="198"/>
        <v>-584011649064965.88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-2433381871104.0244</v>
      </c>
      <c r="L5051" s="444">
        <f t="shared" ca="1" si="197"/>
        <v>-586445030936069.88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25">
      <c r="G5052" s="459"/>
      <c r="H5052" s="459">
        <v>5045</v>
      </c>
      <c r="I5052" s="444">
        <f t="shared" ca="1" si="198"/>
        <v>-586445030936069.88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-2443520962233.6245</v>
      </c>
      <c r="L5052" s="444">
        <f t="shared" ca="1" si="197"/>
        <v>-588888551898303.5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25">
      <c r="G5053" s="459"/>
      <c r="H5053" s="459">
        <v>5046</v>
      </c>
      <c r="I5053" s="444">
        <f t="shared" ca="1" si="198"/>
        <v>-588888551898303.5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-2453702299576.2646</v>
      </c>
      <c r="L5053" s="444">
        <f t="shared" ca="1" si="197"/>
        <v>-591342254197879.75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25">
      <c r="G5054" s="459"/>
      <c r="H5054" s="459">
        <v>5047</v>
      </c>
      <c r="I5054" s="444">
        <f t="shared" ca="1" si="198"/>
        <v>-591342254197879.75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-2463926059157.832</v>
      </c>
      <c r="L5054" s="444">
        <f t="shared" ca="1" si="197"/>
        <v>-593806180257037.63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25">
      <c r="G5055" s="459"/>
      <c r="H5055" s="459">
        <v>5048</v>
      </c>
      <c r="I5055" s="444">
        <f t="shared" ca="1" si="198"/>
        <v>-593806180257037.63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-2474192417737.6567</v>
      </c>
      <c r="L5055" s="444">
        <f t="shared" ca="1" si="197"/>
        <v>-596280372674775.25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25">
      <c r="G5056" s="459"/>
      <c r="H5056" s="459">
        <v>5049</v>
      </c>
      <c r="I5056" s="444">
        <f t="shared" ca="1" si="198"/>
        <v>-596280372674775.25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-2484501552811.5635</v>
      </c>
      <c r="L5056" s="444">
        <f t="shared" ca="1" si="197"/>
        <v>-598764874227586.88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25">
      <c r="G5057" s="459"/>
      <c r="H5057" s="459">
        <v>5050</v>
      </c>
      <c r="I5057" s="444">
        <f t="shared" ca="1" si="198"/>
        <v>-598764874227586.88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-2494853642614.9453</v>
      </c>
      <c r="L5057" s="444">
        <f t="shared" ca="1" si="197"/>
        <v>-601259727870201.88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25">
      <c r="G5058" s="459"/>
      <c r="H5058" s="459">
        <v>5051</v>
      </c>
      <c r="I5058" s="444">
        <f t="shared" ca="1" si="198"/>
        <v>-601259727870201.88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-2505248866125.8413</v>
      </c>
      <c r="L5058" s="444">
        <f t="shared" ca="1" si="197"/>
        <v>-603764976736327.75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25">
      <c r="G5059" s="459"/>
      <c r="H5059" s="459">
        <v>5052</v>
      </c>
      <c r="I5059" s="444">
        <f t="shared" ca="1" si="198"/>
        <v>-603764976736327.75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-2515687403068.0322</v>
      </c>
      <c r="L5059" s="444">
        <f t="shared" ca="1" si="197"/>
        <v>-606280664139395.75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25">
      <c r="G5060" s="459"/>
      <c r="H5060" s="459">
        <v>5053</v>
      </c>
      <c r="I5060" s="444">
        <f t="shared" ca="1" si="198"/>
        <v>-606280664139395.75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-2526169433914.1489</v>
      </c>
      <c r="L5060" s="444">
        <f t="shared" ca="1" si="197"/>
        <v>-608806833573309.88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25">
      <c r="G5061" s="459"/>
      <c r="H5061" s="459">
        <v>5054</v>
      </c>
      <c r="I5061" s="444">
        <f t="shared" ca="1" si="198"/>
        <v>-608806833573309.88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-2536695139888.791</v>
      </c>
      <c r="L5061" s="444">
        <f t="shared" ca="1" si="197"/>
        <v>-611343528713198.63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25">
      <c r="G5062" s="459"/>
      <c r="H5062" s="459">
        <v>5055</v>
      </c>
      <c r="I5062" s="444">
        <f t="shared" ca="1" si="198"/>
        <v>-611343528713198.63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-2547264702971.6611</v>
      </c>
      <c r="L5062" s="444">
        <f t="shared" ca="1" si="197"/>
        <v>-613890793416170.25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25">
      <c r="G5063" s="459"/>
      <c r="H5063" s="459">
        <v>5056</v>
      </c>
      <c r="I5063" s="444">
        <f t="shared" ca="1" si="198"/>
        <v>-613890793416170.25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-2557878305900.7095</v>
      </c>
      <c r="L5063" s="444">
        <f t="shared" ca="1" si="197"/>
        <v>-616448671722071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25">
      <c r="G5064" s="459"/>
      <c r="H5064" s="459">
        <v>5057</v>
      </c>
      <c r="I5064" s="444">
        <f t="shared" ca="1" si="198"/>
        <v>-616448671722071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-2568536132175.2959</v>
      </c>
      <c r="L5064" s="444">
        <f t="shared" ca="1" si="197"/>
        <v>-619017207854246.25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25">
      <c r="G5065" s="459"/>
      <c r="H5065" s="459">
        <v>5058</v>
      </c>
      <c r="I5065" s="444">
        <f t="shared" ca="1" si="198"/>
        <v>-619017207854246.25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-2579238366059.3594</v>
      </c>
      <c r="L5065" s="444">
        <f t="shared" ca="1" si="197"/>
        <v>-621596446220305.63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25">
      <c r="G5066" s="459"/>
      <c r="H5066" s="459">
        <v>5059</v>
      </c>
      <c r="I5066" s="444">
        <f t="shared" ca="1" si="198"/>
        <v>-621596446220305.63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-2589985192584.6069</v>
      </c>
      <c r="L5066" s="444">
        <f t="shared" ca="1" si="197"/>
        <v>-624186431412890.25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25">
      <c r="G5067" s="459"/>
      <c r="H5067" s="459">
        <v>5060</v>
      </c>
      <c r="I5067" s="444">
        <f t="shared" ca="1" si="198"/>
        <v>-624186431412890.25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-2600776797553.7095</v>
      </c>
      <c r="L5067" s="444">
        <f t="shared" ca="1" si="197"/>
        <v>-626787208210444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25">
      <c r="G5068" s="459"/>
      <c r="H5068" s="459">
        <v>5061</v>
      </c>
      <c r="I5068" s="444">
        <f t="shared" ca="1" si="198"/>
        <v>-626787208210444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-2611613367543.5166</v>
      </c>
      <c r="L5068" s="444">
        <f t="shared" ca="1" si="197"/>
        <v>-629398821577987.5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25">
      <c r="G5069" s="459"/>
      <c r="H5069" s="459">
        <v>5062</v>
      </c>
      <c r="I5069" s="444">
        <f t="shared" ca="1" si="198"/>
        <v>-629398821577987.5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-2622495089908.2813</v>
      </c>
      <c r="L5069" s="444">
        <f t="shared" ca="1" si="197"/>
        <v>-632021316667895.75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25">
      <c r="G5070" s="459"/>
      <c r="H5070" s="459">
        <v>5063</v>
      </c>
      <c r="I5070" s="444">
        <f t="shared" ca="1" si="198"/>
        <v>-632021316667895.75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-2633422152782.8989</v>
      </c>
      <c r="L5070" s="444">
        <f t="shared" ca="1" si="197"/>
        <v>-634654738820678.63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25">
      <c r="G5071" s="459"/>
      <c r="H5071" s="459">
        <v>5064</v>
      </c>
      <c r="I5071" s="444">
        <f t="shared" ca="1" si="198"/>
        <v>-634654738820678.63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-2644394745086.1611</v>
      </c>
      <c r="L5071" s="444">
        <f t="shared" ca="1" si="197"/>
        <v>-637299133565764.75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25">
      <c r="G5072" s="459"/>
      <c r="H5072" s="459">
        <v>5065</v>
      </c>
      <c r="I5072" s="444">
        <f t="shared" ca="1" si="198"/>
        <v>-637299133565764.75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-2655413056524.0195</v>
      </c>
      <c r="L5072" s="444">
        <f t="shared" ca="1" si="197"/>
        <v>-639954546622288.75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25">
      <c r="G5073" s="459"/>
      <c r="H5073" s="459">
        <v>5066</v>
      </c>
      <c r="I5073" s="444">
        <f t="shared" ca="1" si="198"/>
        <v>-639954546622288.75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-2666477277592.8696</v>
      </c>
      <c r="L5073" s="444">
        <f t="shared" ca="1" si="197"/>
        <v>-642621023899881.63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25">
      <c r="G5074" s="459"/>
      <c r="H5074" s="459">
        <v>5067</v>
      </c>
      <c r="I5074" s="444">
        <f t="shared" ca="1" si="198"/>
        <v>-642621023899881.63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-2677587599582.8398</v>
      </c>
      <c r="L5074" s="444">
        <f t="shared" ca="1" si="197"/>
        <v>-645298611499464.5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25">
      <c r="G5075" s="459"/>
      <c r="H5075" s="459">
        <v>5068</v>
      </c>
      <c r="I5075" s="444">
        <f t="shared" ca="1" si="198"/>
        <v>-645298611499464.5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-2688744214581.1021</v>
      </c>
      <c r="L5075" s="444">
        <f t="shared" ca="1" si="197"/>
        <v>-647987355714045.63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25">
      <c r="G5076" s="459"/>
      <c r="H5076" s="459">
        <v>5069</v>
      </c>
      <c r="I5076" s="444">
        <f t="shared" ca="1" si="198"/>
        <v>-647987355714045.63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-2699947315475.1899</v>
      </c>
      <c r="L5076" s="444">
        <f t="shared" ca="1" si="197"/>
        <v>-650687303029520.88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25">
      <c r="G5077" s="459"/>
      <c r="H5077" s="459">
        <v>5070</v>
      </c>
      <c r="I5077" s="444">
        <f t="shared" ca="1" si="198"/>
        <v>-650687303029520.88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-2711197095956.3369</v>
      </c>
      <c r="L5077" s="444">
        <f t="shared" ca="1" si="197"/>
        <v>-653398500125477.25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25">
      <c r="G5078" s="459"/>
      <c r="H5078" s="459">
        <v>5071</v>
      </c>
      <c r="I5078" s="444">
        <f t="shared" ca="1" si="198"/>
        <v>-653398500125477.25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-2722493750522.8218</v>
      </c>
      <c r="L5078" s="444">
        <f t="shared" ca="1" si="197"/>
        <v>-656120993876000.13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25">
      <c r="G5079" s="459"/>
      <c r="H5079" s="459">
        <v>5072</v>
      </c>
      <c r="I5079" s="444">
        <f t="shared" ca="1" si="198"/>
        <v>-656120993876000.13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-2733837474483.334</v>
      </c>
      <c r="L5079" s="444">
        <f t="shared" ca="1" si="197"/>
        <v>-658854831350483.5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25">
      <c r="G5080" s="459"/>
      <c r="H5080" s="459">
        <v>5073</v>
      </c>
      <c r="I5080" s="444">
        <f t="shared" ca="1" si="198"/>
        <v>-658854831350483.5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-2745228463960.3477</v>
      </c>
      <c r="L5080" s="444">
        <f t="shared" ca="1" si="197"/>
        <v>-661600059814443.88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25">
      <c r="G5081" s="459"/>
      <c r="H5081" s="459">
        <v>5074</v>
      </c>
      <c r="I5081" s="444">
        <f t="shared" ca="1" si="198"/>
        <v>-661600059814443.88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-2756666915893.5161</v>
      </c>
      <c r="L5081" s="444">
        <f t="shared" ca="1" si="197"/>
        <v>-664356726730337.38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25">
      <c r="G5082" s="459"/>
      <c r="H5082" s="459">
        <v>5075</v>
      </c>
      <c r="I5082" s="444">
        <f t="shared" ca="1" si="198"/>
        <v>-664356726730337.38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-2768153028043.0723</v>
      </c>
      <c r="L5082" s="444">
        <f t="shared" ca="1" si="197"/>
        <v>-667124879758380.5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25">
      <c r="G5083" s="459"/>
      <c r="H5083" s="459">
        <v>5076</v>
      </c>
      <c r="I5083" s="444">
        <f t="shared" ca="1" si="198"/>
        <v>-667124879758380.5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-2779686998993.252</v>
      </c>
      <c r="L5083" s="444">
        <f t="shared" ca="1" si="197"/>
        <v>-669904566757373.75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25">
      <c r="G5084" s="459"/>
      <c r="H5084" s="459">
        <v>5077</v>
      </c>
      <c r="I5084" s="444">
        <f t="shared" ca="1" si="198"/>
        <v>-669904566757373.75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-2791269028155.7241</v>
      </c>
      <c r="L5084" s="444">
        <f t="shared" ca="1" si="197"/>
        <v>-672695835785529.5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25">
      <c r="G5085" s="459"/>
      <c r="H5085" s="459">
        <v>5078</v>
      </c>
      <c r="I5085" s="444">
        <f t="shared" ca="1" si="198"/>
        <v>-672695835785529.5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-2802899315773.0396</v>
      </c>
      <c r="L5085" s="444">
        <f t="shared" ca="1" si="197"/>
        <v>-675498735101302.5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25">
      <c r="G5086" s="459"/>
      <c r="H5086" s="459">
        <v>5079</v>
      </c>
      <c r="I5086" s="444">
        <f t="shared" ca="1" si="198"/>
        <v>-675498735101302.5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-2814578062922.0938</v>
      </c>
      <c r="L5086" s="444">
        <f t="shared" ca="1" si="197"/>
        <v>-678313313164224.63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25">
      <c r="G5087" s="459"/>
      <c r="H5087" s="459">
        <v>5080</v>
      </c>
      <c r="I5087" s="444">
        <f t="shared" ca="1" si="198"/>
        <v>-678313313164224.63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-2826305471517.6025</v>
      </c>
      <c r="L5087" s="444">
        <f t="shared" ca="1" si="197"/>
        <v>-681139618635742.25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25">
      <c r="G5088" s="459"/>
      <c r="H5088" s="459">
        <v>5081</v>
      </c>
      <c r="I5088" s="444">
        <f t="shared" ca="1" si="198"/>
        <v>-681139618635742.25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-2838081744315.5928</v>
      </c>
      <c r="L5088" s="444">
        <f t="shared" ca="1" si="197"/>
        <v>-683977700380057.88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25">
      <c r="G5089" s="459"/>
      <c r="H5089" s="459">
        <v>5082</v>
      </c>
      <c r="I5089" s="444">
        <f t="shared" ca="1" si="198"/>
        <v>-683977700380057.88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-2849907084916.9077</v>
      </c>
      <c r="L5089" s="444">
        <f t="shared" ca="1" si="197"/>
        <v>-686827607464974.75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25">
      <c r="G5090" s="459"/>
      <c r="H5090" s="459">
        <v>5083</v>
      </c>
      <c r="I5090" s="444">
        <f t="shared" ca="1" si="198"/>
        <v>-686827607464974.75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-2861781697770.728</v>
      </c>
      <c r="L5090" s="444">
        <f t="shared" ca="1" si="197"/>
        <v>-689689389162745.5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25">
      <c r="G5091" s="459"/>
      <c r="H5091" s="459">
        <v>5084</v>
      </c>
      <c r="I5091" s="444">
        <f t="shared" ca="1" si="198"/>
        <v>-689689389162745.5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-2873705788178.1064</v>
      </c>
      <c r="L5091" s="444">
        <f t="shared" ca="1" si="197"/>
        <v>-692563094950923.63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25">
      <c r="G5092" s="459"/>
      <c r="H5092" s="459">
        <v>5085</v>
      </c>
      <c r="I5092" s="444">
        <f t="shared" ca="1" si="198"/>
        <v>-692563094950923.63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-2885679562295.5151</v>
      </c>
      <c r="L5092" s="444">
        <f t="shared" ca="1" si="197"/>
        <v>-695448774513219.13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25">
      <c r="G5093" s="459"/>
      <c r="H5093" s="459">
        <v>5086</v>
      </c>
      <c r="I5093" s="444">
        <f t="shared" ca="1" si="198"/>
        <v>-695448774513219.13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-2897703227138.4131</v>
      </c>
      <c r="L5093" s="444">
        <f t="shared" ca="1" si="197"/>
        <v>-698346477740357.5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25">
      <c r="G5094" s="459"/>
      <c r="H5094" s="459">
        <v>5087</v>
      </c>
      <c r="I5094" s="444">
        <f t="shared" ca="1" si="198"/>
        <v>-698346477740357.5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-2909776990584.8228</v>
      </c>
      <c r="L5094" s="444">
        <f t="shared" ca="1" si="197"/>
        <v>-701256254730942.38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25">
      <c r="G5095" s="459"/>
      <c r="H5095" s="459">
        <v>5088</v>
      </c>
      <c r="I5095" s="444">
        <f t="shared" ca="1" si="198"/>
        <v>-701256254730942.38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-2921901061378.9268</v>
      </c>
      <c r="L5095" s="444">
        <f t="shared" ca="1" si="197"/>
        <v>-704178155792321.25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25">
      <c r="G5096" s="459"/>
      <c r="H5096" s="459">
        <v>5089</v>
      </c>
      <c r="I5096" s="444">
        <f t="shared" ca="1" si="198"/>
        <v>-704178155792321.25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-2934075649134.6719</v>
      </c>
      <c r="L5096" s="444">
        <f t="shared" ca="1" si="197"/>
        <v>-707112231441455.88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25">
      <c r="G5097" s="459"/>
      <c r="H5097" s="459">
        <v>5090</v>
      </c>
      <c r="I5097" s="444">
        <f t="shared" ca="1" si="198"/>
        <v>-707112231441455.88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-2946300964339.3994</v>
      </c>
      <c r="L5097" s="444">
        <f t="shared" ca="1" si="197"/>
        <v>-710058532405795.25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25">
      <c r="G5098" s="459"/>
      <c r="H5098" s="459">
        <v>5091</v>
      </c>
      <c r="I5098" s="444">
        <f t="shared" ca="1" si="198"/>
        <v>-710058532405795.25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-2958577218357.48</v>
      </c>
      <c r="L5098" s="444">
        <f t="shared" ca="1" si="197"/>
        <v>-713017109624152.75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25">
      <c r="G5099" s="459"/>
      <c r="H5099" s="459">
        <v>5092</v>
      </c>
      <c r="I5099" s="444">
        <f t="shared" ca="1" si="198"/>
        <v>-713017109624152.75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-2970904623433.9697</v>
      </c>
      <c r="L5099" s="444">
        <f t="shared" ca="1" si="197"/>
        <v>-715988014247586.75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25">
      <c r="G5100" s="459"/>
      <c r="H5100" s="459">
        <v>5093</v>
      </c>
      <c r="I5100" s="444">
        <f t="shared" ca="1" si="198"/>
        <v>-715988014247586.75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-2983283392698.2783</v>
      </c>
      <c r="L5100" s="444">
        <f t="shared" ca="1" si="197"/>
        <v>-718971297640285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25">
      <c r="G5101" s="459"/>
      <c r="H5101" s="459">
        <v>5094</v>
      </c>
      <c r="I5101" s="444">
        <f t="shared" ca="1" si="198"/>
        <v>-718971297640285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-2995713740167.854</v>
      </c>
      <c r="L5101" s="444">
        <f t="shared" ca="1" si="197"/>
        <v>-721967011380452.88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25">
      <c r="G5102" s="459"/>
      <c r="H5102" s="459">
        <v>5095</v>
      </c>
      <c r="I5102" s="444">
        <f t="shared" ca="1" si="198"/>
        <v>-721967011380452.88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-3008195880751.8867</v>
      </c>
      <c r="L5102" s="444">
        <f t="shared" ca="1" si="197"/>
        <v>-724975207261204.75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25">
      <c r="G5103" s="459"/>
      <c r="H5103" s="459">
        <v>5096</v>
      </c>
      <c r="I5103" s="444">
        <f t="shared" ca="1" si="198"/>
        <v>-724975207261204.75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-3020730030255.0195</v>
      </c>
      <c r="L5103" s="444">
        <f t="shared" ca="1" si="197"/>
        <v>-727995937291459.75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25">
      <c r="G5104" s="459"/>
      <c r="H5104" s="459">
        <v>5097</v>
      </c>
      <c r="I5104" s="444">
        <f t="shared" ca="1" si="198"/>
        <v>-727995937291459.75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-3033316405381.082</v>
      </c>
      <c r="L5104" s="444">
        <f t="shared" ca="1" si="197"/>
        <v>-731029253696840.88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25">
      <c r="G5105" s="459"/>
      <c r="H5105" s="459">
        <v>5098</v>
      </c>
      <c r="I5105" s="444">
        <f t="shared" ca="1" si="198"/>
        <v>-731029253696840.88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-3045955223736.8369</v>
      </c>
      <c r="L5105" s="444">
        <f t="shared" ca="1" si="197"/>
        <v>-734075208920577.75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25">
      <c r="G5106" s="459"/>
      <c r="H5106" s="459">
        <v>5099</v>
      </c>
      <c r="I5106" s="444">
        <f t="shared" ca="1" si="198"/>
        <v>-734075208920577.75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-3058646703835.7407</v>
      </c>
      <c r="L5106" s="444">
        <f t="shared" ca="1" si="197"/>
        <v>-737133855624413.5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25">
      <c r="G5107" s="459"/>
      <c r="H5107" s="459">
        <v>5100</v>
      </c>
      <c r="I5107" s="444">
        <f t="shared" ca="1" si="198"/>
        <v>-737133855624413.5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-3071391065101.7227</v>
      </c>
      <c r="L5107" s="444">
        <f t="shared" ca="1" si="197"/>
        <v>-740205246689515.25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25">
      <c r="G5108" s="459"/>
      <c r="H5108" s="459">
        <v>5101</v>
      </c>
      <c r="I5108" s="444">
        <f t="shared" ca="1" si="198"/>
        <v>-740205246689515.25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-3084188527872.98</v>
      </c>
      <c r="L5108" s="444">
        <f t="shared" ref="L5108:L5362" ca="1" si="202">I5108-J5108+K5108</f>
        <v>-743289435217388.25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25">
      <c r="G5109" s="459"/>
      <c r="H5109" s="459">
        <v>5102</v>
      </c>
      <c r="I5109" s="444">
        <f t="shared" ref="I5109:I5363" ca="1" si="203">L5108</f>
        <v>-743289435217388.25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-3097039313405.7842</v>
      </c>
      <c r="L5109" s="444">
        <f t="shared" ca="1" si="202"/>
        <v>-746386474530794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25">
      <c r="G5110" s="459"/>
      <c r="H5110" s="459">
        <v>5103</v>
      </c>
      <c r="I5110" s="444">
        <f t="shared" ca="1" si="203"/>
        <v>-746386474530794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-3109943643878.3081</v>
      </c>
      <c r="L5110" s="444">
        <f t="shared" ca="1" si="202"/>
        <v>-749496418174672.25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25">
      <c r="G5111" s="459"/>
      <c r="H5111" s="459">
        <v>5104</v>
      </c>
      <c r="I5111" s="444">
        <f t="shared" ca="1" si="203"/>
        <v>-749496418174672.25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-3122901742394.4678</v>
      </c>
      <c r="L5111" s="444">
        <f t="shared" ca="1" si="202"/>
        <v>-752619319917066.75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25">
      <c r="G5112" s="459"/>
      <c r="H5112" s="459">
        <v>5105</v>
      </c>
      <c r="I5112" s="444">
        <f t="shared" ca="1" si="203"/>
        <v>-752619319917066.75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-3135913832987.7783</v>
      </c>
      <c r="L5112" s="444">
        <f t="shared" ca="1" si="202"/>
        <v>-755755233750054.5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25">
      <c r="G5113" s="459"/>
      <c r="H5113" s="459">
        <v>5106</v>
      </c>
      <c r="I5113" s="444">
        <f t="shared" ca="1" si="203"/>
        <v>-755755233750054.5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-3148980140625.2271</v>
      </c>
      <c r="L5113" s="444">
        <f t="shared" ca="1" si="202"/>
        <v>-758904213890679.75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25">
      <c r="G5114" s="459"/>
      <c r="H5114" s="459">
        <v>5107</v>
      </c>
      <c r="I5114" s="444">
        <f t="shared" ca="1" si="203"/>
        <v>-758904213890679.75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-3162100891211.1655</v>
      </c>
      <c r="L5114" s="444">
        <f t="shared" ca="1" si="202"/>
        <v>-762066314781890.88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25">
      <c r="G5115" s="459"/>
      <c r="H5115" s="459">
        <v>5108</v>
      </c>
      <c r="I5115" s="444">
        <f t="shared" ca="1" si="203"/>
        <v>-762066314781890.88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-3175276311591.2119</v>
      </c>
      <c r="L5115" s="444">
        <f t="shared" ca="1" si="202"/>
        <v>-765241591093482.13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25">
      <c r="G5116" s="459"/>
      <c r="H5116" s="459">
        <v>5109</v>
      </c>
      <c r="I5116" s="444">
        <f t="shared" ca="1" si="203"/>
        <v>-765241591093482.13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-3188506629556.1753</v>
      </c>
      <c r="L5116" s="444">
        <f t="shared" ca="1" si="202"/>
        <v>-768430097723038.25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25">
      <c r="G5117" s="459"/>
      <c r="H5117" s="459">
        <v>5110</v>
      </c>
      <c r="I5117" s="444">
        <f t="shared" ca="1" si="203"/>
        <v>-768430097723038.25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-3201792073845.9927</v>
      </c>
      <c r="L5117" s="444">
        <f t="shared" ca="1" si="202"/>
        <v>-771631889796884.25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25">
      <c r="G5118" s="459"/>
      <c r="H5118" s="459">
        <v>5111</v>
      </c>
      <c r="I5118" s="444">
        <f t="shared" ca="1" si="203"/>
        <v>-771631889796884.25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-3215132874153.6846</v>
      </c>
      <c r="L5118" s="444">
        <f t="shared" ca="1" si="202"/>
        <v>-774847022671037.88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25">
      <c r="G5119" s="459"/>
      <c r="H5119" s="459">
        <v>5112</v>
      </c>
      <c r="I5119" s="444">
        <f t="shared" ca="1" si="203"/>
        <v>-774847022671037.88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-3228529261129.3242</v>
      </c>
      <c r="L5119" s="444">
        <f t="shared" ca="1" si="202"/>
        <v>-778075551932167.25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25">
      <c r="G5120" s="459"/>
      <c r="H5120" s="459">
        <v>5113</v>
      </c>
      <c r="I5120" s="444">
        <f t="shared" ca="1" si="203"/>
        <v>-778075551932167.25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-3241981466384.0303</v>
      </c>
      <c r="L5120" s="444">
        <f t="shared" ca="1" si="202"/>
        <v>-781317533398551.25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25">
      <c r="G5121" s="459"/>
      <c r="H5121" s="459">
        <v>5114</v>
      </c>
      <c r="I5121" s="444">
        <f t="shared" ca="1" si="203"/>
        <v>-781317533398551.25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-3255489722493.9634</v>
      </c>
      <c r="L5121" s="444">
        <f t="shared" ca="1" si="202"/>
        <v>-784573023121045.25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25">
      <c r="G5122" s="459"/>
      <c r="H5122" s="459">
        <v>5115</v>
      </c>
      <c r="I5122" s="444">
        <f t="shared" ca="1" si="203"/>
        <v>-784573023121045.25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-3269054263004.355</v>
      </c>
      <c r="L5122" s="444">
        <f t="shared" ca="1" si="202"/>
        <v>-787842077384049.63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25">
      <c r="G5123" s="459"/>
      <c r="H5123" s="459">
        <v>5116</v>
      </c>
      <c r="I5123" s="444">
        <f t="shared" ca="1" si="203"/>
        <v>-787842077384049.63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-3282675322433.54</v>
      </c>
      <c r="L5123" s="444">
        <f t="shared" ca="1" si="202"/>
        <v>-791124752706483.13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25">
      <c r="G5124" s="459"/>
      <c r="H5124" s="459">
        <v>5117</v>
      </c>
      <c r="I5124" s="444">
        <f t="shared" ca="1" si="203"/>
        <v>-791124752706483.13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-3296353136277.0132</v>
      </c>
      <c r="L5124" s="444">
        <f t="shared" ca="1" si="202"/>
        <v>-794421105842760.13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25">
      <c r="G5125" s="459"/>
      <c r="H5125" s="459">
        <v>5118</v>
      </c>
      <c r="I5125" s="444">
        <f t="shared" ca="1" si="203"/>
        <v>-794421105842760.13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-3310087941011.5005</v>
      </c>
      <c r="L5125" s="444">
        <f t="shared" ca="1" si="202"/>
        <v>-797731193783771.63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25">
      <c r="G5126" s="459"/>
      <c r="H5126" s="459">
        <v>5119</v>
      </c>
      <c r="I5126" s="444">
        <f t="shared" ca="1" si="203"/>
        <v>-797731193783771.63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-3323879974099.0483</v>
      </c>
      <c r="L5126" s="444">
        <f t="shared" ca="1" si="202"/>
        <v>-801055073757870.63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25">
      <c r="G5127" s="459"/>
      <c r="H5127" s="459">
        <v>5120</v>
      </c>
      <c r="I5127" s="444">
        <f t="shared" ca="1" si="203"/>
        <v>-801055073757870.63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-3337729473991.1274</v>
      </c>
      <c r="L5127" s="444">
        <f t="shared" ca="1" si="202"/>
        <v>-804392803231861.75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25">
      <c r="G5128" s="459"/>
      <c r="H5128" s="459">
        <v>5121</v>
      </c>
      <c r="I5128" s="444">
        <f t="shared" ca="1" si="203"/>
        <v>-804392803231861.75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-3351636680132.7573</v>
      </c>
      <c r="L5128" s="444">
        <f t="shared" ca="1" si="202"/>
        <v>-807744439911994.5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25">
      <c r="G5129" s="459"/>
      <c r="H5129" s="459">
        <v>5122</v>
      </c>
      <c r="I5129" s="444">
        <f t="shared" ca="1" si="203"/>
        <v>-807744439911994.5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-3365601832966.6436</v>
      </c>
      <c r="L5129" s="444">
        <f t="shared" ca="1" si="202"/>
        <v>-811110041744961.13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25">
      <c r="G5130" s="459"/>
      <c r="H5130" s="459">
        <v>5123</v>
      </c>
      <c r="I5130" s="444">
        <f t="shared" ca="1" si="203"/>
        <v>-811110041744961.13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-3379625173937.3379</v>
      </c>
      <c r="L5130" s="444">
        <f t="shared" ca="1" si="202"/>
        <v>-814489666918898.5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25">
      <c r="G5131" s="459"/>
      <c r="H5131" s="459">
        <v>5124</v>
      </c>
      <c r="I5131" s="444">
        <f t="shared" ca="1" si="203"/>
        <v>-814489666918898.5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-3393706945495.4102</v>
      </c>
      <c r="L5131" s="444">
        <f t="shared" ca="1" si="202"/>
        <v>-817883373864393.88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25">
      <c r="G5132" s="459"/>
      <c r="H5132" s="459">
        <v>5125</v>
      </c>
      <c r="I5132" s="444">
        <f t="shared" ca="1" si="203"/>
        <v>-817883373864393.88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-3407847391101.6411</v>
      </c>
      <c r="L5132" s="444">
        <f t="shared" ca="1" si="202"/>
        <v>-821291221255495.5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25">
      <c r="G5133" s="459"/>
      <c r="H5133" s="459">
        <v>5126</v>
      </c>
      <c r="I5133" s="444">
        <f t="shared" ca="1" si="203"/>
        <v>-821291221255495.5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-3422046755231.2314</v>
      </c>
      <c r="L5133" s="444">
        <f t="shared" ca="1" si="202"/>
        <v>-824713268010726.75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25">
      <c r="G5134" s="459"/>
      <c r="H5134" s="459">
        <v>5127</v>
      </c>
      <c r="I5134" s="444">
        <f t="shared" ca="1" si="203"/>
        <v>-824713268010726.75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-3436305283378.0283</v>
      </c>
      <c r="L5134" s="444">
        <f t="shared" ca="1" si="202"/>
        <v>-828149573294104.75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25">
      <c r="G5135" s="459"/>
      <c r="H5135" s="459">
        <v>5128</v>
      </c>
      <c r="I5135" s="444">
        <f t="shared" ca="1" si="203"/>
        <v>-828149573294104.75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-3450623222058.7695</v>
      </c>
      <c r="L5135" s="444">
        <f t="shared" ca="1" si="202"/>
        <v>-831600196516163.5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25">
      <c r="G5136" s="459"/>
      <c r="H5136" s="459">
        <v>5129</v>
      </c>
      <c r="I5136" s="444">
        <f t="shared" ca="1" si="203"/>
        <v>-831600196516163.5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-3465000818817.3477</v>
      </c>
      <c r="L5136" s="444">
        <f t="shared" ca="1" si="202"/>
        <v>-835065197334980.88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25">
      <c r="G5137" s="459"/>
      <c r="H5137" s="459">
        <v>5130</v>
      </c>
      <c r="I5137" s="444">
        <f t="shared" ca="1" si="203"/>
        <v>-835065197334980.88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-3479438322229.0869</v>
      </c>
      <c r="L5137" s="444">
        <f t="shared" ca="1" si="202"/>
        <v>-838544635657210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25">
      <c r="G5138" s="459"/>
      <c r="H5138" s="459">
        <v>5131</v>
      </c>
      <c r="I5138" s="444">
        <f t="shared" ca="1" si="203"/>
        <v>-838544635657210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-3493935981905.0415</v>
      </c>
      <c r="L5138" s="444">
        <f t="shared" ca="1" si="202"/>
        <v>-842038571639115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25">
      <c r="G5139" s="459"/>
      <c r="H5139" s="459">
        <v>5132</v>
      </c>
      <c r="I5139" s="444">
        <f t="shared" ca="1" si="203"/>
        <v>-842038571639115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-3508494048496.3125</v>
      </c>
      <c r="L5139" s="444">
        <f t="shared" ca="1" si="202"/>
        <v>-845547065687611.25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25">
      <c r="G5140" s="459"/>
      <c r="H5140" s="459">
        <v>5133</v>
      </c>
      <c r="I5140" s="444">
        <f t="shared" ca="1" si="203"/>
        <v>-845547065687611.25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-3523112773698.3804</v>
      </c>
      <c r="L5140" s="444">
        <f t="shared" ca="1" si="202"/>
        <v>-849070178461309.63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25">
      <c r="G5141" s="459"/>
      <c r="H5141" s="459">
        <v>5134</v>
      </c>
      <c r="I5141" s="444">
        <f t="shared" ca="1" si="203"/>
        <v>-849070178461309.63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-3537792410255.4565</v>
      </c>
      <c r="L5141" s="444">
        <f t="shared" ca="1" si="202"/>
        <v>-852607970871565.13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25">
      <c r="G5142" s="459"/>
      <c r="H5142" s="459">
        <v>5135</v>
      </c>
      <c r="I5142" s="444">
        <f t="shared" ca="1" si="203"/>
        <v>-852607970871565.13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-3552533211964.8545</v>
      </c>
      <c r="L5142" s="444">
        <f t="shared" ca="1" si="202"/>
        <v>-856160504083530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25">
      <c r="G5143" s="459"/>
      <c r="H5143" s="459">
        <v>5136</v>
      </c>
      <c r="I5143" s="444">
        <f t="shared" ca="1" si="203"/>
        <v>-856160504083530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-3567335433681.375</v>
      </c>
      <c r="L5143" s="444">
        <f t="shared" ca="1" si="202"/>
        <v>-859727839517211.38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25">
      <c r="G5144" s="459"/>
      <c r="H5144" s="459">
        <v>5137</v>
      </c>
      <c r="I5144" s="444">
        <f t="shared" ca="1" si="203"/>
        <v>-859727839517211.38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-3582199331321.7139</v>
      </c>
      <c r="L5144" s="444">
        <f t="shared" ca="1" si="202"/>
        <v>-863310038848533.13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25">
      <c r="G5145" s="459"/>
      <c r="H5145" s="459">
        <v>5138</v>
      </c>
      <c r="I5145" s="444">
        <f t="shared" ca="1" si="203"/>
        <v>-863310038848533.13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-3597125161868.8882</v>
      </c>
      <c r="L5145" s="444">
        <f t="shared" ca="1" si="202"/>
        <v>-866907164010402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25">
      <c r="G5146" s="459"/>
      <c r="H5146" s="459">
        <v>5139</v>
      </c>
      <c r="I5146" s="444">
        <f t="shared" ca="1" si="203"/>
        <v>-866907164010402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-3612113183376.6748</v>
      </c>
      <c r="L5146" s="444">
        <f t="shared" ca="1" si="202"/>
        <v>-870519277193778.63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25">
      <c r="G5147" s="459"/>
      <c r="H5147" s="459">
        <v>5140</v>
      </c>
      <c r="I5147" s="444">
        <f t="shared" ca="1" si="203"/>
        <v>-870519277193778.63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-3627163654974.0776</v>
      </c>
      <c r="L5147" s="444">
        <f t="shared" ca="1" si="202"/>
        <v>-874146440848752.75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25">
      <c r="G5148" s="459"/>
      <c r="H5148" s="459">
        <v>5141</v>
      </c>
      <c r="I5148" s="444">
        <f t="shared" ca="1" si="203"/>
        <v>-874146440848752.75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-3642276836869.8032</v>
      </c>
      <c r="L5148" s="444">
        <f t="shared" ca="1" si="202"/>
        <v>-877788717685622.5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25">
      <c r="G5149" s="459"/>
      <c r="H5149" s="459">
        <v>5142</v>
      </c>
      <c r="I5149" s="444">
        <f t="shared" ca="1" si="203"/>
        <v>-877788717685622.5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-3657452990356.7607</v>
      </c>
      <c r="L5149" s="444">
        <f t="shared" ca="1" si="202"/>
        <v>-881446170675979.25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25">
      <c r="G5150" s="459"/>
      <c r="H5150" s="459">
        <v>5143</v>
      </c>
      <c r="I5150" s="444">
        <f t="shared" ca="1" si="203"/>
        <v>-881446170675979.25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-3672692377816.5801</v>
      </c>
      <c r="L5150" s="444">
        <f t="shared" ca="1" si="202"/>
        <v>-885118863053795.88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25">
      <c r="G5151" s="459"/>
      <c r="H5151" s="459">
        <v>5144</v>
      </c>
      <c r="I5151" s="444">
        <f t="shared" ca="1" si="203"/>
        <v>-885118863053795.88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-3687995262724.1494</v>
      </c>
      <c r="L5151" s="444">
        <f t="shared" ca="1" si="202"/>
        <v>-888806858316520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25">
      <c r="G5152" s="459"/>
      <c r="H5152" s="459">
        <v>5145</v>
      </c>
      <c r="I5152" s="444">
        <f t="shared" ca="1" si="203"/>
        <v>-888806858316520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-3703361909652.1665</v>
      </c>
      <c r="L5152" s="444">
        <f t="shared" ca="1" si="202"/>
        <v>-892510220226172.13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25">
      <c r="G5153" s="459"/>
      <c r="H5153" s="459">
        <v>5146</v>
      </c>
      <c r="I5153" s="444">
        <f t="shared" ca="1" si="203"/>
        <v>-892510220226172.13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-3718792584275.7173</v>
      </c>
      <c r="L5153" s="444">
        <f t="shared" ca="1" si="202"/>
        <v>-896229012810447.88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25">
      <c r="G5154" s="459"/>
      <c r="H5154" s="459">
        <v>5147</v>
      </c>
      <c r="I5154" s="444">
        <f t="shared" ca="1" si="203"/>
        <v>-896229012810447.88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-3734287553376.8657</v>
      </c>
      <c r="L5154" s="444">
        <f t="shared" ca="1" si="202"/>
        <v>-899963300363824.75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25">
      <c r="G5155" s="459"/>
      <c r="H5155" s="459">
        <v>5148</v>
      </c>
      <c r="I5155" s="444">
        <f t="shared" ca="1" si="203"/>
        <v>-899963300363824.75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-3749847084849.2695</v>
      </c>
      <c r="L5155" s="444">
        <f t="shared" ca="1" si="202"/>
        <v>-903713147448674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25">
      <c r="G5156" s="459"/>
      <c r="H5156" s="459">
        <v>5149</v>
      </c>
      <c r="I5156" s="444">
        <f t="shared" ca="1" si="203"/>
        <v>-903713147448674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-3765471447702.8081</v>
      </c>
      <c r="L5156" s="444">
        <f t="shared" ca="1" si="202"/>
        <v>-907478618896376.75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25">
      <c r="G5157" s="459"/>
      <c r="H5157" s="459">
        <v>5150</v>
      </c>
      <c r="I5157" s="444">
        <f t="shared" ca="1" si="203"/>
        <v>-907478618896376.75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-3781160912068.2368</v>
      </c>
      <c r="L5157" s="444">
        <f t="shared" ca="1" si="202"/>
        <v>-911259779808445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25">
      <c r="G5158" s="459"/>
      <c r="H5158" s="459">
        <v>5151</v>
      </c>
      <c r="I5158" s="444">
        <f t="shared" ca="1" si="203"/>
        <v>-911259779808445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-3796915749201.854</v>
      </c>
      <c r="L5158" s="444">
        <f t="shared" ca="1" si="202"/>
        <v>-915056695557646.88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25">
      <c r="G5159" s="459"/>
      <c r="H5159" s="459">
        <v>5152</v>
      </c>
      <c r="I5159" s="444">
        <f t="shared" ca="1" si="203"/>
        <v>-915056695557646.88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-3812736231490.1953</v>
      </c>
      <c r="L5159" s="444">
        <f t="shared" ca="1" si="202"/>
        <v>-918869431789137.13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25">
      <c r="G5160" s="459"/>
      <c r="H5160" s="459">
        <v>5153</v>
      </c>
      <c r="I5160" s="444">
        <f t="shared" ca="1" si="203"/>
        <v>-918869431789137.13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-3828622632454.7378</v>
      </c>
      <c r="L5160" s="444">
        <f t="shared" ca="1" si="202"/>
        <v>-922698054421591.88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25">
      <c r="G5161" s="459"/>
      <c r="H5161" s="459">
        <v>5154</v>
      </c>
      <c r="I5161" s="444">
        <f t="shared" ca="1" si="203"/>
        <v>-922698054421591.88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-3844575226756.6328</v>
      </c>
      <c r="L5161" s="444">
        <f t="shared" ca="1" si="202"/>
        <v>-926542629648348.5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25">
      <c r="G5162" s="459"/>
      <c r="H5162" s="459">
        <v>5155</v>
      </c>
      <c r="I5162" s="444">
        <f t="shared" ca="1" si="203"/>
        <v>-926542629648348.5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-3860594290201.4521</v>
      </c>
      <c r="L5162" s="444">
        <f t="shared" ca="1" si="202"/>
        <v>-930403223938550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25">
      <c r="G5163" s="459"/>
      <c r="H5163" s="459">
        <v>5156</v>
      </c>
      <c r="I5163" s="444">
        <f t="shared" ca="1" si="203"/>
        <v>-930403223938550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-3876680099743.9575</v>
      </c>
      <c r="L5163" s="444">
        <f t="shared" ca="1" si="202"/>
        <v>-934279904038294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25">
      <c r="G5164" s="459"/>
      <c r="H5164" s="459">
        <v>5157</v>
      </c>
      <c r="I5164" s="444">
        <f t="shared" ca="1" si="203"/>
        <v>-934279904038294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-3892832933492.8916</v>
      </c>
      <c r="L5164" s="444">
        <f t="shared" ca="1" si="202"/>
        <v>-938172736971786.88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25">
      <c r="G5165" s="459"/>
      <c r="H5165" s="459">
        <v>5158</v>
      </c>
      <c r="I5165" s="444">
        <f t="shared" ca="1" si="203"/>
        <v>-938172736971786.88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-3909053070715.7778</v>
      </c>
      <c r="L5165" s="444">
        <f t="shared" ca="1" si="202"/>
        <v>-942081790042502.63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25">
      <c r="G5166" s="459"/>
      <c r="H5166" s="459">
        <v>5159</v>
      </c>
      <c r="I5166" s="444">
        <f t="shared" ca="1" si="203"/>
        <v>-942081790042502.63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-3925340791843.7603</v>
      </c>
      <c r="L5166" s="444">
        <f t="shared" ca="1" si="202"/>
        <v>-946007130834346.38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25">
      <c r="G5167" s="459"/>
      <c r="H5167" s="459">
        <v>5160</v>
      </c>
      <c r="I5167" s="444">
        <f t="shared" ca="1" si="203"/>
        <v>-946007130834346.38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-3941696378476.4434</v>
      </c>
      <c r="L5167" s="444">
        <f t="shared" ca="1" si="202"/>
        <v>-949948827212822.88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25">
      <c r="G5168" s="459"/>
      <c r="H5168" s="459">
        <v>5161</v>
      </c>
      <c r="I5168" s="444">
        <f t="shared" ca="1" si="203"/>
        <v>-949948827212822.88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-3958120113386.7622</v>
      </c>
      <c r="L5168" s="444">
        <f t="shared" ca="1" si="202"/>
        <v>-953906947326209.63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25">
      <c r="G5169" s="459"/>
      <c r="H5169" s="459">
        <v>5162</v>
      </c>
      <c r="I5169" s="444">
        <f t="shared" ca="1" si="203"/>
        <v>-953906947326209.63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-3974612280525.8735</v>
      </c>
      <c r="L5169" s="444">
        <f t="shared" ca="1" si="202"/>
        <v>-957881559606735.5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25">
      <c r="G5170" s="459"/>
      <c r="H5170" s="459">
        <v>5163</v>
      </c>
      <c r="I5170" s="444">
        <f t="shared" ca="1" si="203"/>
        <v>-957881559606735.5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-3991173165028.0645</v>
      </c>
      <c r="L5170" s="444">
        <f t="shared" ca="1" si="202"/>
        <v>-961872732771763.63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25">
      <c r="G5171" s="459"/>
      <c r="H5171" s="459">
        <v>5164</v>
      </c>
      <c r="I5171" s="444">
        <f t="shared" ca="1" si="203"/>
        <v>-961872732771763.63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-4007803053215.6816</v>
      </c>
      <c r="L5171" s="444">
        <f t="shared" ca="1" si="202"/>
        <v>-965880535824979.25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25">
      <c r="G5172" s="459"/>
      <c r="H5172" s="459">
        <v>5165</v>
      </c>
      <c r="I5172" s="444">
        <f t="shared" ca="1" si="203"/>
        <v>-965880535824979.25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-4024502232604.0801</v>
      </c>
      <c r="L5172" s="444">
        <f t="shared" ca="1" si="202"/>
        <v>-969905038057583.38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25">
      <c r="G5173" s="459"/>
      <c r="H5173" s="459">
        <v>5166</v>
      </c>
      <c r="I5173" s="444">
        <f t="shared" ca="1" si="203"/>
        <v>-969905038057583.38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-4041270991906.5972</v>
      </c>
      <c r="L5173" s="444">
        <f t="shared" ca="1" si="202"/>
        <v>-973946309049490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25">
      <c r="G5174" s="459"/>
      <c r="H5174" s="459">
        <v>5167</v>
      </c>
      <c r="I5174" s="444">
        <f t="shared" ca="1" si="203"/>
        <v>-973946309049490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-4058109621039.542</v>
      </c>
      <c r="L5174" s="444">
        <f t="shared" ca="1" si="202"/>
        <v>-978004418670529.5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25">
      <c r="G5175" s="459"/>
      <c r="H5175" s="459">
        <v>5168</v>
      </c>
      <c r="I5175" s="444">
        <f t="shared" ca="1" si="203"/>
        <v>-978004418670529.5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-4075018411127.2061</v>
      </c>
      <c r="L5175" s="444">
        <f t="shared" ca="1" si="202"/>
        <v>-982079437081656.75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25">
      <c r="G5176" s="459"/>
      <c r="H5176" s="459">
        <v>5169</v>
      </c>
      <c r="I5176" s="444">
        <f t="shared" ca="1" si="203"/>
        <v>-982079437081656.75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-4091997654506.9028</v>
      </c>
      <c r="L5176" s="444">
        <f t="shared" ca="1" si="202"/>
        <v>-986171434736163.63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25">
      <c r="G5177" s="459"/>
      <c r="H5177" s="459">
        <v>5170</v>
      </c>
      <c r="I5177" s="444">
        <f t="shared" ca="1" si="203"/>
        <v>-986171434736163.63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-4109047644734.0156</v>
      </c>
      <c r="L5177" s="444">
        <f t="shared" ca="1" si="202"/>
        <v>-990280482380897.63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25">
      <c r="G5178" s="459"/>
      <c r="H5178" s="459">
        <v>5171</v>
      </c>
      <c r="I5178" s="444">
        <f t="shared" ca="1" si="203"/>
        <v>-990280482380897.63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-4126168676587.0732</v>
      </c>
      <c r="L5178" s="444">
        <f t="shared" ca="1" si="202"/>
        <v>-994406651057484.75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25">
      <c r="G5179" s="459"/>
      <c r="H5179" s="459">
        <v>5172</v>
      </c>
      <c r="I5179" s="444">
        <f t="shared" ca="1" si="203"/>
        <v>-994406651057484.75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-4143361046072.853</v>
      </c>
      <c r="L5179" s="444">
        <f t="shared" ca="1" si="202"/>
        <v>-998550012103557.63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25">
      <c r="G5180" s="459"/>
      <c r="H5180" s="459">
        <v>5173</v>
      </c>
      <c r="I5180" s="444">
        <f t="shared" ca="1" si="203"/>
        <v>-998550012103557.63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-4160625050431.4897</v>
      </c>
      <c r="L5180" s="444">
        <f t="shared" ca="1" si="202"/>
        <v>-1002710637153989.1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25">
      <c r="G5181" s="459"/>
      <c r="H5181" s="459">
        <v>5174</v>
      </c>
      <c r="I5181" s="444">
        <f t="shared" ca="1" si="203"/>
        <v>-1002710637153989.1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-4177960988141.6211</v>
      </c>
      <c r="L5181" s="444">
        <f t="shared" ca="1" si="202"/>
        <v>-1006888598142130.8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25">
      <c r="G5182" s="459"/>
      <c r="H5182" s="459">
        <v>5175</v>
      </c>
      <c r="I5182" s="444">
        <f t="shared" ca="1" si="203"/>
        <v>-1006888598142130.8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-4195369158925.5444</v>
      </c>
      <c r="L5182" s="444">
        <f t="shared" ca="1" si="202"/>
        <v>-1011083967301056.3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25">
      <c r="G5183" s="459"/>
      <c r="H5183" s="459">
        <v>5176</v>
      </c>
      <c r="I5183" s="444">
        <f t="shared" ca="1" si="203"/>
        <v>-1011083967301056.3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-4212849863754.4009</v>
      </c>
      <c r="L5183" s="444">
        <f t="shared" ca="1" si="202"/>
        <v>-1015296817164810.6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25">
      <c r="G5184" s="459"/>
      <c r="H5184" s="459">
        <v>5177</v>
      </c>
      <c r="I5184" s="444">
        <f t="shared" ca="1" si="203"/>
        <v>-1015296817164810.6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-4230403404853.3774</v>
      </c>
      <c r="L5184" s="444">
        <f t="shared" ca="1" si="202"/>
        <v>-1019527220569664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25">
      <c r="G5185" s="459"/>
      <c r="H5185" s="459">
        <v>5178</v>
      </c>
      <c r="I5185" s="444">
        <f t="shared" ca="1" si="203"/>
        <v>-1019527220569664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-4248030085706.9331</v>
      </c>
      <c r="L5185" s="444">
        <f t="shared" ca="1" si="202"/>
        <v>-1023775250655370.9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25">
      <c r="G5186" s="459"/>
      <c r="H5186" s="459">
        <v>5179</v>
      </c>
      <c r="I5186" s="444">
        <f t="shared" ca="1" si="203"/>
        <v>-1023775250655370.9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-4265730211064.0454</v>
      </c>
      <c r="L5186" s="444">
        <f t="shared" ca="1" si="202"/>
        <v>-1028040980866434.9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25">
      <c r="G5187" s="459"/>
      <c r="H5187" s="459">
        <v>5180</v>
      </c>
      <c r="I5187" s="444">
        <f t="shared" ca="1" si="203"/>
        <v>-1028040980866434.9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-4283504086943.478</v>
      </c>
      <c r="L5187" s="444">
        <f t="shared" ca="1" si="202"/>
        <v>-1032324484953378.4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25">
      <c r="G5188" s="459"/>
      <c r="H5188" s="459">
        <v>5181</v>
      </c>
      <c r="I5188" s="444">
        <f t="shared" ca="1" si="203"/>
        <v>-1032324484953378.4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-4301352020639.0767</v>
      </c>
      <c r="L5188" s="444">
        <f t="shared" ca="1" si="202"/>
        <v>-1036625836974017.5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25">
      <c r="G5189" s="459"/>
      <c r="H5189" s="459">
        <v>5182</v>
      </c>
      <c r="I5189" s="444">
        <f t="shared" ca="1" si="203"/>
        <v>-1036625836974017.5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-4319274320725.0728</v>
      </c>
      <c r="L5189" s="444">
        <f t="shared" ca="1" si="202"/>
        <v>-1040945111294742.6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25">
      <c r="G5190" s="459"/>
      <c r="H5190" s="459">
        <v>5183</v>
      </c>
      <c r="I5190" s="444">
        <f t="shared" ca="1" si="203"/>
        <v>-1040945111294742.6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-4337271297061.4277</v>
      </c>
      <c r="L5190" s="444">
        <f t="shared" ca="1" si="202"/>
        <v>-1045282382591804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25">
      <c r="G5191" s="459"/>
      <c r="H5191" s="459">
        <v>5184</v>
      </c>
      <c r="I5191" s="444">
        <f t="shared" ca="1" si="203"/>
        <v>-1045282382591804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-4355343260799.1826</v>
      </c>
      <c r="L5191" s="444">
        <f t="shared" ca="1" si="202"/>
        <v>-1049637725852603.1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25">
      <c r="G5192" s="459"/>
      <c r="H5192" s="459">
        <v>5185</v>
      </c>
      <c r="I5192" s="444">
        <f t="shared" ca="1" si="203"/>
        <v>-1049637725852603.1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-4373490524385.8467</v>
      </c>
      <c r="L5192" s="444">
        <f t="shared" ca="1" si="202"/>
        <v>-1054011216376989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25">
      <c r="G5193" s="459"/>
      <c r="H5193" s="459">
        <v>5186</v>
      </c>
      <c r="I5193" s="444">
        <f t="shared" ca="1" si="203"/>
        <v>-1054011216376989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-4391713401570.7871</v>
      </c>
      <c r="L5193" s="444">
        <f t="shared" ca="1" si="202"/>
        <v>-1058402929778559.8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25">
      <c r="G5194" s="459"/>
      <c r="H5194" s="459">
        <v>5187</v>
      </c>
      <c r="I5194" s="444">
        <f t="shared" ca="1" si="203"/>
        <v>-1058402929778559.8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-4410012207410.665</v>
      </c>
      <c r="L5194" s="444">
        <f t="shared" ca="1" si="202"/>
        <v>-1062812941985970.4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25">
      <c r="G5195" s="459"/>
      <c r="H5195" s="459">
        <v>5188</v>
      </c>
      <c r="I5195" s="444">
        <f t="shared" ca="1" si="203"/>
        <v>-1062812941985970.4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-4428387258274.877</v>
      </c>
      <c r="L5195" s="444">
        <f t="shared" ca="1" si="202"/>
        <v>-1067241329244245.3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25">
      <c r="G5196" s="459"/>
      <c r="H5196" s="459">
        <v>5189</v>
      </c>
      <c r="I5196" s="444">
        <f t="shared" ca="1" si="203"/>
        <v>-1067241329244245.3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-4446838871851.0225</v>
      </c>
      <c r="L5196" s="444">
        <f t="shared" ca="1" si="202"/>
        <v>-1071688168116096.3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25">
      <c r="G5197" s="459"/>
      <c r="H5197" s="459">
        <v>5190</v>
      </c>
      <c r="I5197" s="444">
        <f t="shared" ca="1" si="203"/>
        <v>-1071688168116096.3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-4465367367150.4014</v>
      </c>
      <c r="L5197" s="444">
        <f t="shared" ca="1" si="202"/>
        <v>-1076153535483246.6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25">
      <c r="G5198" s="459"/>
      <c r="H5198" s="459">
        <v>5191</v>
      </c>
      <c r="I5198" s="444">
        <f t="shared" ca="1" si="203"/>
        <v>-1076153535483246.6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-4483973064513.5273</v>
      </c>
      <c r="L5198" s="444">
        <f t="shared" ca="1" si="202"/>
        <v>-1080637508547760.1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25">
      <c r="G5199" s="459"/>
      <c r="H5199" s="459">
        <v>5192</v>
      </c>
      <c r="I5199" s="444">
        <f t="shared" ca="1" si="203"/>
        <v>-1080637508547760.1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-4502656285615.667</v>
      </c>
      <c r="L5199" s="444">
        <f t="shared" ca="1" si="202"/>
        <v>-1085140164833375.8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25">
      <c r="G5200" s="459"/>
      <c r="H5200" s="459">
        <v>5193</v>
      </c>
      <c r="I5200" s="444">
        <f t="shared" ca="1" si="203"/>
        <v>-1085140164833375.8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-4521417353472.3984</v>
      </c>
      <c r="L5200" s="444">
        <f t="shared" ca="1" si="202"/>
        <v>-1089661582186848.1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25">
      <c r="G5201" s="459"/>
      <c r="H5201" s="459">
        <v>5194</v>
      </c>
      <c r="I5201" s="444">
        <f t="shared" ca="1" si="203"/>
        <v>-1089661582186848.1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-4540256592445.2002</v>
      </c>
      <c r="L5201" s="444">
        <f t="shared" ca="1" si="202"/>
        <v>-1094201838779293.4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25">
      <c r="G5202" s="459"/>
      <c r="H5202" s="459">
        <v>5195</v>
      </c>
      <c r="I5202" s="444">
        <f t="shared" ca="1" si="203"/>
        <v>-1094201838779293.4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-4559174328247.0557</v>
      </c>
      <c r="L5202" s="444">
        <f t="shared" ca="1" si="202"/>
        <v>-1098761013107540.4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25">
      <c r="G5203" s="459"/>
      <c r="H5203" s="459">
        <v>5196</v>
      </c>
      <c r="I5203" s="444">
        <f t="shared" ca="1" si="203"/>
        <v>-1098761013107540.4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-4578170887948.084</v>
      </c>
      <c r="L5203" s="444">
        <f t="shared" ca="1" si="202"/>
        <v>-1103339183995488.5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25">
      <c r="G5204" s="459"/>
      <c r="H5204" s="459">
        <v>5197</v>
      </c>
      <c r="I5204" s="444">
        <f t="shared" ca="1" si="203"/>
        <v>-1103339183995488.5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-4597246599981.2021</v>
      </c>
      <c r="L5204" s="444">
        <f t="shared" ca="1" si="202"/>
        <v>-1107936430595469.8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25">
      <c r="G5205" s="459"/>
      <c r="H5205" s="459">
        <v>5198</v>
      </c>
      <c r="I5205" s="444">
        <f t="shared" ca="1" si="203"/>
        <v>-1107936430595469.8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-4616401794147.791</v>
      </c>
      <c r="L5205" s="444">
        <f t="shared" ca="1" si="202"/>
        <v>-1112552832389617.5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25">
      <c r="G5206" s="459"/>
      <c r="H5206" s="459">
        <v>5199</v>
      </c>
      <c r="I5206" s="444">
        <f t="shared" ca="1" si="203"/>
        <v>-1112552832389617.5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-4635636801623.4063</v>
      </c>
      <c r="L5206" s="444">
        <f t="shared" ca="1" si="202"/>
        <v>-1117188469191240.9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25">
      <c r="G5207" s="459"/>
      <c r="H5207" s="459">
        <v>5200</v>
      </c>
      <c r="I5207" s="444">
        <f t="shared" ca="1" si="203"/>
        <v>-1117188469191240.9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-4654951954963.5029</v>
      </c>
      <c r="L5207" s="444">
        <f t="shared" ca="1" si="202"/>
        <v>-1121843421146204.4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25">
      <c r="G5208" s="459"/>
      <c r="H5208" s="459">
        <v>5201</v>
      </c>
      <c r="I5208" s="444">
        <f t="shared" ca="1" si="203"/>
        <v>-1121843421146204.4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-4674347588109.1846</v>
      </c>
      <c r="L5208" s="444">
        <f t="shared" ca="1" si="202"/>
        <v>-1126517768734313.5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25">
      <c r="G5209" s="459"/>
      <c r="H5209" s="459">
        <v>5202</v>
      </c>
      <c r="I5209" s="444">
        <f t="shared" ca="1" si="203"/>
        <v>-1126517768734313.5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-4693824036392.9727</v>
      </c>
      <c r="L5209" s="444">
        <f t="shared" ca="1" si="202"/>
        <v>-1131211592770706.5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25">
      <c r="G5210" s="459"/>
      <c r="H5210" s="459">
        <v>5203</v>
      </c>
      <c r="I5210" s="444">
        <f t="shared" ca="1" si="203"/>
        <v>-1131211592770706.5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-4713381636544.6104</v>
      </c>
      <c r="L5210" s="444">
        <f t="shared" ca="1" si="202"/>
        <v>-1135924974407251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25">
      <c r="G5211" s="459"/>
      <c r="H5211" s="459">
        <v>5204</v>
      </c>
      <c r="I5211" s="444">
        <f t="shared" ca="1" si="203"/>
        <v>-1135924974407251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-4733020726696.8789</v>
      </c>
      <c r="L5211" s="444">
        <f t="shared" ca="1" si="202"/>
        <v>-1140657995133948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25">
      <c r="G5212" s="459"/>
      <c r="H5212" s="459">
        <v>5205</v>
      </c>
      <c r="I5212" s="444">
        <f t="shared" ca="1" si="203"/>
        <v>-1140657995133948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-4752741646391.4502</v>
      </c>
      <c r="L5212" s="444">
        <f t="shared" ca="1" si="202"/>
        <v>-1145410736780339.5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25">
      <c r="G5213" s="459"/>
      <c r="H5213" s="459">
        <v>5206</v>
      </c>
      <c r="I5213" s="444">
        <f t="shared" ca="1" si="203"/>
        <v>-1145410736780339.5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-4772544736584.748</v>
      </c>
      <c r="L5213" s="444">
        <f t="shared" ca="1" si="202"/>
        <v>-1150183281516924.3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25">
      <c r="G5214" s="459"/>
      <c r="H5214" s="459">
        <v>5207</v>
      </c>
      <c r="I5214" s="444">
        <f t="shared" ca="1" si="203"/>
        <v>-1150183281516924.3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-4792430339653.8506</v>
      </c>
      <c r="L5214" s="444">
        <f t="shared" ca="1" si="202"/>
        <v>-1154975711856578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25">
      <c r="G5215" s="459"/>
      <c r="H5215" s="459">
        <v>5208</v>
      </c>
      <c r="I5215" s="444">
        <f t="shared" ca="1" si="203"/>
        <v>-1154975711856578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-4812398799402.4082</v>
      </c>
      <c r="L5215" s="444">
        <f t="shared" ca="1" si="202"/>
        <v>-1159788110655980.5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25">
      <c r="G5216" s="459"/>
      <c r="H5216" s="459">
        <v>5209</v>
      </c>
      <c r="I5216" s="444">
        <f t="shared" ca="1" si="203"/>
        <v>-1159788110655980.5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-4832450461066.585</v>
      </c>
      <c r="L5216" s="444">
        <f t="shared" ca="1" si="202"/>
        <v>-1164620561117047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25">
      <c r="G5217" s="459"/>
      <c r="H5217" s="459">
        <v>5210</v>
      </c>
      <c r="I5217" s="444">
        <f t="shared" ca="1" si="203"/>
        <v>-1164620561117047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-4852585671321.0293</v>
      </c>
      <c r="L5217" s="444">
        <f t="shared" ca="1" si="202"/>
        <v>-1169473146788368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25">
      <c r="G5218" s="459"/>
      <c r="H5218" s="459">
        <v>5211</v>
      </c>
      <c r="I5218" s="444">
        <f t="shared" ca="1" si="203"/>
        <v>-1169473146788368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-4872804778284.8662</v>
      </c>
      <c r="L5218" s="444">
        <f t="shared" ca="1" si="202"/>
        <v>-1174345951566652.8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25">
      <c r="G5219" s="459"/>
      <c r="H5219" s="459">
        <v>5212</v>
      </c>
      <c r="I5219" s="444">
        <f t="shared" ca="1" si="203"/>
        <v>-1174345951566652.8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-4893108131527.7197</v>
      </c>
      <c r="L5219" s="444">
        <f t="shared" ca="1" si="202"/>
        <v>-1179239059698180.5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25">
      <c r="G5220" s="459"/>
      <c r="H5220" s="459">
        <v>5213</v>
      </c>
      <c r="I5220" s="444">
        <f t="shared" ca="1" si="203"/>
        <v>-1179239059698180.5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-4913496082075.752</v>
      </c>
      <c r="L5220" s="444">
        <f t="shared" ca="1" si="202"/>
        <v>-1184152555780256.3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25">
      <c r="G5221" s="459"/>
      <c r="H5221" s="459">
        <v>5214</v>
      </c>
      <c r="I5221" s="444">
        <f t="shared" ca="1" si="203"/>
        <v>-1184152555780256.3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-4933968982417.7344</v>
      </c>
      <c r="L5221" s="444">
        <f t="shared" ca="1" si="202"/>
        <v>-1189086524762674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25">
      <c r="G5222" s="459"/>
      <c r="H5222" s="459">
        <v>5215</v>
      </c>
      <c r="I5222" s="444">
        <f t="shared" ca="1" si="203"/>
        <v>-1189086524762674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-4954527186511.1416</v>
      </c>
      <c r="L5222" s="444">
        <f t="shared" ca="1" si="202"/>
        <v>-1194041051949185.3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25">
      <c r="G5223" s="459"/>
      <c r="H5223" s="459">
        <v>5216</v>
      </c>
      <c r="I5223" s="444">
        <f t="shared" ca="1" si="203"/>
        <v>-1194041051949185.3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-4975171049788.2715</v>
      </c>
      <c r="L5223" s="444">
        <f t="shared" ca="1" si="202"/>
        <v>-1199016222998973.5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25">
      <c r="G5224" s="459"/>
      <c r="H5224" s="459">
        <v>5217</v>
      </c>
      <c r="I5224" s="444">
        <f t="shared" ca="1" si="203"/>
        <v>-1199016222998973.5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-4995900929162.3896</v>
      </c>
      <c r="L5224" s="444">
        <f t="shared" ca="1" si="202"/>
        <v>-1204012123928136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25">
      <c r="G5225" s="459"/>
      <c r="H5225" s="459">
        <v>5218</v>
      </c>
      <c r="I5225" s="444">
        <f t="shared" ca="1" si="203"/>
        <v>-1204012123928136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-5016717183033.9004</v>
      </c>
      <c r="L5225" s="444">
        <f t="shared" ca="1" si="202"/>
        <v>-1209028841111170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25">
      <c r="G5226" s="459"/>
      <c r="H5226" s="459">
        <v>5219</v>
      </c>
      <c r="I5226" s="444">
        <f t="shared" ca="1" si="203"/>
        <v>-1209028841111170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-5037620171296.542</v>
      </c>
      <c r="L5226" s="444">
        <f t="shared" ca="1" si="202"/>
        <v>-1214066461282466.5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25">
      <c r="G5227" s="459"/>
      <c r="H5227" s="459">
        <v>5220</v>
      </c>
      <c r="I5227" s="444">
        <f t="shared" ca="1" si="203"/>
        <v>-1214066461282466.5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-5058610255343.6104</v>
      </c>
      <c r="L5227" s="444">
        <f t="shared" ca="1" si="202"/>
        <v>-1219125071537810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25">
      <c r="G5228" s="459"/>
      <c r="H5228" s="459">
        <v>5221</v>
      </c>
      <c r="I5228" s="444">
        <f t="shared" ca="1" si="203"/>
        <v>-1219125071537810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-5079687798074.208</v>
      </c>
      <c r="L5228" s="444">
        <f t="shared" ca="1" si="202"/>
        <v>-1224204759335884.3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25">
      <c r="G5229" s="459"/>
      <c r="H5229" s="459">
        <v>5222</v>
      </c>
      <c r="I5229" s="444">
        <f t="shared" ca="1" si="203"/>
        <v>-1224204759335884.3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-5100853163899.5176</v>
      </c>
      <c r="L5229" s="444">
        <f t="shared" ca="1" si="202"/>
        <v>-1229305612499783.8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25">
      <c r="G5230" s="459"/>
      <c r="H5230" s="459">
        <v>5223</v>
      </c>
      <c r="I5230" s="444">
        <f t="shared" ca="1" si="203"/>
        <v>-1229305612499783.8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-5122106718749.0986</v>
      </c>
      <c r="L5230" s="444">
        <f t="shared" ca="1" si="202"/>
        <v>-1234427719218532.8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25">
      <c r="G5231" s="459"/>
      <c r="H5231" s="459">
        <v>5224</v>
      </c>
      <c r="I5231" s="444">
        <f t="shared" ca="1" si="203"/>
        <v>-1234427719218532.8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-5143448830077.2197</v>
      </c>
      <c r="L5231" s="444">
        <f t="shared" ca="1" si="202"/>
        <v>-1239571168048610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25">
      <c r="G5232" s="459"/>
      <c r="H5232" s="459">
        <v>5225</v>
      </c>
      <c r="I5232" s="444">
        <f t="shared" ca="1" si="203"/>
        <v>-1239571168048610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-5164879866869.208</v>
      </c>
      <c r="L5232" s="444">
        <f t="shared" ca="1" si="202"/>
        <v>-1244736047915479.3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25">
      <c r="G5233" s="459"/>
      <c r="H5233" s="459">
        <v>5226</v>
      </c>
      <c r="I5233" s="444">
        <f t="shared" ca="1" si="203"/>
        <v>-1244736047915479.3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-5186400199647.8301</v>
      </c>
      <c r="L5233" s="444">
        <f t="shared" ca="1" si="202"/>
        <v>-1249922448115127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25">
      <c r="G5234" s="459"/>
      <c r="H5234" s="459">
        <v>5227</v>
      </c>
      <c r="I5234" s="444">
        <f t="shared" ca="1" si="203"/>
        <v>-1249922448115127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-5208010200479.6953</v>
      </c>
      <c r="L5234" s="444">
        <f t="shared" ca="1" si="202"/>
        <v>-1255130458315606.8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25">
      <c r="G5235" s="459"/>
      <c r="H5235" s="459">
        <v>5228</v>
      </c>
      <c r="I5235" s="444">
        <f t="shared" ca="1" si="203"/>
        <v>-1255130458315606.8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-5229710242981.6943</v>
      </c>
      <c r="L5235" s="444">
        <f t="shared" ca="1" si="202"/>
        <v>-1260360168558588.5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25">
      <c r="G5236" s="459"/>
      <c r="H5236" s="459">
        <v>5229</v>
      </c>
      <c r="I5236" s="444">
        <f t="shared" ca="1" si="203"/>
        <v>-1260360168558588.5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-5251500702327.4521</v>
      </c>
      <c r="L5236" s="444">
        <f t="shared" ca="1" si="202"/>
        <v>-1265611669260916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25">
      <c r="G5237" s="459"/>
      <c r="H5237" s="459">
        <v>5230</v>
      </c>
      <c r="I5237" s="444">
        <f t="shared" ca="1" si="203"/>
        <v>-1265611669260916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-5273381955253.8164</v>
      </c>
      <c r="L5237" s="444">
        <f t="shared" ca="1" si="202"/>
        <v>-1270885051216169.8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25">
      <c r="G5238" s="459"/>
      <c r="H5238" s="459">
        <v>5231</v>
      </c>
      <c r="I5238" s="444">
        <f t="shared" ca="1" si="203"/>
        <v>-1270885051216169.8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-5295354380067.374</v>
      </c>
      <c r="L5238" s="444">
        <f t="shared" ca="1" si="202"/>
        <v>-1276180405596237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25">
      <c r="G5239" s="459"/>
      <c r="H5239" s="459">
        <v>5232</v>
      </c>
      <c r="I5239" s="444">
        <f t="shared" ca="1" si="203"/>
        <v>-1276180405596237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-5317418356650.9873</v>
      </c>
      <c r="L5239" s="444">
        <f t="shared" ca="1" si="202"/>
        <v>-1281497823952888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25">
      <c r="G5240" s="459"/>
      <c r="H5240" s="459">
        <v>5233</v>
      </c>
      <c r="I5240" s="444">
        <f t="shared" ca="1" si="203"/>
        <v>-1281497823952888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-5339574266470.3662</v>
      </c>
      <c r="L5240" s="444">
        <f t="shared" ca="1" si="202"/>
        <v>-1286837398219358.3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25">
      <c r="G5241" s="459"/>
      <c r="H5241" s="459">
        <v>5234</v>
      </c>
      <c r="I5241" s="444">
        <f t="shared" ca="1" si="203"/>
        <v>-1286837398219358.3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-5361822492580.6592</v>
      </c>
      <c r="L5241" s="444">
        <f t="shared" ca="1" si="202"/>
        <v>-1292199220711939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25">
      <c r="G5242" s="459"/>
      <c r="H5242" s="459">
        <v>5235</v>
      </c>
      <c r="I5242" s="444">
        <f t="shared" ca="1" si="203"/>
        <v>-1292199220711939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-5384163419633.0791</v>
      </c>
      <c r="L5242" s="444">
        <f t="shared" ca="1" si="202"/>
        <v>-1297583384131572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25">
      <c r="G5243" s="459"/>
      <c r="H5243" s="459">
        <v>5236</v>
      </c>
      <c r="I5243" s="444">
        <f t="shared" ca="1" si="203"/>
        <v>-1297583384131572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-5406597433881.5498</v>
      </c>
      <c r="L5243" s="444">
        <f t="shared" ca="1" si="202"/>
        <v>-1302989981565453.5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25">
      <c r="G5244" s="459"/>
      <c r="H5244" s="459">
        <v>5237</v>
      </c>
      <c r="I5244" s="444">
        <f t="shared" ca="1" si="203"/>
        <v>-1302989981565453.5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-5429124923189.3896</v>
      </c>
      <c r="L5244" s="444">
        <f t="shared" ca="1" si="202"/>
        <v>-1308419106488643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25">
      <c r="G5245" s="459"/>
      <c r="H5245" s="459">
        <v>5238</v>
      </c>
      <c r="I5245" s="444">
        <f t="shared" ca="1" si="203"/>
        <v>-1308419106488643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-5451746277036.0127</v>
      </c>
      <c r="L5245" s="444">
        <f t="shared" ca="1" si="202"/>
        <v>-1313870852765679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25">
      <c r="G5246" s="459"/>
      <c r="H5246" s="459">
        <v>5239</v>
      </c>
      <c r="I5246" s="444">
        <f t="shared" ca="1" si="203"/>
        <v>-1313870852765679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-5474461886523.6621</v>
      </c>
      <c r="L5246" s="444">
        <f t="shared" ca="1" si="202"/>
        <v>-1319345314652202.8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25">
      <c r="G5247" s="459"/>
      <c r="H5247" s="459">
        <v>5240</v>
      </c>
      <c r="I5247" s="444">
        <f t="shared" ca="1" si="203"/>
        <v>-1319345314652202.8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-5497272144384.1777</v>
      </c>
      <c r="L5247" s="444">
        <f t="shared" ca="1" si="202"/>
        <v>-1324842586796587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25">
      <c r="G5248" s="459"/>
      <c r="H5248" s="459">
        <v>5241</v>
      </c>
      <c r="I5248" s="444">
        <f t="shared" ca="1" si="203"/>
        <v>-1324842586796587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-5520177444985.7793</v>
      </c>
      <c r="L5248" s="444">
        <f t="shared" ca="1" si="202"/>
        <v>-1330362764241572.8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25">
      <c r="G5249" s="459"/>
      <c r="H5249" s="459">
        <v>5242</v>
      </c>
      <c r="I5249" s="444">
        <f t="shared" ca="1" si="203"/>
        <v>-1330362764241572.8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-5543178184339.8867</v>
      </c>
      <c r="L5249" s="444">
        <f t="shared" ca="1" si="202"/>
        <v>-1335905942425912.8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25">
      <c r="G5250" s="459"/>
      <c r="H5250" s="459">
        <v>5243</v>
      </c>
      <c r="I5250" s="444">
        <f t="shared" ca="1" si="203"/>
        <v>-1335905942425912.8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-5566274760107.9697</v>
      </c>
      <c r="L5250" s="444">
        <f t="shared" ca="1" si="202"/>
        <v>-1341472217186020.8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25">
      <c r="G5251" s="459"/>
      <c r="H5251" s="459">
        <v>5244</v>
      </c>
      <c r="I5251" s="444">
        <f t="shared" ca="1" si="203"/>
        <v>-1341472217186020.8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-5589467571608.4199</v>
      </c>
      <c r="L5251" s="444">
        <f t="shared" ca="1" si="202"/>
        <v>-1347061684757629.3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25">
      <c r="G5252" s="459"/>
      <c r="H5252" s="459">
        <v>5245</v>
      </c>
      <c r="I5252" s="444">
        <f t="shared" ca="1" si="203"/>
        <v>-1347061684757629.3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-5612757019823.4551</v>
      </c>
      <c r="L5252" s="444">
        <f t="shared" ca="1" si="202"/>
        <v>-1352674441777452.8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25">
      <c r="G5253" s="459"/>
      <c r="H5253" s="459">
        <v>5246</v>
      </c>
      <c r="I5253" s="444">
        <f t="shared" ca="1" si="203"/>
        <v>-1352674441777452.8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-5636143507406.0527</v>
      </c>
      <c r="L5253" s="444">
        <f t="shared" ca="1" si="202"/>
        <v>-1358310585284858.8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25">
      <c r="G5254" s="459"/>
      <c r="H5254" s="459">
        <v>5247</v>
      </c>
      <c r="I5254" s="444">
        <f t="shared" ca="1" si="203"/>
        <v>-1358310585284858.8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-5659627438686.9111</v>
      </c>
      <c r="L5254" s="444">
        <f t="shared" ca="1" si="202"/>
        <v>-1363970212723545.8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25">
      <c r="G5255" s="459"/>
      <c r="H5255" s="459">
        <v>5248</v>
      </c>
      <c r="I5255" s="444">
        <f t="shared" ca="1" si="203"/>
        <v>-1363970212723545.8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-5683209219681.4404</v>
      </c>
      <c r="L5255" s="444">
        <f t="shared" ca="1" si="202"/>
        <v>-1369653421943227.3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25">
      <c r="G5256" s="459"/>
      <c r="H5256" s="459">
        <v>5249</v>
      </c>
      <c r="I5256" s="444">
        <f t="shared" ca="1" si="203"/>
        <v>-1369653421943227.3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-5706889258096.7803</v>
      </c>
      <c r="L5256" s="444">
        <f t="shared" ca="1" si="202"/>
        <v>-1375360311201324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25">
      <c r="G5257" s="459"/>
      <c r="H5257" s="459">
        <v>5250</v>
      </c>
      <c r="I5257" s="444">
        <f t="shared" ca="1" si="203"/>
        <v>-1375360311201324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-5730667963338.8496</v>
      </c>
      <c r="L5257" s="444">
        <f t="shared" ca="1" si="202"/>
        <v>-1381090979164662.8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25">
      <c r="G5258" s="459"/>
      <c r="H5258" s="459">
        <v>5251</v>
      </c>
      <c r="I5258" s="444">
        <f t="shared" ca="1" si="203"/>
        <v>-1381090979164662.8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-5754545746519.4277</v>
      </c>
      <c r="L5258" s="444">
        <f t="shared" ca="1" si="202"/>
        <v>-1386845524911182.3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25">
      <c r="G5259" s="459"/>
      <c r="H5259" s="459">
        <v>5252</v>
      </c>
      <c r="I5259" s="444">
        <f t="shared" ca="1" si="203"/>
        <v>-1386845524911182.3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-5778523020463.2598</v>
      </c>
      <c r="L5259" s="444">
        <f t="shared" ca="1" si="202"/>
        <v>-1392624047931645.5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25">
      <c r="G5260" s="459"/>
      <c r="H5260" s="459">
        <v>5253</v>
      </c>
      <c r="I5260" s="444">
        <f t="shared" ca="1" si="203"/>
        <v>-1392624047931645.5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-5802600199715.1895</v>
      </c>
      <c r="L5260" s="444">
        <f t="shared" ca="1" si="202"/>
        <v>-1398426648131360.8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25">
      <c r="G5261" s="459"/>
      <c r="H5261" s="459">
        <v>5254</v>
      </c>
      <c r="I5261" s="444">
        <f t="shared" ca="1" si="203"/>
        <v>-1398426648131360.8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-5826777700547.3359</v>
      </c>
      <c r="L5261" s="444">
        <f t="shared" ca="1" si="202"/>
        <v>-1404253425831908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25">
      <c r="G5262" s="459"/>
      <c r="H5262" s="459">
        <v>5255</v>
      </c>
      <c r="I5262" s="444">
        <f t="shared" ca="1" si="203"/>
        <v>-1404253425831908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-5851055940966.2832</v>
      </c>
      <c r="L5262" s="444">
        <f t="shared" ca="1" si="202"/>
        <v>-1410104481772874.3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25">
      <c r="G5263" s="459"/>
      <c r="H5263" s="459">
        <v>5256</v>
      </c>
      <c r="I5263" s="444">
        <f t="shared" ca="1" si="203"/>
        <v>-1410104481772874.3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-5875435340720.3096</v>
      </c>
      <c r="L5263" s="444">
        <f t="shared" ca="1" si="202"/>
        <v>-1415979917113594.5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25">
      <c r="G5264" s="459"/>
      <c r="H5264" s="459">
        <v>5257</v>
      </c>
      <c r="I5264" s="444">
        <f t="shared" ca="1" si="203"/>
        <v>-1415979917113594.5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-5899916321306.6436</v>
      </c>
      <c r="L5264" s="444">
        <f t="shared" ca="1" si="202"/>
        <v>-1421879833434901.3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25">
      <c r="G5265" s="459"/>
      <c r="H5265" s="459">
        <v>5258</v>
      </c>
      <c r="I5265" s="444">
        <f t="shared" ca="1" si="203"/>
        <v>-1421879833434901.3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-5924499305978.7549</v>
      </c>
      <c r="L5265" s="444">
        <f t="shared" ca="1" si="202"/>
        <v>-1427804332740880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25">
      <c r="G5266" s="459"/>
      <c r="H5266" s="459">
        <v>5259</v>
      </c>
      <c r="I5266" s="444">
        <f t="shared" ca="1" si="203"/>
        <v>-1427804332740880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-5949184719753.667</v>
      </c>
      <c r="L5266" s="444">
        <f t="shared" ca="1" si="202"/>
        <v>-1433753517460633.8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25">
      <c r="G5267" s="459"/>
      <c r="H5267" s="459">
        <v>5260</v>
      </c>
      <c r="I5267" s="444">
        <f t="shared" ca="1" si="203"/>
        <v>-1433753517460633.8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-5973972989419.3076</v>
      </c>
      <c r="L5267" s="444">
        <f t="shared" ca="1" si="202"/>
        <v>-1439727490450053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25">
      <c r="G5268" s="459"/>
      <c r="H5268" s="459">
        <v>5261</v>
      </c>
      <c r="I5268" s="444">
        <f t="shared" ca="1" si="203"/>
        <v>-1439727490450053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-5998864543541.8877</v>
      </c>
      <c r="L5268" s="444">
        <f t="shared" ca="1" si="202"/>
        <v>-1445726354993595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25">
      <c r="G5269" s="459"/>
      <c r="H5269" s="459">
        <v>5262</v>
      </c>
      <c r="I5269" s="444">
        <f t="shared" ca="1" si="203"/>
        <v>-1445726354993595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-6023859812473.3125</v>
      </c>
      <c r="L5269" s="444">
        <f t="shared" ca="1" si="202"/>
        <v>-1451750214806068.3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25">
      <c r="G5270" s="459"/>
      <c r="H5270" s="459">
        <v>5263</v>
      </c>
      <c r="I5270" s="444">
        <f t="shared" ca="1" si="203"/>
        <v>-1451750214806068.3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-6048959228358.6172</v>
      </c>
      <c r="L5270" s="444">
        <f t="shared" ca="1" si="202"/>
        <v>-1457799174034426.8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25">
      <c r="G5271" s="459"/>
      <c r="H5271" s="459">
        <v>5264</v>
      </c>
      <c r="I5271" s="444">
        <f t="shared" ca="1" si="203"/>
        <v>-1457799174034426.8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-6074163225143.4443</v>
      </c>
      <c r="L5271" s="444">
        <f t="shared" ca="1" si="202"/>
        <v>-1463873337259570.3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25">
      <c r="G5272" s="459"/>
      <c r="H5272" s="459">
        <v>5265</v>
      </c>
      <c r="I5272" s="444">
        <f t="shared" ca="1" si="203"/>
        <v>-1463873337259570.3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-6099472238581.543</v>
      </c>
      <c r="L5272" s="444">
        <f t="shared" ca="1" si="202"/>
        <v>-1469972809498151.8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25">
      <c r="G5273" s="459"/>
      <c r="H5273" s="459">
        <v>5266</v>
      </c>
      <c r="I5273" s="444">
        <f t="shared" ca="1" si="203"/>
        <v>-1469972809498151.8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-6124886706242.2988</v>
      </c>
      <c r="L5273" s="444">
        <f t="shared" ca="1" si="202"/>
        <v>-1476097696204394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25">
      <c r="G5274" s="459"/>
      <c r="H5274" s="459">
        <v>5267</v>
      </c>
      <c r="I5274" s="444">
        <f t="shared" ca="1" si="203"/>
        <v>-1476097696204394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-6150407067518.3086</v>
      </c>
      <c r="L5274" s="444">
        <f t="shared" ca="1" si="202"/>
        <v>-1482248103271912.3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25">
      <c r="G5275" s="459"/>
      <c r="H5275" s="459">
        <v>5268</v>
      </c>
      <c r="I5275" s="444">
        <f t="shared" ca="1" si="203"/>
        <v>-1482248103271912.3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-6176033763632.9678</v>
      </c>
      <c r="L5275" s="444">
        <f t="shared" ca="1" si="202"/>
        <v>-1488424137035545.3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25">
      <c r="G5276" s="459"/>
      <c r="H5276" s="459">
        <v>5269</v>
      </c>
      <c r="I5276" s="444">
        <f t="shared" ca="1" si="203"/>
        <v>-1488424137035545.3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-6201767237648.1055</v>
      </c>
      <c r="L5276" s="444">
        <f t="shared" ca="1" si="202"/>
        <v>-1494625904273193.3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25">
      <c r="G5277" s="459"/>
      <c r="H5277" s="459">
        <v>5270</v>
      </c>
      <c r="I5277" s="444">
        <f t="shared" ca="1" si="203"/>
        <v>-1494625904273193.3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-6227607934471.6387</v>
      </c>
      <c r="L5277" s="444">
        <f t="shared" ca="1" si="202"/>
        <v>-1500853512207665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25">
      <c r="G5278" s="459"/>
      <c r="H5278" s="459">
        <v>5271</v>
      </c>
      <c r="I5278" s="444">
        <f t="shared" ca="1" si="203"/>
        <v>-1500853512207665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-6253556300865.2705</v>
      </c>
      <c r="L5278" s="444">
        <f t="shared" ca="1" si="202"/>
        <v>-1507107068508530.3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25">
      <c r="G5279" s="459"/>
      <c r="H5279" s="459">
        <v>5272</v>
      </c>
      <c r="I5279" s="444">
        <f t="shared" ca="1" si="203"/>
        <v>-1507107068508530.3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-6279612785452.209</v>
      </c>
      <c r="L5279" s="444">
        <f t="shared" ca="1" si="202"/>
        <v>-1513386681293982.5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25">
      <c r="G5280" s="459"/>
      <c r="H5280" s="459">
        <v>5273</v>
      </c>
      <c r="I5280" s="444">
        <f t="shared" ca="1" si="203"/>
        <v>-1513386681293982.5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-6305777838724.9268</v>
      </c>
      <c r="L5280" s="444">
        <f t="shared" ca="1" si="202"/>
        <v>-1519692459132707.5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25">
      <c r="G5281" s="459"/>
      <c r="H5281" s="459">
        <v>5274</v>
      </c>
      <c r="I5281" s="444">
        <f t="shared" ca="1" si="203"/>
        <v>-1519692459132707.5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-6332051913052.9482</v>
      </c>
      <c r="L5281" s="444">
        <f t="shared" ca="1" si="202"/>
        <v>-1526024511045760.5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25">
      <c r="G5282" s="459"/>
      <c r="H5282" s="459">
        <v>5275</v>
      </c>
      <c r="I5282" s="444">
        <f t="shared" ca="1" si="203"/>
        <v>-1526024511045760.5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-6358435462690.6689</v>
      </c>
      <c r="L5282" s="444">
        <f t="shared" ca="1" si="202"/>
        <v>-1532382946508451.3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25">
      <c r="G5283" s="459"/>
      <c r="H5283" s="459">
        <v>5276</v>
      </c>
      <c r="I5283" s="444">
        <f t="shared" ca="1" si="203"/>
        <v>-1532382946508451.3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-6384928943785.2139</v>
      </c>
      <c r="L5283" s="444">
        <f t="shared" ca="1" si="202"/>
        <v>-1538767875452236.5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25">
      <c r="G5284" s="459"/>
      <c r="H5284" s="459">
        <v>5277</v>
      </c>
      <c r="I5284" s="444">
        <f t="shared" ca="1" si="203"/>
        <v>-1538767875452236.5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-6411532814384.3184</v>
      </c>
      <c r="L5284" s="444">
        <f t="shared" ca="1" si="202"/>
        <v>-1545179408266620.8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25">
      <c r="G5285" s="459"/>
      <c r="H5285" s="459">
        <v>5278</v>
      </c>
      <c r="I5285" s="444">
        <f t="shared" ca="1" si="203"/>
        <v>-1545179408266620.8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-6438247534444.2529</v>
      </c>
      <c r="L5285" s="444">
        <f t="shared" ca="1" si="202"/>
        <v>-1551617655801065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25">
      <c r="G5286" s="459"/>
      <c r="H5286" s="459">
        <v>5279</v>
      </c>
      <c r="I5286" s="444">
        <f t="shared" ca="1" si="203"/>
        <v>-1551617655801065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-6465073565837.7705</v>
      </c>
      <c r="L5286" s="444">
        <f t="shared" ca="1" si="202"/>
        <v>-1558082729366902.8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25">
      <c r="G5287" s="459"/>
      <c r="H5287" s="459">
        <v>5280</v>
      </c>
      <c r="I5287" s="444">
        <f t="shared" ca="1" si="203"/>
        <v>-1558082729366902.8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-6492011372362.0947</v>
      </c>
      <c r="L5287" s="444">
        <f t="shared" ca="1" si="202"/>
        <v>-1564574740739264.8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25">
      <c r="G5288" s="459"/>
      <c r="H5288" s="459">
        <v>5281</v>
      </c>
      <c r="I5288" s="444">
        <f t="shared" ca="1" si="203"/>
        <v>-1564574740739264.8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-6519061419746.9365</v>
      </c>
      <c r="L5288" s="444">
        <f t="shared" ca="1" si="202"/>
        <v>-1571093802159011.8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25">
      <c r="G5289" s="459"/>
      <c r="H5289" s="459">
        <v>5282</v>
      </c>
      <c r="I5289" s="444">
        <f t="shared" ca="1" si="203"/>
        <v>-1571093802159011.8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-6546224175662.5488</v>
      </c>
      <c r="L5289" s="444">
        <f t="shared" ca="1" si="202"/>
        <v>-1577640026334674.3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25">
      <c r="G5290" s="459"/>
      <c r="H5290" s="459">
        <v>5283</v>
      </c>
      <c r="I5290" s="444">
        <f t="shared" ca="1" si="203"/>
        <v>-1577640026334674.3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-6573500109727.8096</v>
      </c>
      <c r="L5290" s="444">
        <f t="shared" ca="1" si="202"/>
        <v>-1584213526444402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25">
      <c r="G5291" s="459"/>
      <c r="H5291" s="459">
        <v>5284</v>
      </c>
      <c r="I5291" s="444">
        <f t="shared" ca="1" si="203"/>
        <v>-1584213526444402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-6600889693518.3418</v>
      </c>
      <c r="L5291" s="444">
        <f t="shared" ca="1" si="202"/>
        <v>-1590814416137920.3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25">
      <c r="G5292" s="459"/>
      <c r="H5292" s="459">
        <v>5285</v>
      </c>
      <c r="I5292" s="444">
        <f t="shared" ca="1" si="203"/>
        <v>-1590814416137920.3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-6628393400574.668</v>
      </c>
      <c r="L5292" s="444">
        <f t="shared" ca="1" si="202"/>
        <v>-1597442809538495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25">
      <c r="G5293" s="459"/>
      <c r="H5293" s="459">
        <v>5286</v>
      </c>
      <c r="I5293" s="444">
        <f t="shared" ca="1" si="203"/>
        <v>-1597442809538495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-6656011706410.3955</v>
      </c>
      <c r="L5293" s="444">
        <f t="shared" ca="1" si="202"/>
        <v>-1604098821244905.5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25">
      <c r="G5294" s="459"/>
      <c r="H5294" s="459">
        <v>5287</v>
      </c>
      <c r="I5294" s="444">
        <f t="shared" ca="1" si="203"/>
        <v>-1604098821244905.5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-6683745088520.4395</v>
      </c>
      <c r="L5294" s="444">
        <f t="shared" ca="1" si="202"/>
        <v>-1610782566333426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25">
      <c r="G5295" s="459"/>
      <c r="H5295" s="459">
        <v>5288</v>
      </c>
      <c r="I5295" s="444">
        <f t="shared" ca="1" si="203"/>
        <v>-1610782566333426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-6711594026389.2754</v>
      </c>
      <c r="L5295" s="444">
        <f t="shared" ca="1" si="202"/>
        <v>-1617494160359815.3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25">
      <c r="G5296" s="459"/>
      <c r="H5296" s="459">
        <v>5289</v>
      </c>
      <c r="I5296" s="444">
        <f t="shared" ca="1" si="203"/>
        <v>-1617494160359815.3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-6739559001499.2305</v>
      </c>
      <c r="L5296" s="444">
        <f t="shared" ca="1" si="202"/>
        <v>-1624233719361314.5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25">
      <c r="G5297" s="459"/>
      <c r="H5297" s="459">
        <v>5290</v>
      </c>
      <c r="I5297" s="444">
        <f t="shared" ca="1" si="203"/>
        <v>-1624233719361314.5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-6767640497338.8105</v>
      </c>
      <c r="L5297" s="444">
        <f t="shared" ca="1" si="202"/>
        <v>-1631001359858653.3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25">
      <c r="G5298" s="459"/>
      <c r="H5298" s="459">
        <v>5291</v>
      </c>
      <c r="I5298" s="444">
        <f t="shared" ca="1" si="203"/>
        <v>-1631001359858653.3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-6795838999411.0547</v>
      </c>
      <c r="L5298" s="444">
        <f t="shared" ca="1" si="202"/>
        <v>-1637797198858064.3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25">
      <c r="G5299" s="459"/>
      <c r="H5299" s="459">
        <v>5292</v>
      </c>
      <c r="I5299" s="444">
        <f t="shared" ca="1" si="203"/>
        <v>-1637797198858064.3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-6824154995241.9346</v>
      </c>
      <c r="L5299" s="444">
        <f t="shared" ca="1" si="202"/>
        <v>-1644621353853306.3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25">
      <c r="G5300" s="459"/>
      <c r="H5300" s="459">
        <v>5293</v>
      </c>
      <c r="I5300" s="444">
        <f t="shared" ca="1" si="203"/>
        <v>-1644621353853306.3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-6852588974388.7764</v>
      </c>
      <c r="L5300" s="444">
        <f t="shared" ca="1" si="202"/>
        <v>-1651473942827695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25">
      <c r="G5301" s="459"/>
      <c r="H5301" s="459">
        <v>5294</v>
      </c>
      <c r="I5301" s="444">
        <f t="shared" ca="1" si="203"/>
        <v>-1651473942827695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-6881141428448.7295</v>
      </c>
      <c r="L5301" s="444">
        <f t="shared" ca="1" si="202"/>
        <v>-1658355084256143.8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25">
      <c r="G5302" s="459"/>
      <c r="H5302" s="459">
        <v>5295</v>
      </c>
      <c r="I5302" s="444">
        <f t="shared" ca="1" si="203"/>
        <v>-1658355084256143.8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-6909812851067.2656</v>
      </c>
      <c r="L5302" s="444">
        <f t="shared" ca="1" si="202"/>
        <v>-1665264897107211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25">
      <c r="G5303" s="459"/>
      <c r="H5303" s="459">
        <v>5296</v>
      </c>
      <c r="I5303" s="444">
        <f t="shared" ca="1" si="203"/>
        <v>-1665264897107211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-6938603737946.7129</v>
      </c>
      <c r="L5303" s="444">
        <f t="shared" ca="1" si="202"/>
        <v>-1672203500845157.8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25">
      <c r="G5304" s="459"/>
      <c r="H5304" s="459">
        <v>5297</v>
      </c>
      <c r="I5304" s="444">
        <f t="shared" ca="1" si="203"/>
        <v>-1672203500845157.8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-6967514586854.8242</v>
      </c>
      <c r="L5304" s="444">
        <f t="shared" ca="1" si="202"/>
        <v>-1679171015432012.5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25">
      <c r="G5305" s="459"/>
      <c r="H5305" s="459">
        <v>5298</v>
      </c>
      <c r="I5305" s="444">
        <f t="shared" ca="1" si="203"/>
        <v>-1679171015432012.5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-6996545897633.3857</v>
      </c>
      <c r="L5305" s="444">
        <f t="shared" ca="1" si="202"/>
        <v>-1686167561329646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25">
      <c r="G5306" s="459"/>
      <c r="H5306" s="459">
        <v>5299</v>
      </c>
      <c r="I5306" s="444">
        <f t="shared" ca="1" si="203"/>
        <v>-1686167561329646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-7025698172206.8584</v>
      </c>
      <c r="L5306" s="444">
        <f t="shared" ca="1" si="202"/>
        <v>-1693193259501852.8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25">
      <c r="G5307" s="459"/>
      <c r="H5307" s="459">
        <v>5300</v>
      </c>
      <c r="I5307" s="444">
        <f t="shared" ca="1" si="203"/>
        <v>-1693193259501852.8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-7054971914591.0527</v>
      </c>
      <c r="L5307" s="444">
        <f t="shared" ca="1" si="202"/>
        <v>-1700248231416443.8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25">
      <c r="G5308" s="459"/>
      <c r="H5308" s="459">
        <v>5301</v>
      </c>
      <c r="I5308" s="444">
        <f t="shared" ca="1" si="203"/>
        <v>-1700248231416443.8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-7084367630901.8486</v>
      </c>
      <c r="L5308" s="444">
        <f t="shared" ca="1" si="202"/>
        <v>-1707332599047345.5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25">
      <c r="G5309" s="459"/>
      <c r="H5309" s="459">
        <v>5302</v>
      </c>
      <c r="I5309" s="444">
        <f t="shared" ca="1" si="203"/>
        <v>-1707332599047345.5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-7113885829363.9395</v>
      </c>
      <c r="L5309" s="444">
        <f t="shared" ca="1" si="202"/>
        <v>-1714446484876709.5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25">
      <c r="G5310" s="459"/>
      <c r="H5310" s="459">
        <v>5303</v>
      </c>
      <c r="I5310" s="444">
        <f t="shared" ca="1" si="203"/>
        <v>-1714446484876709.5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-7143527020319.623</v>
      </c>
      <c r="L5310" s="444">
        <f t="shared" ca="1" si="202"/>
        <v>-1721590011897029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25">
      <c r="G5311" s="459"/>
      <c r="H5311" s="459">
        <v>5304</v>
      </c>
      <c r="I5311" s="444">
        <f t="shared" ca="1" si="203"/>
        <v>-1721590011897029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-7173291716237.6211</v>
      </c>
      <c r="L5311" s="444">
        <f t="shared" ca="1" si="202"/>
        <v>-1728763303613266.5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25">
      <c r="G5312" s="459"/>
      <c r="H5312" s="459">
        <v>5305</v>
      </c>
      <c r="I5312" s="444">
        <f t="shared" ca="1" si="203"/>
        <v>-1728763303613266.5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-7203180431721.9434</v>
      </c>
      <c r="L5312" s="444">
        <f t="shared" ca="1" si="202"/>
        <v>-1735966484044988.5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25">
      <c r="G5313" s="459"/>
      <c r="H5313" s="459">
        <v>5306</v>
      </c>
      <c r="I5313" s="444">
        <f t="shared" ca="1" si="203"/>
        <v>-1735966484044988.5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-7233193683520.7852</v>
      </c>
      <c r="L5313" s="444">
        <f t="shared" ca="1" si="202"/>
        <v>-1743199677728509.3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25">
      <c r="G5314" s="459"/>
      <c r="H5314" s="459">
        <v>5307</v>
      </c>
      <c r="I5314" s="444">
        <f t="shared" ca="1" si="203"/>
        <v>-1743199677728509.3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-7263331990535.4551</v>
      </c>
      <c r="L5314" s="444">
        <f t="shared" ca="1" si="202"/>
        <v>-1750463009719044.8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25">
      <c r="G5315" s="459"/>
      <c r="H5315" s="459">
        <v>5308</v>
      </c>
      <c r="I5315" s="444">
        <f t="shared" ca="1" si="203"/>
        <v>-1750463009719044.8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-7293595873829.3525</v>
      </c>
      <c r="L5315" s="444">
        <f t="shared" ca="1" si="202"/>
        <v>-1757756605592874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25">
      <c r="G5316" s="459"/>
      <c r="H5316" s="459">
        <v>5309</v>
      </c>
      <c r="I5316" s="444">
        <f t="shared" ca="1" si="203"/>
        <v>-1757756605592874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-7323985856636.9746</v>
      </c>
      <c r="L5316" s="444">
        <f t="shared" ca="1" si="202"/>
        <v>-1765080591449511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25">
      <c r="G5317" s="459"/>
      <c r="H5317" s="459">
        <v>5310</v>
      </c>
      <c r="I5317" s="444">
        <f t="shared" ca="1" si="203"/>
        <v>-1765080591449511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-7354502464372.9619</v>
      </c>
      <c r="L5317" s="444">
        <f t="shared" ca="1" si="202"/>
        <v>-1772435093913884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25">
      <c r="G5318" s="459"/>
      <c r="H5318" s="459">
        <v>5311</v>
      </c>
      <c r="I5318" s="444">
        <f t="shared" ca="1" si="203"/>
        <v>-1772435093913884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-7385146224641.1846</v>
      </c>
      <c r="L5318" s="444">
        <f t="shared" ca="1" si="202"/>
        <v>-1779820240138525.3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25">
      <c r="G5319" s="459"/>
      <c r="H5319" s="459">
        <v>5312</v>
      </c>
      <c r="I5319" s="444">
        <f t="shared" ca="1" si="203"/>
        <v>-1779820240138525.3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-7415917667243.8555</v>
      </c>
      <c r="L5319" s="444">
        <f t="shared" ca="1" si="202"/>
        <v>-1787236157805769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25">
      <c r="G5320" s="459"/>
      <c r="H5320" s="459">
        <v>5313</v>
      </c>
      <c r="I5320" s="444">
        <f t="shared" ca="1" si="203"/>
        <v>-1787236157805769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-7446817324190.7041</v>
      </c>
      <c r="L5320" s="444">
        <f t="shared" ca="1" si="202"/>
        <v>-1794682975129959.8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25">
      <c r="G5321" s="459"/>
      <c r="H5321" s="459">
        <v>5314</v>
      </c>
      <c r="I5321" s="444">
        <f t="shared" ca="1" si="203"/>
        <v>-1794682975129959.8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-7477845729708.165</v>
      </c>
      <c r="L5321" s="444">
        <f t="shared" ca="1" si="202"/>
        <v>-1802160820859668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25">
      <c r="G5322" s="459"/>
      <c r="H5322" s="459">
        <v>5315</v>
      </c>
      <c r="I5322" s="444">
        <f t="shared" ca="1" si="203"/>
        <v>-1802160820859668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-7509003420248.6162</v>
      </c>
      <c r="L5322" s="444">
        <f t="shared" ca="1" si="202"/>
        <v>-1809669824279916.5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25">
      <c r="G5323" s="459"/>
      <c r="H5323" s="459">
        <v>5316</v>
      </c>
      <c r="I5323" s="444">
        <f t="shared" ca="1" si="203"/>
        <v>-1809669824279916.5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-7540290934499.6523</v>
      </c>
      <c r="L5323" s="444">
        <f t="shared" ca="1" si="202"/>
        <v>-1817210115214416.3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25">
      <c r="G5324" s="459"/>
      <c r="H5324" s="459">
        <v>5317</v>
      </c>
      <c r="I5324" s="444">
        <f t="shared" ca="1" si="203"/>
        <v>-1817210115214416.3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-7571708813393.4014</v>
      </c>
      <c r="L5324" s="444">
        <f t="shared" ca="1" si="202"/>
        <v>-1824781824027809.8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25">
      <c r="G5325" s="459"/>
      <c r="H5325" s="459">
        <v>5318</v>
      </c>
      <c r="I5325" s="444">
        <f t="shared" ca="1" si="203"/>
        <v>-1824781824027809.8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-7603257600115.875</v>
      </c>
      <c r="L5325" s="444">
        <f t="shared" ca="1" si="202"/>
        <v>-1832385081627925.5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25">
      <c r="G5326" s="459"/>
      <c r="H5326" s="459">
        <v>5319</v>
      </c>
      <c r="I5326" s="444">
        <f t="shared" ca="1" si="203"/>
        <v>-1832385081627925.5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-7634937840116.3574</v>
      </c>
      <c r="L5326" s="444">
        <f t="shared" ca="1" si="202"/>
        <v>-1840020019468041.8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25">
      <c r="G5327" s="459"/>
      <c r="H5327" s="459">
        <v>5320</v>
      </c>
      <c r="I5327" s="444">
        <f t="shared" ca="1" si="203"/>
        <v>-1840020019468041.8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-7666750081116.8418</v>
      </c>
      <c r="L5327" s="444">
        <f t="shared" ca="1" si="202"/>
        <v>-1847686769549158.5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25">
      <c r="G5328" s="459"/>
      <c r="H5328" s="459">
        <v>5321</v>
      </c>
      <c r="I5328" s="444">
        <f t="shared" ca="1" si="203"/>
        <v>-1847686769549158.5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-7698694873121.4922</v>
      </c>
      <c r="L5328" s="444">
        <f t="shared" ca="1" si="202"/>
        <v>-1855385464422280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25">
      <c r="G5329" s="459"/>
      <c r="H5329" s="459">
        <v>5322</v>
      </c>
      <c r="I5329" s="444">
        <f t="shared" ca="1" si="203"/>
        <v>-1855385464422280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-7730772768426.167</v>
      </c>
      <c r="L5329" s="444">
        <f t="shared" ca="1" si="202"/>
        <v>-1863116237190706.3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25">
      <c r="G5330" s="459"/>
      <c r="H5330" s="459">
        <v>5323</v>
      </c>
      <c r="I5330" s="444">
        <f t="shared" ca="1" si="203"/>
        <v>-1863116237190706.3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-7762984321627.9424</v>
      </c>
      <c r="L5330" s="444">
        <f t="shared" ca="1" si="202"/>
        <v>-1870879221512334.3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25">
      <c r="G5331" s="459"/>
      <c r="H5331" s="459">
        <v>5324</v>
      </c>
      <c r="I5331" s="444">
        <f t="shared" ca="1" si="203"/>
        <v>-1870879221512334.3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-7795330089634.7246</v>
      </c>
      <c r="L5331" s="444">
        <f t="shared" ca="1" si="202"/>
        <v>-1878674551601969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25">
      <c r="G5332" s="459"/>
      <c r="H5332" s="459">
        <v>5325</v>
      </c>
      <c r="I5332" s="444">
        <f t="shared" ca="1" si="203"/>
        <v>-1878674551601969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-7827810631674.8701</v>
      </c>
      <c r="L5332" s="444">
        <f t="shared" ca="1" si="202"/>
        <v>-1886502362233643.8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25">
      <c r="G5333" s="459"/>
      <c r="H5333" s="459">
        <v>5326</v>
      </c>
      <c r="I5333" s="444">
        <f t="shared" ca="1" si="203"/>
        <v>-1886502362233643.8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-7860426509306.8486</v>
      </c>
      <c r="L5333" s="444">
        <f t="shared" ca="1" si="202"/>
        <v>-1894362788742950.5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25">
      <c r="G5334" s="459"/>
      <c r="H5334" s="459">
        <v>5327</v>
      </c>
      <c r="I5334" s="444">
        <f t="shared" ca="1" si="203"/>
        <v>-1894362788742950.5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-7893178286428.96</v>
      </c>
      <c r="L5334" s="444">
        <f t="shared" ca="1" si="202"/>
        <v>-1902255967029379.5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25">
      <c r="G5335" s="459"/>
      <c r="H5335" s="459">
        <v>5328</v>
      </c>
      <c r="I5335" s="444">
        <f t="shared" ca="1" si="203"/>
        <v>-1902255967029379.5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-7926066529289.0811</v>
      </c>
      <c r="L5335" s="444">
        <f t="shared" ca="1" si="202"/>
        <v>-1910182033558668.5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25">
      <c r="G5336" s="459"/>
      <c r="H5336" s="459">
        <v>5329</v>
      </c>
      <c r="I5336" s="444">
        <f t="shared" ca="1" si="203"/>
        <v>-1910182033558668.5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-7959091806494.4531</v>
      </c>
      <c r="L5336" s="444">
        <f t="shared" ca="1" si="202"/>
        <v>-1918141125365163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25">
      <c r="G5337" s="459"/>
      <c r="H5337" s="459">
        <v>5330</v>
      </c>
      <c r="I5337" s="444">
        <f t="shared" ca="1" si="203"/>
        <v>-1918141125365163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-7992254689021.5127</v>
      </c>
      <c r="L5337" s="444">
        <f t="shared" ca="1" si="202"/>
        <v>-1926133380054184.5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25">
      <c r="G5338" s="459"/>
      <c r="H5338" s="459">
        <v>5331</v>
      </c>
      <c r="I5338" s="444">
        <f t="shared" ca="1" si="203"/>
        <v>-1926133380054184.5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-8025555750225.7686</v>
      </c>
      <c r="L5338" s="444">
        <f t="shared" ca="1" si="202"/>
        <v>-1934158935804410.3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25">
      <c r="G5339" s="459"/>
      <c r="H5339" s="459">
        <v>5332</v>
      </c>
      <c r="I5339" s="444">
        <f t="shared" ca="1" si="203"/>
        <v>-1934158935804410.3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-8058995565851.708</v>
      </c>
      <c r="L5339" s="444">
        <f t="shared" ca="1" si="202"/>
        <v>-1942217931370262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25">
      <c r="G5340" s="459"/>
      <c r="H5340" s="459">
        <v>5333</v>
      </c>
      <c r="I5340" s="444">
        <f t="shared" ca="1" si="203"/>
        <v>-1942217931370262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-8092574714042.7578</v>
      </c>
      <c r="L5340" s="444">
        <f t="shared" ca="1" si="202"/>
        <v>-1950310506084304.8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25">
      <c r="G5341" s="459"/>
      <c r="H5341" s="459">
        <v>5334</v>
      </c>
      <c r="I5341" s="444">
        <f t="shared" ca="1" si="203"/>
        <v>-1950310506084304.8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-8126293775351.2695</v>
      </c>
      <c r="L5341" s="444">
        <f t="shared" ca="1" si="202"/>
        <v>-1958436799859656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25">
      <c r="G5342" s="459"/>
      <c r="H5342" s="459">
        <v>5335</v>
      </c>
      <c r="I5342" s="444">
        <f t="shared" ca="1" si="203"/>
        <v>-1958436799859656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-8160153332748.5654</v>
      </c>
      <c r="L5342" s="444">
        <f t="shared" ca="1" si="202"/>
        <v>-1966596953192404.5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25">
      <c r="G5343" s="459"/>
      <c r="H5343" s="459">
        <v>5336</v>
      </c>
      <c r="I5343" s="444">
        <f t="shared" ca="1" si="203"/>
        <v>-1966596953192404.5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-8194153971635.0176</v>
      </c>
      <c r="L5343" s="444">
        <f t="shared" ca="1" si="202"/>
        <v>-1974791107164039.5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25">
      <c r="G5344" s="459"/>
      <c r="H5344" s="459">
        <v>5337</v>
      </c>
      <c r="I5344" s="444">
        <f t="shared" ca="1" si="203"/>
        <v>-1974791107164039.5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-8228296279850.165</v>
      </c>
      <c r="L5344" s="444">
        <f t="shared" ca="1" si="202"/>
        <v>-1983019403443889.8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25">
      <c r="G5345" s="459"/>
      <c r="H5345" s="459">
        <v>5338</v>
      </c>
      <c r="I5345" s="444">
        <f t="shared" ca="1" si="203"/>
        <v>-1983019403443889.8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-8262580847682.874</v>
      </c>
      <c r="L5345" s="444">
        <f t="shared" ca="1" si="202"/>
        <v>-1991281984291572.5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25">
      <c r="G5346" s="459"/>
      <c r="H5346" s="459">
        <v>5339</v>
      </c>
      <c r="I5346" s="444">
        <f t="shared" ca="1" si="203"/>
        <v>-1991281984291572.5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-8297008267881.5508</v>
      </c>
      <c r="L5346" s="444">
        <f t="shared" ca="1" si="202"/>
        <v>-1999578992559454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25">
      <c r="G5347" s="459"/>
      <c r="H5347" s="459">
        <v>5340</v>
      </c>
      <c r="I5347" s="444">
        <f t="shared" ca="1" si="203"/>
        <v>-1999578992559454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-8331579135664.3916</v>
      </c>
      <c r="L5347" s="444">
        <f t="shared" ca="1" si="202"/>
        <v>-2007910571695118.5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25">
      <c r="G5348" s="459"/>
      <c r="H5348" s="459">
        <v>5341</v>
      </c>
      <c r="I5348" s="444">
        <f t="shared" ca="1" si="203"/>
        <v>-2007910571695118.5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-8366294048729.6592</v>
      </c>
      <c r="L5348" s="444">
        <f t="shared" ca="1" si="202"/>
        <v>-2016276865743848.3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25">
      <c r="G5349" s="459"/>
      <c r="H5349" s="459">
        <v>5342</v>
      </c>
      <c r="I5349" s="444">
        <f t="shared" ca="1" si="203"/>
        <v>-2016276865743848.3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-8401153607266.0342</v>
      </c>
      <c r="L5349" s="444">
        <f t="shared" ca="1" si="202"/>
        <v>-2024678019351114.3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25">
      <c r="G5350" s="459"/>
      <c r="H5350" s="459">
        <v>5343</v>
      </c>
      <c r="I5350" s="444">
        <f t="shared" ca="1" si="203"/>
        <v>-2024678019351114.3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-8436158413962.9746</v>
      </c>
      <c r="L5350" s="444">
        <f t="shared" ca="1" si="202"/>
        <v>-2033114177765077.3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25">
      <c r="G5351" s="459"/>
      <c r="H5351" s="459">
        <v>5344</v>
      </c>
      <c r="I5351" s="444">
        <f t="shared" ca="1" si="203"/>
        <v>-2033114177765077.3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-8471309074021.1553</v>
      </c>
      <c r="L5351" s="444">
        <f t="shared" ca="1" si="202"/>
        <v>-2041585486839098.5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25">
      <c r="G5352" s="459"/>
      <c r="H5352" s="459">
        <v>5345</v>
      </c>
      <c r="I5352" s="444">
        <f t="shared" ca="1" si="203"/>
        <v>-2041585486839098.5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-8506606195162.9102</v>
      </c>
      <c r="L5352" s="444">
        <f t="shared" ca="1" si="202"/>
        <v>-2050092093034261.5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25">
      <c r="G5353" s="459"/>
      <c r="H5353" s="459">
        <v>5346</v>
      </c>
      <c r="I5353" s="444">
        <f t="shared" ca="1" si="203"/>
        <v>-2050092093034261.5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-8542050387642.7559</v>
      </c>
      <c r="L5353" s="444">
        <f t="shared" ca="1" si="202"/>
        <v>-2058634143421904.3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25">
      <c r="G5354" s="459"/>
      <c r="H5354" s="459">
        <v>5347</v>
      </c>
      <c r="I5354" s="444">
        <f t="shared" ca="1" si="203"/>
        <v>-2058634143421904.3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-8577642264257.9346</v>
      </c>
      <c r="L5354" s="444">
        <f t="shared" ca="1" si="202"/>
        <v>-2067211785686162.3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25">
      <c r="G5355" s="459"/>
      <c r="H5355" s="459">
        <v>5348</v>
      </c>
      <c r="I5355" s="444">
        <f t="shared" ca="1" si="203"/>
        <v>-2067211785686162.3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-8613382440359.0078</v>
      </c>
      <c r="L5355" s="444">
        <f t="shared" ca="1" si="202"/>
        <v>-2075825168126521.3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25">
      <c r="G5356" s="459"/>
      <c r="H5356" s="459">
        <v>5349</v>
      </c>
      <c r="I5356" s="444">
        <f t="shared" ca="1" si="203"/>
        <v>-2075825168126521.3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-8649271533860.5059</v>
      </c>
      <c r="L5356" s="444">
        <f t="shared" ca="1" si="202"/>
        <v>-2084474439660381.8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25">
      <c r="G5357" s="459"/>
      <c r="H5357" s="459">
        <v>5350</v>
      </c>
      <c r="I5357" s="444">
        <f t="shared" ca="1" si="203"/>
        <v>-2084474439660381.8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-8685310165251.5918</v>
      </c>
      <c r="L5357" s="444">
        <f t="shared" ca="1" si="202"/>
        <v>-2093159749825633.3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25">
      <c r="G5358" s="459"/>
      <c r="H5358" s="459">
        <v>5351</v>
      </c>
      <c r="I5358" s="444">
        <f t="shared" ca="1" si="203"/>
        <v>-2093159749825633.3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-8721498957606.8037</v>
      </c>
      <c r="L5358" s="444">
        <f t="shared" ca="1" si="202"/>
        <v>-2101881248783240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25">
      <c r="G5359" s="459"/>
      <c r="H5359" s="459">
        <v>5352</v>
      </c>
      <c r="I5359" s="444">
        <f t="shared" ca="1" si="203"/>
        <v>-2101881248783240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-8757838536596.833</v>
      </c>
      <c r="L5359" s="444">
        <f t="shared" ca="1" si="202"/>
        <v>-2110639087319836.8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25">
      <c r="G5360" s="459"/>
      <c r="H5360" s="459">
        <v>5353</v>
      </c>
      <c r="I5360" s="444">
        <f t="shared" ca="1" si="203"/>
        <v>-2110639087319836.8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-8794329530499.3193</v>
      </c>
      <c r="L5360" s="444">
        <f t="shared" ca="1" si="202"/>
        <v>-2119433416850336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25">
      <c r="G5361" s="459"/>
      <c r="H5361" s="459">
        <v>5354</v>
      </c>
      <c r="I5361" s="444">
        <f t="shared" ca="1" si="203"/>
        <v>-2119433416850336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-8830972570209.7324</v>
      </c>
      <c r="L5361" s="444">
        <f t="shared" ca="1" si="202"/>
        <v>-2128264389420545.8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25">
      <c r="G5362" s="459"/>
      <c r="H5362" s="459">
        <v>5355</v>
      </c>
      <c r="I5362" s="444">
        <f t="shared" ca="1" si="203"/>
        <v>-2128264389420545.8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-8867768289252.2754</v>
      </c>
      <c r="L5362" s="444">
        <f t="shared" ca="1" si="202"/>
        <v>-2137132157709798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25">
      <c r="G5363" s="459"/>
      <c r="H5363" s="459">
        <v>5356</v>
      </c>
      <c r="I5363" s="444">
        <f t="shared" ca="1" si="203"/>
        <v>-2137132157709798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-8904717323790.8242</v>
      </c>
      <c r="L5363" s="444">
        <f t="shared" ref="L5363:L5617" ca="1" si="207">I5363-J5363+K5363</f>
        <v>-2146036875033588.8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25">
      <c r="G5364" s="459"/>
      <c r="H5364" s="459">
        <v>5357</v>
      </c>
      <c r="I5364" s="444">
        <f t="shared" ref="I5364:I5618" ca="1" si="208">L5363</f>
        <v>-2146036875033588.8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-8941820312639.9531</v>
      </c>
      <c r="L5364" s="444">
        <f t="shared" ca="1" si="207"/>
        <v>-2154978695346228.8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25">
      <c r="G5365" s="459"/>
      <c r="H5365" s="459">
        <v>5358</v>
      </c>
      <c r="I5365" s="444">
        <f t="shared" ca="1" si="208"/>
        <v>-2154978695346228.8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-8979077897275.9531</v>
      </c>
      <c r="L5365" s="444">
        <f t="shared" ca="1" si="207"/>
        <v>-2163957773243504.8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25">
      <c r="G5366" s="459"/>
      <c r="H5366" s="459">
        <v>5359</v>
      </c>
      <c r="I5366" s="444">
        <f t="shared" ca="1" si="208"/>
        <v>-2163957773243504.8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-9016490721847.9355</v>
      </c>
      <c r="L5366" s="444">
        <f t="shared" ca="1" si="207"/>
        <v>-2172974263965352.8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25">
      <c r="G5367" s="459"/>
      <c r="H5367" s="459">
        <v>5360</v>
      </c>
      <c r="I5367" s="444">
        <f t="shared" ca="1" si="208"/>
        <v>-2172974263965352.8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-9054059433188.9688</v>
      </c>
      <c r="L5367" s="444">
        <f t="shared" ca="1" si="207"/>
        <v>-2182028323398541.8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25">
      <c r="G5368" s="459"/>
      <c r="H5368" s="459">
        <v>5361</v>
      </c>
      <c r="I5368" s="444">
        <f t="shared" ca="1" si="208"/>
        <v>-2182028323398541.8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-9091784680827.2578</v>
      </c>
      <c r="L5368" s="444">
        <f t="shared" ca="1" si="207"/>
        <v>-2191120108079369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25">
      <c r="G5369" s="459"/>
      <c r="H5369" s="459">
        <v>5362</v>
      </c>
      <c r="I5369" s="444">
        <f t="shared" ca="1" si="208"/>
        <v>-2191120108079369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-9129667116997.3711</v>
      </c>
      <c r="L5369" s="444">
        <f t="shared" ca="1" si="207"/>
        <v>-2200249775196366.3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25">
      <c r="G5370" s="459"/>
      <c r="H5370" s="459">
        <v>5363</v>
      </c>
      <c r="I5370" s="444">
        <f t="shared" ca="1" si="208"/>
        <v>-2200249775196366.3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-9167707396651.5273</v>
      </c>
      <c r="L5370" s="444">
        <f t="shared" ca="1" si="207"/>
        <v>-2209417482593017.8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25">
      <c r="G5371" s="459"/>
      <c r="H5371" s="459">
        <v>5364</v>
      </c>
      <c r="I5371" s="444">
        <f t="shared" ca="1" si="208"/>
        <v>-2209417482593017.8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-9205906177470.9063</v>
      </c>
      <c r="L5371" s="444">
        <f t="shared" ca="1" si="207"/>
        <v>-2218623388770488.8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25">
      <c r="G5372" s="459"/>
      <c r="H5372" s="459">
        <v>5365</v>
      </c>
      <c r="I5372" s="444">
        <f t="shared" ca="1" si="208"/>
        <v>-2218623388770488.8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-9244264119877.0371</v>
      </c>
      <c r="L5372" s="444">
        <f t="shared" ca="1" si="207"/>
        <v>-2227867652890365.8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25">
      <c r="G5373" s="459"/>
      <c r="H5373" s="459">
        <v>5366</v>
      </c>
      <c r="I5373" s="444">
        <f t="shared" ca="1" si="208"/>
        <v>-2227867652890365.8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-9282781887043.1914</v>
      </c>
      <c r="L5373" s="444">
        <f t="shared" ca="1" si="207"/>
        <v>-2237150434777409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25">
      <c r="G5374" s="459"/>
      <c r="H5374" s="459">
        <v>5367</v>
      </c>
      <c r="I5374" s="444">
        <f t="shared" ca="1" si="208"/>
        <v>-2237150434777409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-9321460144905.8711</v>
      </c>
      <c r="L5374" s="444">
        <f t="shared" ca="1" si="207"/>
        <v>-2246471894922314.8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25">
      <c r="G5375" s="459"/>
      <c r="H5375" s="459">
        <v>5368</v>
      </c>
      <c r="I5375" s="444">
        <f t="shared" ca="1" si="208"/>
        <v>-2246471894922314.8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-9360299562176.3105</v>
      </c>
      <c r="L5375" s="444">
        <f t="shared" ca="1" si="207"/>
        <v>-2255832194484491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25">
      <c r="G5376" s="459"/>
      <c r="H5376" s="459">
        <v>5369</v>
      </c>
      <c r="I5376" s="444">
        <f t="shared" ca="1" si="208"/>
        <v>-2255832194484491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-9399300810352.0449</v>
      </c>
      <c r="L5376" s="444">
        <f t="shared" ca="1" si="207"/>
        <v>-2265231495294843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25">
      <c r="G5377" s="459"/>
      <c r="H5377" s="459">
        <v>5370</v>
      </c>
      <c r="I5377" s="444">
        <f t="shared" ca="1" si="208"/>
        <v>-2265231495294843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-9438464563728.5117</v>
      </c>
      <c r="L5377" s="444">
        <f t="shared" ca="1" si="207"/>
        <v>-2274669959858571.5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25">
      <c r="G5378" s="459"/>
      <c r="H5378" s="459">
        <v>5371</v>
      </c>
      <c r="I5378" s="444">
        <f t="shared" ca="1" si="208"/>
        <v>-2274669959858571.5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-9477791499410.7148</v>
      </c>
      <c r="L5378" s="444">
        <f t="shared" ca="1" si="207"/>
        <v>-2284147751357982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25">
      <c r="G5379" s="459"/>
      <c r="H5379" s="459">
        <v>5372</v>
      </c>
      <c r="I5379" s="444">
        <f t="shared" ca="1" si="208"/>
        <v>-2284147751357982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-9517282297324.9258</v>
      </c>
      <c r="L5379" s="444">
        <f t="shared" ca="1" si="207"/>
        <v>-2293665033655307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25">
      <c r="G5380" s="459"/>
      <c r="H5380" s="459">
        <v>5373</v>
      </c>
      <c r="I5380" s="444">
        <f t="shared" ca="1" si="208"/>
        <v>-2293665033655307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-9556937640230.4453</v>
      </c>
      <c r="L5380" s="444">
        <f t="shared" ca="1" si="207"/>
        <v>-2303221971295537.5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25">
      <c r="G5381" s="459"/>
      <c r="H5381" s="459">
        <v>5374</v>
      </c>
      <c r="I5381" s="444">
        <f t="shared" ca="1" si="208"/>
        <v>-2303221971295537.5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-9596758213731.4063</v>
      </c>
      <c r="L5381" s="444">
        <f t="shared" ca="1" si="207"/>
        <v>-2312818729509269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25">
      <c r="G5382" s="459"/>
      <c r="H5382" s="459">
        <v>5375</v>
      </c>
      <c r="I5382" s="444">
        <f t="shared" ca="1" si="208"/>
        <v>-2312818729509269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-9636744706288.6211</v>
      </c>
      <c r="L5382" s="444">
        <f t="shared" ca="1" si="207"/>
        <v>-2322455474215557.5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25">
      <c r="G5383" s="459"/>
      <c r="H5383" s="459">
        <v>5376</v>
      </c>
      <c r="I5383" s="444">
        <f t="shared" ca="1" si="208"/>
        <v>-2322455474215557.5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-9676897809231.4902</v>
      </c>
      <c r="L5383" s="444">
        <f t="shared" ca="1" si="207"/>
        <v>-2332132372024789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25">
      <c r="G5384" s="459"/>
      <c r="H5384" s="459">
        <v>5377</v>
      </c>
      <c r="I5384" s="444">
        <f t="shared" ca="1" si="208"/>
        <v>-2332132372024789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-9717218216769.9531</v>
      </c>
      <c r="L5384" s="444">
        <f t="shared" ca="1" si="207"/>
        <v>-2341849590241559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25">
      <c r="G5385" s="459"/>
      <c r="H5385" s="459">
        <v>5378</v>
      </c>
      <c r="I5385" s="444">
        <f t="shared" ca="1" si="208"/>
        <v>-2341849590241559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-9757706626006.4961</v>
      </c>
      <c r="L5385" s="444">
        <f t="shared" ca="1" si="207"/>
        <v>-2351607296867565.5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25">
      <c r="G5386" s="459"/>
      <c r="H5386" s="459">
        <v>5379</v>
      </c>
      <c r="I5386" s="444">
        <f t="shared" ca="1" si="208"/>
        <v>-2351607296867565.5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-9798363736948.1895</v>
      </c>
      <c r="L5386" s="444">
        <f t="shared" ca="1" si="207"/>
        <v>-2361405660604513.5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25">
      <c r="G5387" s="459"/>
      <c r="H5387" s="459">
        <v>5380</v>
      </c>
      <c r="I5387" s="444">
        <f t="shared" ca="1" si="208"/>
        <v>-2361405660604513.5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-9839190252518.8066</v>
      </c>
      <c r="L5387" s="444">
        <f t="shared" ca="1" si="207"/>
        <v>-2371244850857032.5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25">
      <c r="G5388" s="459"/>
      <c r="H5388" s="459">
        <v>5381</v>
      </c>
      <c r="I5388" s="444">
        <f t="shared" ca="1" si="208"/>
        <v>-2371244850857032.5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-9880186878570.9688</v>
      </c>
      <c r="L5388" s="444">
        <f t="shared" ca="1" si="207"/>
        <v>-2381125037735603.5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25">
      <c r="G5389" s="459"/>
      <c r="H5389" s="459">
        <v>5382</v>
      </c>
      <c r="I5389" s="444">
        <f t="shared" ca="1" si="208"/>
        <v>-2381125037735603.5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-9921354323898.3477</v>
      </c>
      <c r="L5389" s="444">
        <f t="shared" ca="1" si="207"/>
        <v>-2391046392059502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25">
      <c r="G5390" s="459"/>
      <c r="H5390" s="459">
        <v>5383</v>
      </c>
      <c r="I5390" s="444">
        <f t="shared" ca="1" si="208"/>
        <v>-2391046392059502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-9962693300247.9258</v>
      </c>
      <c r="L5390" s="444">
        <f t="shared" ca="1" si="207"/>
        <v>-2401009085359750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25">
      <c r="G5391" s="459"/>
      <c r="H5391" s="459">
        <v>5384</v>
      </c>
      <c r="I5391" s="444">
        <f t="shared" ca="1" si="208"/>
        <v>-2401009085359750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-10004204522332.291</v>
      </c>
      <c r="L5391" s="444">
        <f t="shared" ca="1" si="207"/>
        <v>-2411013289882082.5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25">
      <c r="G5392" s="459"/>
      <c r="H5392" s="459">
        <v>5385</v>
      </c>
      <c r="I5392" s="444">
        <f t="shared" ca="1" si="208"/>
        <v>-2411013289882082.5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-10045888707842.01</v>
      </c>
      <c r="L5392" s="444">
        <f t="shared" ca="1" si="207"/>
        <v>-2421059178589924.5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25">
      <c r="G5393" s="459"/>
      <c r="H5393" s="459">
        <v>5386</v>
      </c>
      <c r="I5393" s="444">
        <f t="shared" ca="1" si="208"/>
        <v>-2421059178589924.5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-10087746577458.02</v>
      </c>
      <c r="L5393" s="444">
        <f t="shared" ca="1" si="207"/>
        <v>-2431146925167382.5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25">
      <c r="G5394" s="459"/>
      <c r="H5394" s="459">
        <v>5387</v>
      </c>
      <c r="I5394" s="444">
        <f t="shared" ca="1" si="208"/>
        <v>-2431146925167382.5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-10129778854864.094</v>
      </c>
      <c r="L5394" s="444">
        <f t="shared" ca="1" si="207"/>
        <v>-2441276704022246.5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25">
      <c r="G5395" s="459"/>
      <c r="H5395" s="459">
        <v>5388</v>
      </c>
      <c r="I5395" s="444">
        <f t="shared" ca="1" si="208"/>
        <v>-2441276704022246.5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-10171986266759.359</v>
      </c>
      <c r="L5395" s="444">
        <f t="shared" ca="1" si="207"/>
        <v>-2451448690289006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25">
      <c r="G5396" s="459"/>
      <c r="H5396" s="459">
        <v>5389</v>
      </c>
      <c r="I5396" s="444">
        <f t="shared" ca="1" si="208"/>
        <v>-2451448690289006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-10214369542870.857</v>
      </c>
      <c r="L5396" s="444">
        <f t="shared" ca="1" si="207"/>
        <v>-2461663059831877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25">
      <c r="G5397" s="459"/>
      <c r="H5397" s="459">
        <v>5390</v>
      </c>
      <c r="I5397" s="444">
        <f t="shared" ca="1" si="208"/>
        <v>-2461663059831877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-10256929415966.154</v>
      </c>
      <c r="L5397" s="444">
        <f t="shared" ca="1" si="207"/>
        <v>-2471919989247843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25">
      <c r="G5398" s="459"/>
      <c r="H5398" s="459">
        <v>5391</v>
      </c>
      <c r="I5398" s="444">
        <f t="shared" ca="1" si="208"/>
        <v>-2471919989247843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-10299666621866.012</v>
      </c>
      <c r="L5398" s="444">
        <f t="shared" ca="1" si="207"/>
        <v>-2482219655869709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25">
      <c r="G5399" s="459"/>
      <c r="H5399" s="459">
        <v>5392</v>
      </c>
      <c r="I5399" s="444">
        <f t="shared" ca="1" si="208"/>
        <v>-2482219655869709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-10342581899457.121</v>
      </c>
      <c r="L5399" s="444">
        <f t="shared" ca="1" si="207"/>
        <v>-2492562237769166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25">
      <c r="G5400" s="459"/>
      <c r="H5400" s="459">
        <v>5393</v>
      </c>
      <c r="I5400" s="444">
        <f t="shared" ca="1" si="208"/>
        <v>-2492562237769166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-10385675990704.857</v>
      </c>
      <c r="L5400" s="444">
        <f t="shared" ca="1" si="207"/>
        <v>-2502947913759871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25">
      <c r="G5401" s="459"/>
      <c r="H5401" s="459">
        <v>5394</v>
      </c>
      <c r="I5401" s="444">
        <f t="shared" ca="1" si="208"/>
        <v>-2502947913759871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-10428949640666.129</v>
      </c>
      <c r="L5401" s="444">
        <f t="shared" ca="1" si="207"/>
        <v>-2513376863400537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25">
      <c r="G5402" s="459"/>
      <c r="H5402" s="459">
        <v>5395</v>
      </c>
      <c r="I5402" s="444">
        <f t="shared" ca="1" si="208"/>
        <v>-2513376863400537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-10472403597502.238</v>
      </c>
      <c r="L5402" s="444">
        <f t="shared" ca="1" si="207"/>
        <v>-2523849266998039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25">
      <c r="G5403" s="459"/>
      <c r="H5403" s="459">
        <v>5396</v>
      </c>
      <c r="I5403" s="444">
        <f t="shared" ca="1" si="208"/>
        <v>-2523849266998039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-10516038612491.828</v>
      </c>
      <c r="L5403" s="444">
        <f t="shared" ca="1" si="207"/>
        <v>-2534365305610531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25">
      <c r="G5404" s="459"/>
      <c r="H5404" s="459">
        <v>5397</v>
      </c>
      <c r="I5404" s="444">
        <f t="shared" ca="1" si="208"/>
        <v>-2534365305610531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-10559855440043.879</v>
      </c>
      <c r="L5404" s="444">
        <f t="shared" ca="1" si="207"/>
        <v>-2544925161050575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25">
      <c r="G5405" s="459"/>
      <c r="H5405" s="459">
        <v>5398</v>
      </c>
      <c r="I5405" s="444">
        <f t="shared" ca="1" si="208"/>
        <v>-2544925161050575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-10603854837710.729</v>
      </c>
      <c r="L5405" s="444">
        <f t="shared" ca="1" si="207"/>
        <v>-2555529015888285.5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25">
      <c r="G5406" s="459"/>
      <c r="H5406" s="459">
        <v>5399</v>
      </c>
      <c r="I5406" s="444">
        <f t="shared" ca="1" si="208"/>
        <v>-2555529015888285.5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-10648037566201.189</v>
      </c>
      <c r="L5406" s="444">
        <f t="shared" ca="1" si="207"/>
        <v>-2566177053454486.5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25">
      <c r="G5407" s="459"/>
      <c r="H5407" s="459">
        <v>5400</v>
      </c>
      <c r="I5407" s="444">
        <f t="shared" ca="1" si="208"/>
        <v>-2566177053454486.5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-10692404389393.693</v>
      </c>
      <c r="L5407" s="444">
        <f t="shared" ca="1" si="207"/>
        <v>-2576869457843880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25">
      <c r="G5408" s="459"/>
      <c r="H5408" s="459">
        <v>5401</v>
      </c>
      <c r="I5408" s="444">
        <f t="shared" ca="1" si="208"/>
        <v>-2576869457843880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-10736956074349.5</v>
      </c>
      <c r="L5408" s="444">
        <f t="shared" ca="1" si="207"/>
        <v>-2587606413918229.5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25">
      <c r="G5409" s="459"/>
      <c r="H5409" s="459">
        <v>5402</v>
      </c>
      <c r="I5409" s="444">
        <f t="shared" ca="1" si="208"/>
        <v>-2587606413918229.5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-10781693391325.957</v>
      </c>
      <c r="L5409" s="444">
        <f t="shared" ca="1" si="207"/>
        <v>-2598388107309555.5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25">
      <c r="G5410" s="459"/>
      <c r="H5410" s="459">
        <v>5403</v>
      </c>
      <c r="I5410" s="444">
        <f t="shared" ca="1" si="208"/>
        <v>-2598388107309555.5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-10826617113789.814</v>
      </c>
      <c r="L5410" s="444">
        <f t="shared" ca="1" si="207"/>
        <v>-2609214724423345.5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25">
      <c r="G5411" s="459"/>
      <c r="H5411" s="459">
        <v>5404</v>
      </c>
      <c r="I5411" s="444">
        <f t="shared" ca="1" si="208"/>
        <v>-2609214724423345.5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-10871728018430.605</v>
      </c>
      <c r="L5411" s="444">
        <f t="shared" ca="1" si="207"/>
        <v>-2620086452441776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25">
      <c r="G5412" s="459"/>
      <c r="H5412" s="459">
        <v>5405</v>
      </c>
      <c r="I5412" s="444">
        <f t="shared" ca="1" si="208"/>
        <v>-2620086452441776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-10917026885174.066</v>
      </c>
      <c r="L5412" s="444">
        <f t="shared" ca="1" si="207"/>
        <v>-2631003479326950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25">
      <c r="G5413" s="459"/>
      <c r="H5413" s="459">
        <v>5406</v>
      </c>
      <c r="I5413" s="444">
        <f t="shared" ca="1" si="208"/>
        <v>-2631003479326950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-10962514497195.625</v>
      </c>
      <c r="L5413" s="444">
        <f t="shared" ca="1" si="207"/>
        <v>-2641965993824145.5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25">
      <c r="G5414" s="459"/>
      <c r="H5414" s="459">
        <v>5407</v>
      </c>
      <c r="I5414" s="444">
        <f t="shared" ca="1" si="208"/>
        <v>-2641965993824145.5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-11008191640933.939</v>
      </c>
      <c r="L5414" s="444">
        <f t="shared" ca="1" si="207"/>
        <v>-2652974185465079.5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25">
      <c r="G5415" s="459"/>
      <c r="H5415" s="459">
        <v>5408</v>
      </c>
      <c r="I5415" s="444">
        <f t="shared" ca="1" si="208"/>
        <v>-2652974185465079.5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-11054059106104.498</v>
      </c>
      <c r="L5415" s="444">
        <f t="shared" ca="1" si="207"/>
        <v>-2664028244571184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25">
      <c r="G5416" s="459"/>
      <c r="H5416" s="459">
        <v>5409</v>
      </c>
      <c r="I5416" s="444">
        <f t="shared" ca="1" si="208"/>
        <v>-2664028244571184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-11100117685713.266</v>
      </c>
      <c r="L5416" s="444">
        <f t="shared" ca="1" si="207"/>
        <v>-2675128362256897.5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25">
      <c r="G5417" s="459"/>
      <c r="H5417" s="459">
        <v>5410</v>
      </c>
      <c r="I5417" s="444">
        <f t="shared" ca="1" si="208"/>
        <v>-2675128362256897.5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-11146368176070.406</v>
      </c>
      <c r="L5417" s="444">
        <f t="shared" ca="1" si="207"/>
        <v>-2686274730432968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25">
      <c r="G5418" s="459"/>
      <c r="H5418" s="459">
        <v>5411</v>
      </c>
      <c r="I5418" s="444">
        <f t="shared" ca="1" si="208"/>
        <v>-2686274730432968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-11192811376804.033</v>
      </c>
      <c r="L5418" s="444">
        <f t="shared" ca="1" si="207"/>
        <v>-2697467541809772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25">
      <c r="G5419" s="459"/>
      <c r="H5419" s="459">
        <v>5412</v>
      </c>
      <c r="I5419" s="444">
        <f t="shared" ca="1" si="208"/>
        <v>-2697467541809772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-11239448090874.051</v>
      </c>
      <c r="L5419" s="444">
        <f t="shared" ca="1" si="207"/>
        <v>-2708706989900646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25">
      <c r="G5420" s="459"/>
      <c r="H5420" s="459">
        <v>5413</v>
      </c>
      <c r="I5420" s="444">
        <f t="shared" ca="1" si="208"/>
        <v>-2708706989900646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-11286279124586.025</v>
      </c>
      <c r="L5420" s="444">
        <f t="shared" ca="1" si="207"/>
        <v>-2719993269025232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25">
      <c r="G5421" s="459"/>
      <c r="H5421" s="459">
        <v>5414</v>
      </c>
      <c r="I5421" s="444">
        <f t="shared" ca="1" si="208"/>
        <v>-2719993269025232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-11333305287605.133</v>
      </c>
      <c r="L5421" s="444">
        <f t="shared" ca="1" si="207"/>
        <v>-2731326574312837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25">
      <c r="G5422" s="459"/>
      <c r="H5422" s="459">
        <v>5415</v>
      </c>
      <c r="I5422" s="444">
        <f t="shared" ca="1" si="208"/>
        <v>-2731326574312837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-11380527392970.154</v>
      </c>
      <c r="L5422" s="444">
        <f t="shared" ca="1" si="207"/>
        <v>-2742707101705807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25">
      <c r="G5423" s="459"/>
      <c r="H5423" s="459">
        <v>5416</v>
      </c>
      <c r="I5423" s="444">
        <f t="shared" ca="1" si="208"/>
        <v>-2742707101705807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-11427946257107.529</v>
      </c>
      <c r="L5423" s="444">
        <f t="shared" ca="1" si="207"/>
        <v>-2754135047962914.5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25">
      <c r="G5424" s="459"/>
      <c r="H5424" s="459">
        <v>5417</v>
      </c>
      <c r="I5424" s="444">
        <f t="shared" ca="1" si="208"/>
        <v>-2754135047962914.5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-11475562699845.477</v>
      </c>
      <c r="L5424" s="444">
        <f t="shared" ca="1" si="207"/>
        <v>-2765610610662760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25">
      <c r="G5425" s="459"/>
      <c r="H5425" s="459">
        <v>5418</v>
      </c>
      <c r="I5425" s="444">
        <f t="shared" ca="1" si="208"/>
        <v>-2765610610662760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-11523377544428.166</v>
      </c>
      <c r="L5425" s="444">
        <f t="shared" ca="1" si="207"/>
        <v>-2777133988207188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25">
      <c r="G5426" s="459"/>
      <c r="H5426" s="459">
        <v>5419</v>
      </c>
      <c r="I5426" s="444">
        <f t="shared" ca="1" si="208"/>
        <v>-2777133988207188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-11571391617529.949</v>
      </c>
      <c r="L5426" s="444">
        <f t="shared" ca="1" si="207"/>
        <v>-2788705379824718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25">
      <c r="G5427" s="459"/>
      <c r="H5427" s="459">
        <v>5420</v>
      </c>
      <c r="I5427" s="444">
        <f t="shared" ca="1" si="208"/>
        <v>-2788705379824718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-11619605749269.658</v>
      </c>
      <c r="L5427" s="444">
        <f t="shared" ca="1" si="207"/>
        <v>-2800324985573987.5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25">
      <c r="G5428" s="459"/>
      <c r="H5428" s="459">
        <v>5421</v>
      </c>
      <c r="I5428" s="444">
        <f t="shared" ca="1" si="208"/>
        <v>-2800324985573987.5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-11668020773224.947</v>
      </c>
      <c r="L5428" s="444">
        <f t="shared" ca="1" si="207"/>
        <v>-2811993006347212.5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25">
      <c r="G5429" s="459"/>
      <c r="H5429" s="459">
        <v>5422</v>
      </c>
      <c r="I5429" s="444">
        <f t="shared" ca="1" si="208"/>
        <v>-2811993006347212.5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-11716637526446.719</v>
      </c>
      <c r="L5429" s="444">
        <f t="shared" ca="1" si="207"/>
        <v>-2823709643873659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25">
      <c r="G5430" s="459"/>
      <c r="H5430" s="459">
        <v>5423</v>
      </c>
      <c r="I5430" s="444">
        <f t="shared" ca="1" si="208"/>
        <v>-2823709643873659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-11765456849473.578</v>
      </c>
      <c r="L5430" s="444">
        <f t="shared" ca="1" si="207"/>
        <v>-2835475100723132.5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25">
      <c r="G5431" s="459"/>
      <c r="H5431" s="459">
        <v>5424</v>
      </c>
      <c r="I5431" s="444">
        <f t="shared" ca="1" si="208"/>
        <v>-2835475100723132.5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-11814479586346.385</v>
      </c>
      <c r="L5431" s="444">
        <f t="shared" ca="1" si="207"/>
        <v>-2847289580309479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25">
      <c r="G5432" s="459"/>
      <c r="H5432" s="459">
        <v>5425</v>
      </c>
      <c r="I5432" s="444">
        <f t="shared" ca="1" si="208"/>
        <v>-2847289580309479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-11863706584622.828</v>
      </c>
      <c r="L5432" s="444">
        <f t="shared" ca="1" si="207"/>
        <v>-2859153286894102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25">
      <c r="G5433" s="459"/>
      <c r="H5433" s="459">
        <v>5426</v>
      </c>
      <c r="I5433" s="444">
        <f t="shared" ca="1" si="208"/>
        <v>-2859153286894102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-11913138695392.092</v>
      </c>
      <c r="L5433" s="444">
        <f t="shared" ca="1" si="207"/>
        <v>-2871066425589494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25">
      <c r="G5434" s="459"/>
      <c r="H5434" s="459">
        <v>5427</v>
      </c>
      <c r="I5434" s="444">
        <f t="shared" ca="1" si="208"/>
        <v>-2871066425589494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-11962776773289.559</v>
      </c>
      <c r="L5434" s="444">
        <f t="shared" ca="1" si="207"/>
        <v>-2883029202362783.5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25">
      <c r="G5435" s="459"/>
      <c r="H5435" s="459">
        <v>5428</v>
      </c>
      <c r="I5435" s="444">
        <f t="shared" ca="1" si="208"/>
        <v>-2883029202362783.5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-12012621676511.598</v>
      </c>
      <c r="L5435" s="444">
        <f t="shared" ca="1" si="207"/>
        <v>-2895041824039295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25">
      <c r="G5436" s="459"/>
      <c r="H5436" s="459">
        <v>5429</v>
      </c>
      <c r="I5436" s="444">
        <f t="shared" ca="1" si="208"/>
        <v>-2895041824039295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-12062674266830.396</v>
      </c>
      <c r="L5436" s="444">
        <f t="shared" ca="1" si="207"/>
        <v>-2907104498306125.5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25">
      <c r="G5437" s="459"/>
      <c r="H5437" s="459">
        <v>5430</v>
      </c>
      <c r="I5437" s="444">
        <f t="shared" ca="1" si="208"/>
        <v>-2907104498306125.5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-12112935409608.855</v>
      </c>
      <c r="L5437" s="444">
        <f t="shared" ca="1" si="207"/>
        <v>-2919217433715734.5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25">
      <c r="G5438" s="459"/>
      <c r="H5438" s="459">
        <v>5431</v>
      </c>
      <c r="I5438" s="444">
        <f t="shared" ca="1" si="208"/>
        <v>-2919217433715734.5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-12163405973815.561</v>
      </c>
      <c r="L5438" s="444">
        <f t="shared" ca="1" si="207"/>
        <v>-2931380839689550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25">
      <c r="G5439" s="459"/>
      <c r="H5439" s="459">
        <v>5432</v>
      </c>
      <c r="I5439" s="444">
        <f t="shared" ca="1" si="208"/>
        <v>-2931380839689550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-12214086832039.791</v>
      </c>
      <c r="L5439" s="444">
        <f t="shared" ca="1" si="207"/>
        <v>-2943594926521590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25">
      <c r="G5440" s="459"/>
      <c r="H5440" s="459">
        <v>5433</v>
      </c>
      <c r="I5440" s="444">
        <f t="shared" ca="1" si="208"/>
        <v>-2943594926521590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-12264978860506.625</v>
      </c>
      <c r="L5440" s="444">
        <f t="shared" ca="1" si="207"/>
        <v>-2955859905382096.5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25">
      <c r="G5441" s="459"/>
      <c r="H5441" s="459">
        <v>5434</v>
      </c>
      <c r="I5441" s="444">
        <f t="shared" ca="1" si="208"/>
        <v>-2955859905382096.5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-12316082939092.068</v>
      </c>
      <c r="L5441" s="444">
        <f t="shared" ca="1" si="207"/>
        <v>-2968175988321188.5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25">
      <c r="G5442" s="459"/>
      <c r="H5442" s="459">
        <v>5435</v>
      </c>
      <c r="I5442" s="444">
        <f t="shared" ca="1" si="208"/>
        <v>-2968175988321188.5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-12367399951338.285</v>
      </c>
      <c r="L5442" s="444">
        <f t="shared" ca="1" si="207"/>
        <v>-2980543388272527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25">
      <c r="G5443" s="459"/>
      <c r="H5443" s="459">
        <v>5436</v>
      </c>
      <c r="I5443" s="444">
        <f t="shared" ca="1" si="208"/>
        <v>-2980543388272527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-12418930784468.863</v>
      </c>
      <c r="L5443" s="444">
        <f t="shared" ca="1" si="207"/>
        <v>-2992962319056996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25">
      <c r="G5444" s="459"/>
      <c r="H5444" s="459">
        <v>5437</v>
      </c>
      <c r="I5444" s="444">
        <f t="shared" ca="1" si="208"/>
        <v>-2992962319056996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-12470676329404.15</v>
      </c>
      <c r="L5444" s="444">
        <f t="shared" ca="1" si="207"/>
        <v>-3005432995386400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25">
      <c r="G5445" s="459"/>
      <c r="H5445" s="459">
        <v>5438</v>
      </c>
      <c r="I5445" s="444">
        <f t="shared" ca="1" si="208"/>
        <v>-3005432995386400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-12522637480776.666</v>
      </c>
      <c r="L5445" s="444">
        <f t="shared" ca="1" si="207"/>
        <v>-3017955632867176.5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25">
      <c r="G5446" s="459"/>
      <c r="H5446" s="459">
        <v>5439</v>
      </c>
      <c r="I5446" s="444">
        <f t="shared" ca="1" si="208"/>
        <v>-3017955632867176.5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-12574815136946.568</v>
      </c>
      <c r="L5446" s="444">
        <f t="shared" ca="1" si="207"/>
        <v>-3030530448004123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25">
      <c r="G5447" s="459"/>
      <c r="H5447" s="459">
        <v>5440</v>
      </c>
      <c r="I5447" s="444">
        <f t="shared" ca="1" si="208"/>
        <v>-3030530448004123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-12627210200017.18</v>
      </c>
      <c r="L5447" s="444">
        <f t="shared" ca="1" si="207"/>
        <v>-3043157658204140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25">
      <c r="G5448" s="459"/>
      <c r="H5448" s="459">
        <v>5441</v>
      </c>
      <c r="I5448" s="444">
        <f t="shared" ca="1" si="208"/>
        <v>-3043157658204140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-12679823575850.584</v>
      </c>
      <c r="L5448" s="444">
        <f t="shared" ca="1" si="207"/>
        <v>-3055837481779990.5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25">
      <c r="G5449" s="459"/>
      <c r="H5449" s="459">
        <v>5442</v>
      </c>
      <c r="I5449" s="444">
        <f t="shared" ca="1" si="208"/>
        <v>-3055837481779990.5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-12732656174083.293</v>
      </c>
      <c r="L5449" s="444">
        <f t="shared" ca="1" si="207"/>
        <v>-3068570137954074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25">
      <c r="G5450" s="459"/>
      <c r="H5450" s="459">
        <v>5443</v>
      </c>
      <c r="I5450" s="444">
        <f t="shared" ca="1" si="208"/>
        <v>-3068570137954074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-12785708908141.975</v>
      </c>
      <c r="L5450" s="444">
        <f t="shared" ca="1" si="207"/>
        <v>-3081355846862216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25">
      <c r="G5451" s="459"/>
      <c r="H5451" s="459">
        <v>5444</v>
      </c>
      <c r="I5451" s="444">
        <f t="shared" ca="1" si="208"/>
        <v>-3081355846862216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-12838982695259.232</v>
      </c>
      <c r="L5451" s="444">
        <f t="shared" ca="1" si="207"/>
        <v>-3094194829557475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25">
      <c r="G5452" s="459"/>
      <c r="H5452" s="459">
        <v>5445</v>
      </c>
      <c r="I5452" s="444">
        <f t="shared" ca="1" si="208"/>
        <v>-3094194829557475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-12892478456489.479</v>
      </c>
      <c r="L5452" s="444">
        <f t="shared" ca="1" si="207"/>
        <v>-3107087308013964.5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25">
      <c r="G5453" s="459"/>
      <c r="H5453" s="459">
        <v>5446</v>
      </c>
      <c r="I5453" s="444">
        <f t="shared" ca="1" si="208"/>
        <v>-3107087308013964.5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-12946197116724.852</v>
      </c>
      <c r="L5453" s="444">
        <f t="shared" ca="1" si="207"/>
        <v>-3120033505130689.5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25">
      <c r="G5454" s="459"/>
      <c r="H5454" s="459">
        <v>5447</v>
      </c>
      <c r="I5454" s="444">
        <f t="shared" ca="1" si="208"/>
        <v>-3120033505130689.5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-13000139604711.207</v>
      </c>
      <c r="L5454" s="444">
        <f t="shared" ca="1" si="207"/>
        <v>-3133033644735400.5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25">
      <c r="G5455" s="459"/>
      <c r="H5455" s="459">
        <v>5448</v>
      </c>
      <c r="I5455" s="444">
        <f t="shared" ca="1" si="208"/>
        <v>-3133033644735400.5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-13054306853064.168</v>
      </c>
      <c r="L5455" s="444">
        <f t="shared" ca="1" si="207"/>
        <v>-3146087951588464.5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25">
      <c r="G5456" s="459"/>
      <c r="H5456" s="459">
        <v>5449</v>
      </c>
      <c r="I5456" s="444">
        <f t="shared" ca="1" si="208"/>
        <v>-3146087951588464.5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-13108699798285.27</v>
      </c>
      <c r="L5456" s="444">
        <f t="shared" ca="1" si="207"/>
        <v>-3159196651386750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25">
      <c r="G5457" s="459"/>
      <c r="H5457" s="459">
        <v>5450</v>
      </c>
      <c r="I5457" s="444">
        <f t="shared" ca="1" si="208"/>
        <v>-3159196651386750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-13163319380778.125</v>
      </c>
      <c r="L5457" s="444">
        <f t="shared" ca="1" si="207"/>
        <v>-3172359970767528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25">
      <c r="G5458" s="459"/>
      <c r="H5458" s="459">
        <v>5451</v>
      </c>
      <c r="I5458" s="444">
        <f t="shared" ca="1" si="208"/>
        <v>-3172359970767528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-13218166544864.699</v>
      </c>
      <c r="L5458" s="444">
        <f t="shared" ca="1" si="207"/>
        <v>-3185578137312392.5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25">
      <c r="G5459" s="459"/>
      <c r="H5459" s="459">
        <v>5452</v>
      </c>
      <c r="I5459" s="444">
        <f t="shared" ca="1" si="208"/>
        <v>-3185578137312392.5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-13273242238801.635</v>
      </c>
      <c r="L5459" s="444">
        <f t="shared" ca="1" si="207"/>
        <v>-3198851379551194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25">
      <c r="G5460" s="459"/>
      <c r="H5460" s="459">
        <v>5453</v>
      </c>
      <c r="I5460" s="444">
        <f t="shared" ca="1" si="208"/>
        <v>-3198851379551194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-13328547414796.641</v>
      </c>
      <c r="L5460" s="444">
        <f t="shared" ca="1" si="207"/>
        <v>-3212179926965990.5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25">
      <c r="G5461" s="459"/>
      <c r="H5461" s="459">
        <v>5454</v>
      </c>
      <c r="I5461" s="444">
        <f t="shared" ca="1" si="208"/>
        <v>-3212179926965990.5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-13384083029024.961</v>
      </c>
      <c r="L5461" s="444">
        <f t="shared" ca="1" si="207"/>
        <v>-3225564009995015.5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25">
      <c r="G5462" s="459"/>
      <c r="H5462" s="459">
        <v>5455</v>
      </c>
      <c r="I5462" s="444">
        <f t="shared" ca="1" si="208"/>
        <v>-3225564009995015.5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-13439850041645.898</v>
      </c>
      <c r="L5462" s="444">
        <f t="shared" ca="1" si="207"/>
        <v>-3239003860036661.5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25">
      <c r="G5463" s="459"/>
      <c r="H5463" s="459">
        <v>5456</v>
      </c>
      <c r="I5463" s="444">
        <f t="shared" ca="1" si="208"/>
        <v>-3239003860036661.5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-13495849416819.422</v>
      </c>
      <c r="L5463" s="444">
        <f t="shared" ca="1" si="207"/>
        <v>-3252499709453481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25">
      <c r="G5464" s="459"/>
      <c r="H5464" s="459">
        <v>5457</v>
      </c>
      <c r="I5464" s="444">
        <f t="shared" ca="1" si="208"/>
        <v>-3252499709453481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-13552082122722.838</v>
      </c>
      <c r="L5464" s="444">
        <f t="shared" ca="1" si="207"/>
        <v>-3266051791576204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25">
      <c r="G5465" s="459"/>
      <c r="H5465" s="459">
        <v>5458</v>
      </c>
      <c r="I5465" s="444">
        <f t="shared" ca="1" si="208"/>
        <v>-3266051791576204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-13608549131567.516</v>
      </c>
      <c r="L5465" s="444">
        <f t="shared" ca="1" si="207"/>
        <v>-3279660340707771.5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25">
      <c r="G5466" s="459"/>
      <c r="H5466" s="459">
        <v>5459</v>
      </c>
      <c r="I5466" s="444">
        <f t="shared" ca="1" si="208"/>
        <v>-3279660340707771.5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-13665251419615.715</v>
      </c>
      <c r="L5466" s="444">
        <f t="shared" ca="1" si="207"/>
        <v>-3293325592127387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25">
      <c r="G5467" s="459"/>
      <c r="H5467" s="459">
        <v>5460</v>
      </c>
      <c r="I5467" s="444">
        <f t="shared" ca="1" si="208"/>
        <v>-3293325592127387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-13722189967197.445</v>
      </c>
      <c r="L5467" s="444">
        <f t="shared" ca="1" si="207"/>
        <v>-3307047782094584.5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25">
      <c r="G5468" s="459"/>
      <c r="H5468" s="459">
        <v>5461</v>
      </c>
      <c r="I5468" s="444">
        <f t="shared" ca="1" si="208"/>
        <v>-3307047782094584.5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-13779365758727.436</v>
      </c>
      <c r="L5468" s="444">
        <f t="shared" ca="1" si="207"/>
        <v>-3320827147853312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25">
      <c r="G5469" s="459"/>
      <c r="H5469" s="459">
        <v>5462</v>
      </c>
      <c r="I5469" s="444">
        <f t="shared" ca="1" si="208"/>
        <v>-3320827147853312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-13836779782722.133</v>
      </c>
      <c r="L5469" s="444">
        <f t="shared" ca="1" si="207"/>
        <v>-3334663927636034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25">
      <c r="G5470" s="459"/>
      <c r="H5470" s="459">
        <v>5463</v>
      </c>
      <c r="I5470" s="444">
        <f t="shared" ca="1" si="208"/>
        <v>-3334663927636034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-13894433031816.809</v>
      </c>
      <c r="L5470" s="444">
        <f t="shared" ca="1" si="207"/>
        <v>-3348558360667851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25">
      <c r="G5471" s="459"/>
      <c r="H5471" s="459">
        <v>5464</v>
      </c>
      <c r="I5471" s="444">
        <f t="shared" ca="1" si="208"/>
        <v>-3348558360667851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-13952326502782.713</v>
      </c>
      <c r="L5471" s="444">
        <f t="shared" ca="1" si="207"/>
        <v>-3362510687170633.5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25">
      <c r="G5472" s="459"/>
      <c r="H5472" s="459">
        <v>5465</v>
      </c>
      <c r="I5472" s="444">
        <f t="shared" ca="1" si="208"/>
        <v>-3362510687170633.5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-14010461196544.307</v>
      </c>
      <c r="L5472" s="444">
        <f t="shared" ca="1" si="207"/>
        <v>-3376521148367178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25">
      <c r="G5473" s="459"/>
      <c r="H5473" s="459">
        <v>5466</v>
      </c>
      <c r="I5473" s="444">
        <f t="shared" ca="1" si="208"/>
        <v>-3376521148367178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-14068838118196.574</v>
      </c>
      <c r="L5473" s="444">
        <f t="shared" ca="1" si="207"/>
        <v>-3390589986485374.5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25">
      <c r="G5474" s="459"/>
      <c r="H5474" s="459">
        <v>5467</v>
      </c>
      <c r="I5474" s="444">
        <f t="shared" ca="1" si="208"/>
        <v>-3390589986485374.5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-14127458277022.393</v>
      </c>
      <c r="L5474" s="444">
        <f t="shared" ca="1" si="207"/>
        <v>-3404717444762397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25">
      <c r="G5475" s="459"/>
      <c r="H5475" s="459">
        <v>5468</v>
      </c>
      <c r="I5475" s="444">
        <f t="shared" ca="1" si="208"/>
        <v>-3404717444762397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-14186322686509.986</v>
      </c>
      <c r="L5475" s="444">
        <f t="shared" ca="1" si="207"/>
        <v>-3418903767448907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25">
      <c r="G5476" s="459"/>
      <c r="H5476" s="459">
        <v>5469</v>
      </c>
      <c r="I5476" s="444">
        <f t="shared" ca="1" si="208"/>
        <v>-3418903767448907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-14245432364370.445</v>
      </c>
      <c r="L5476" s="444">
        <f t="shared" ca="1" si="207"/>
        <v>-3433149199813277.5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25">
      <c r="G5477" s="459"/>
      <c r="H5477" s="459">
        <v>5470</v>
      </c>
      <c r="I5477" s="444">
        <f t="shared" ca="1" si="208"/>
        <v>-3433149199813277.5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-14304788332555.322</v>
      </c>
      <c r="L5477" s="444">
        <f t="shared" ca="1" si="207"/>
        <v>-3447453988145833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25">
      <c r="G5478" s="459"/>
      <c r="H5478" s="459">
        <v>5471</v>
      </c>
      <c r="I5478" s="444">
        <f t="shared" ca="1" si="208"/>
        <v>-3447453988145833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-14364391617274.305</v>
      </c>
      <c r="L5478" s="444">
        <f t="shared" ca="1" si="207"/>
        <v>-3461818379763107.5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25">
      <c r="G5479" s="459"/>
      <c r="H5479" s="459">
        <v>5472</v>
      </c>
      <c r="I5479" s="444">
        <f t="shared" ca="1" si="208"/>
        <v>-3461818379763107.5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-14424243249012.947</v>
      </c>
      <c r="L5479" s="444">
        <f t="shared" ca="1" si="207"/>
        <v>-3476242623012120.5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25">
      <c r="G5480" s="459"/>
      <c r="H5480" s="459">
        <v>5473</v>
      </c>
      <c r="I5480" s="444">
        <f t="shared" ca="1" si="208"/>
        <v>-3476242623012120.5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-14484344262550.502</v>
      </c>
      <c r="L5480" s="444">
        <f t="shared" ca="1" si="207"/>
        <v>-3490726967274671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25">
      <c r="G5481" s="459"/>
      <c r="H5481" s="459">
        <v>5474</v>
      </c>
      <c r="I5481" s="444">
        <f t="shared" ca="1" si="208"/>
        <v>-3490726967274671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-14544695696977.795</v>
      </c>
      <c r="L5481" s="444">
        <f t="shared" ca="1" si="207"/>
        <v>-3505271662971649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25">
      <c r="G5482" s="459"/>
      <c r="H5482" s="459">
        <v>5475</v>
      </c>
      <c r="I5482" s="444">
        <f t="shared" ca="1" si="208"/>
        <v>-3505271662971649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-14605298595715.203</v>
      </c>
      <c r="L5482" s="444">
        <f t="shared" ca="1" si="207"/>
        <v>-3519876961567364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25">
      <c r="G5483" s="459"/>
      <c r="H5483" s="459">
        <v>5476</v>
      </c>
      <c r="I5483" s="444">
        <f t="shared" ca="1" si="208"/>
        <v>-3519876961567364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-14666154006530.684</v>
      </c>
      <c r="L5483" s="444">
        <f t="shared" ca="1" si="207"/>
        <v>-3534543115573894.5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25">
      <c r="G5484" s="459"/>
      <c r="H5484" s="459">
        <v>5477</v>
      </c>
      <c r="I5484" s="444">
        <f t="shared" ca="1" si="208"/>
        <v>-3534543115573894.5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-14727262981557.896</v>
      </c>
      <c r="L5484" s="444">
        <f t="shared" ca="1" si="207"/>
        <v>-3549270378555452.5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25">
      <c r="G5485" s="459"/>
      <c r="H5485" s="459">
        <v>5478</v>
      </c>
      <c r="I5485" s="444">
        <f t="shared" ca="1" si="208"/>
        <v>-3549270378555452.5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-14788626577314.385</v>
      </c>
      <c r="L5485" s="444">
        <f t="shared" ca="1" si="207"/>
        <v>-3564059005132767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25">
      <c r="G5486" s="459"/>
      <c r="H5486" s="459">
        <v>5479</v>
      </c>
      <c r="I5486" s="444">
        <f t="shared" ca="1" si="208"/>
        <v>-3564059005132767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-14850245854719.859</v>
      </c>
      <c r="L5486" s="444">
        <f t="shared" ca="1" si="207"/>
        <v>-3578909250987487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25">
      <c r="G5487" s="459"/>
      <c r="H5487" s="459">
        <v>5480</v>
      </c>
      <c r="I5487" s="444">
        <f t="shared" ca="1" si="208"/>
        <v>-3578909250987487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-14912121879114.527</v>
      </c>
      <c r="L5487" s="444">
        <f t="shared" ca="1" si="207"/>
        <v>-3593821372866601.5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25">
      <c r="G5488" s="459"/>
      <c r="H5488" s="459">
        <v>5481</v>
      </c>
      <c r="I5488" s="444">
        <f t="shared" ca="1" si="208"/>
        <v>-3593821372866601.5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-14974255720277.506</v>
      </c>
      <c r="L5488" s="444">
        <f t="shared" ca="1" si="207"/>
        <v>-3608795628586879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25">
      <c r="G5489" s="459"/>
      <c r="H5489" s="459">
        <v>5482</v>
      </c>
      <c r="I5489" s="444">
        <f t="shared" ca="1" si="208"/>
        <v>-3608795628586879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-15036648452445.326</v>
      </c>
      <c r="L5489" s="444">
        <f t="shared" ca="1" si="207"/>
        <v>-3623832277039324.5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25">
      <c r="G5490" s="459"/>
      <c r="H5490" s="459">
        <v>5483</v>
      </c>
      <c r="I5490" s="444">
        <f t="shared" ca="1" si="208"/>
        <v>-3623832277039324.5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-15099301154330.518</v>
      </c>
      <c r="L5490" s="444">
        <f t="shared" ca="1" si="207"/>
        <v>-3638931578193655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25">
      <c r="G5491" s="459"/>
      <c r="H5491" s="459">
        <v>5484</v>
      </c>
      <c r="I5491" s="444">
        <f t="shared" ca="1" si="208"/>
        <v>-3638931578193655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-15162214909140.229</v>
      </c>
      <c r="L5491" s="444">
        <f t="shared" ca="1" si="207"/>
        <v>-3654093793102795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25">
      <c r="G5492" s="459"/>
      <c r="H5492" s="459">
        <v>5485</v>
      </c>
      <c r="I5492" s="444">
        <f t="shared" ca="1" si="208"/>
        <v>-3654093793102795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-15225390804594.977</v>
      </c>
      <c r="L5492" s="444">
        <f t="shared" ca="1" si="207"/>
        <v>-3669319183907390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25">
      <c r="G5493" s="459"/>
      <c r="H5493" s="459">
        <v>5486</v>
      </c>
      <c r="I5493" s="444">
        <f t="shared" ca="1" si="208"/>
        <v>-3669319183907390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-15288829932947.455</v>
      </c>
      <c r="L5493" s="444">
        <f t="shared" ca="1" si="207"/>
        <v>-3684608013840337.5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25">
      <c r="G5494" s="459"/>
      <c r="H5494" s="459">
        <v>5487</v>
      </c>
      <c r="I5494" s="444">
        <f t="shared" ca="1" si="208"/>
        <v>-3684608013840337.5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-15352533391001.406</v>
      </c>
      <c r="L5494" s="444">
        <f t="shared" ca="1" si="207"/>
        <v>-3699960547231339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25">
      <c r="G5495" s="459"/>
      <c r="H5495" s="459">
        <v>5488</v>
      </c>
      <c r="I5495" s="444">
        <f t="shared" ca="1" si="208"/>
        <v>-3699960547231339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-15416502280130.578</v>
      </c>
      <c r="L5495" s="444">
        <f t="shared" ca="1" si="207"/>
        <v>-3715377049511469.5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25">
      <c r="G5496" s="459"/>
      <c r="H5496" s="459">
        <v>5489</v>
      </c>
      <c r="I5496" s="444">
        <f t="shared" ca="1" si="208"/>
        <v>-3715377049511469.5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-15480737706297.789</v>
      </c>
      <c r="L5496" s="444">
        <f t="shared" ca="1" si="207"/>
        <v>-3730857787217767.5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25">
      <c r="G5497" s="459"/>
      <c r="H5497" s="459">
        <v>5490</v>
      </c>
      <c r="I5497" s="444">
        <f t="shared" ca="1" si="208"/>
        <v>-3730857787217767.5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-15545240780074.031</v>
      </c>
      <c r="L5497" s="444">
        <f t="shared" ca="1" si="207"/>
        <v>-3746403027997841.5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25">
      <c r="G5498" s="459"/>
      <c r="H5498" s="459">
        <v>5491</v>
      </c>
      <c r="I5498" s="444">
        <f t="shared" ca="1" si="208"/>
        <v>-3746403027997841.5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-15610012616657.672</v>
      </c>
      <c r="L5498" s="444">
        <f t="shared" ca="1" si="207"/>
        <v>-3762013040614499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25">
      <c r="G5499" s="459"/>
      <c r="H5499" s="459">
        <v>5492</v>
      </c>
      <c r="I5499" s="444">
        <f t="shared" ca="1" si="208"/>
        <v>-3762013040614499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-15675054335893.748</v>
      </c>
      <c r="L5499" s="444">
        <f t="shared" ca="1" si="207"/>
        <v>-3777688094950392.5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25">
      <c r="G5500" s="459"/>
      <c r="H5500" s="459">
        <v>5493</v>
      </c>
      <c r="I5500" s="444">
        <f t="shared" ca="1" si="208"/>
        <v>-3777688094950392.5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-15740367062293.303</v>
      </c>
      <c r="L5500" s="444">
        <f t="shared" ca="1" si="207"/>
        <v>-3793428462012686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25">
      <c r="G5501" s="459"/>
      <c r="H5501" s="459">
        <v>5494</v>
      </c>
      <c r="I5501" s="444">
        <f t="shared" ca="1" si="208"/>
        <v>-3793428462012686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-15805951925052.855</v>
      </c>
      <c r="L5501" s="444">
        <f t="shared" ca="1" si="207"/>
        <v>-3809234413937739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25">
      <c r="G5502" s="459"/>
      <c r="H5502" s="459">
        <v>5495</v>
      </c>
      <c r="I5502" s="444">
        <f t="shared" ca="1" si="208"/>
        <v>-3809234413937739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-15871810058073.912</v>
      </c>
      <c r="L5502" s="444">
        <f t="shared" ca="1" si="207"/>
        <v>-3825106223995813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25">
      <c r="G5503" s="459"/>
      <c r="H5503" s="459">
        <v>5496</v>
      </c>
      <c r="I5503" s="444">
        <f t="shared" ca="1" si="208"/>
        <v>-3825106223995813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-15937942599982.553</v>
      </c>
      <c r="L5503" s="444">
        <f t="shared" ca="1" si="207"/>
        <v>-3841044166595795.5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25">
      <c r="G5504" s="459"/>
      <c r="H5504" s="459">
        <v>5497</v>
      </c>
      <c r="I5504" s="444">
        <f t="shared" ca="1" si="208"/>
        <v>-3841044166595795.5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-16004350694149.148</v>
      </c>
      <c r="L5504" s="444">
        <f t="shared" ca="1" si="207"/>
        <v>-3857048517289944.5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25">
      <c r="G5505" s="459"/>
      <c r="H5505" s="459">
        <v>5498</v>
      </c>
      <c r="I5505" s="444">
        <f t="shared" ca="1" si="208"/>
        <v>-3857048517289944.5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-16071035488708.102</v>
      </c>
      <c r="L5505" s="444">
        <f t="shared" ca="1" si="207"/>
        <v>-3873119552778652.5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25">
      <c r="G5506" s="459"/>
      <c r="H5506" s="459">
        <v>5499</v>
      </c>
      <c r="I5506" s="444">
        <f t="shared" ca="1" si="208"/>
        <v>-3873119552778652.5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-16137998136577.719</v>
      </c>
      <c r="L5506" s="444">
        <f t="shared" ca="1" si="207"/>
        <v>-3889257550915230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25">
      <c r="G5507" s="459"/>
      <c r="H5507" s="459">
        <v>5500</v>
      </c>
      <c r="I5507" s="444">
        <f t="shared" ca="1" si="208"/>
        <v>-3889257550915230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-16205239795480.123</v>
      </c>
      <c r="L5507" s="444">
        <f t="shared" ca="1" si="207"/>
        <v>-3905462790710710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25">
      <c r="G5508" s="459"/>
      <c r="H5508" s="459">
        <v>5501</v>
      </c>
      <c r="I5508" s="444">
        <f t="shared" ca="1" si="208"/>
        <v>-3905462790710710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-16272761627961.291</v>
      </c>
      <c r="L5508" s="444">
        <f t="shared" ca="1" si="207"/>
        <v>-3921735552338671.5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25">
      <c r="G5509" s="459"/>
      <c r="H5509" s="459">
        <v>5502</v>
      </c>
      <c r="I5509" s="444">
        <f t="shared" ca="1" si="208"/>
        <v>-3921735552338671.5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-16340564801411.129</v>
      </c>
      <c r="L5509" s="444">
        <f t="shared" ca="1" si="207"/>
        <v>-3938076117140082.5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25">
      <c r="G5510" s="459"/>
      <c r="H5510" s="459">
        <v>5503</v>
      </c>
      <c r="I5510" s="444">
        <f t="shared" ca="1" si="208"/>
        <v>-3938076117140082.5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-16408650488083.674</v>
      </c>
      <c r="L5510" s="444">
        <f t="shared" ca="1" si="207"/>
        <v>-3954484767628166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25">
      <c r="G5511" s="459"/>
      <c r="H5511" s="459">
        <v>5504</v>
      </c>
      <c r="I5511" s="444">
        <f t="shared" ca="1" si="208"/>
        <v>-3954484767628166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-16477019865117.355</v>
      </c>
      <c r="L5511" s="444">
        <f t="shared" ca="1" si="207"/>
        <v>-3970961787493283.5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25">
      <c r="G5512" s="459"/>
      <c r="H5512" s="459">
        <v>5505</v>
      </c>
      <c r="I5512" s="444">
        <f t="shared" ca="1" si="208"/>
        <v>-3970961787493283.5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-16545674114555.348</v>
      </c>
      <c r="L5512" s="444">
        <f t="shared" ca="1" si="207"/>
        <v>-3987507461607839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25">
      <c r="G5513" s="459"/>
      <c r="H5513" s="459">
        <v>5506</v>
      </c>
      <c r="I5513" s="444">
        <f t="shared" ca="1" si="208"/>
        <v>-3987507461607839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-16614614423365.996</v>
      </c>
      <c r="L5513" s="444">
        <f t="shared" ca="1" si="207"/>
        <v>-4004122076031205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25">
      <c r="G5514" s="459"/>
      <c r="H5514" s="459">
        <v>5507</v>
      </c>
      <c r="I5514" s="444">
        <f t="shared" ca="1" si="208"/>
        <v>-4004122076031205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-16683841983463.355</v>
      </c>
      <c r="L5514" s="444">
        <f t="shared" ca="1" si="207"/>
        <v>-4020805918014668.5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25">
      <c r="G5515" s="459"/>
      <c r="H5515" s="459">
        <v>5508</v>
      </c>
      <c r="I5515" s="444">
        <f t="shared" ca="1" si="208"/>
        <v>-4020805918014668.5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-16753357991727.785</v>
      </c>
      <c r="L5515" s="444">
        <f t="shared" ca="1" si="207"/>
        <v>-4037559276006396.5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25">
      <c r="G5516" s="459"/>
      <c r="H5516" s="459">
        <v>5509</v>
      </c>
      <c r="I5516" s="444">
        <f t="shared" ca="1" si="208"/>
        <v>-4037559276006396.5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-16823163650026.652</v>
      </c>
      <c r="L5516" s="444">
        <f t="shared" ca="1" si="207"/>
        <v>-4054382439656423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25">
      <c r="G5517" s="459"/>
      <c r="H5517" s="459">
        <v>5510</v>
      </c>
      <c r="I5517" s="444">
        <f t="shared" ca="1" si="208"/>
        <v>-4054382439656423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-16893260165235.094</v>
      </c>
      <c r="L5517" s="444">
        <f t="shared" ca="1" si="207"/>
        <v>-4071275699821658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25">
      <c r="G5518" s="459"/>
      <c r="H5518" s="459">
        <v>5511</v>
      </c>
      <c r="I5518" s="444">
        <f t="shared" ca="1" si="208"/>
        <v>-4071275699821658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-16963648749256.906</v>
      </c>
      <c r="L5518" s="444">
        <f t="shared" ca="1" si="207"/>
        <v>-4088239348570915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25">
      <c r="G5519" s="459"/>
      <c r="H5519" s="459">
        <v>5512</v>
      </c>
      <c r="I5519" s="444">
        <f t="shared" ca="1" si="208"/>
        <v>-4088239348570915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-17034330619045.479</v>
      </c>
      <c r="L5519" s="444">
        <f t="shared" ca="1" si="207"/>
        <v>-4105273679189960.5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25">
      <c r="G5520" s="459"/>
      <c r="H5520" s="459">
        <v>5513</v>
      </c>
      <c r="I5520" s="444">
        <f t="shared" ca="1" si="208"/>
        <v>-4105273679189960.5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-17105306996624.836</v>
      </c>
      <c r="L5520" s="444">
        <f t="shared" ca="1" si="207"/>
        <v>-4122378986186585.5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25">
      <c r="G5521" s="459"/>
      <c r="H5521" s="459">
        <v>5514</v>
      </c>
      <c r="I5521" s="444">
        <f t="shared" ca="1" si="208"/>
        <v>-4122378986186585.5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-17176579109110.775</v>
      </c>
      <c r="L5521" s="444">
        <f t="shared" ca="1" si="207"/>
        <v>-4139555565295696.5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25">
      <c r="G5522" s="459"/>
      <c r="H5522" s="459">
        <v>5515</v>
      </c>
      <c r="I5522" s="444">
        <f t="shared" ca="1" si="208"/>
        <v>-4139555565295696.5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-17248148188732.066</v>
      </c>
      <c r="L5522" s="444">
        <f t="shared" ca="1" si="207"/>
        <v>-4156803713484428.5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25">
      <c r="G5523" s="459"/>
      <c r="H5523" s="459">
        <v>5516</v>
      </c>
      <c r="I5523" s="444">
        <f t="shared" ca="1" si="208"/>
        <v>-4156803713484428.5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-17320015472851.785</v>
      </c>
      <c r="L5523" s="444">
        <f t="shared" ca="1" si="207"/>
        <v>-4174123728957280.5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25">
      <c r="G5524" s="459"/>
      <c r="H5524" s="459">
        <v>5517</v>
      </c>
      <c r="I5524" s="444">
        <f t="shared" ca="1" si="208"/>
        <v>-4174123728957280.5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-17392182203988.666</v>
      </c>
      <c r="L5524" s="444">
        <f t="shared" ca="1" si="207"/>
        <v>-4191515911161269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25">
      <c r="G5525" s="459"/>
      <c r="H5525" s="459">
        <v>5518</v>
      </c>
      <c r="I5525" s="444">
        <f t="shared" ca="1" si="208"/>
        <v>-4191515911161269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-17464649629838.621</v>
      </c>
      <c r="L5525" s="444">
        <f t="shared" ca="1" si="207"/>
        <v>-4208980560791107.5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25">
      <c r="G5526" s="459"/>
      <c r="H5526" s="459">
        <v>5519</v>
      </c>
      <c r="I5526" s="444">
        <f t="shared" ca="1" si="208"/>
        <v>-4208980560791107.5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-17537419003296.283</v>
      </c>
      <c r="L5526" s="444">
        <f t="shared" ca="1" si="207"/>
        <v>-4226517979794404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25">
      <c r="G5527" s="459"/>
      <c r="H5527" s="459">
        <v>5520</v>
      </c>
      <c r="I5527" s="444">
        <f t="shared" ca="1" si="208"/>
        <v>-4226517979794404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-17610491582476.684</v>
      </c>
      <c r="L5527" s="444">
        <f t="shared" ca="1" si="207"/>
        <v>-4244128471376880.5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25">
      <c r="G5528" s="459"/>
      <c r="H5528" s="459">
        <v>5521</v>
      </c>
      <c r="I5528" s="444">
        <f t="shared" ca="1" si="208"/>
        <v>-4244128471376880.5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-17683868630737</v>
      </c>
      <c r="L5528" s="444">
        <f t="shared" ca="1" si="207"/>
        <v>-4261812340007617.5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25">
      <c r="G5529" s="459"/>
      <c r="H5529" s="459">
        <v>5522</v>
      </c>
      <c r="I5529" s="444">
        <f t="shared" ca="1" si="208"/>
        <v>-4261812340007617.5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-17757551416698.406</v>
      </c>
      <c r="L5529" s="444">
        <f t="shared" ca="1" si="207"/>
        <v>-4279569891424316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25">
      <c r="G5530" s="459"/>
      <c r="H5530" s="459">
        <v>5523</v>
      </c>
      <c r="I5530" s="444">
        <f t="shared" ca="1" si="208"/>
        <v>-4279569891424316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-17831541214267.984</v>
      </c>
      <c r="L5530" s="444">
        <f t="shared" ca="1" si="207"/>
        <v>-4297401432638584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25">
      <c r="G5531" s="459"/>
      <c r="H5531" s="459">
        <v>5524</v>
      </c>
      <c r="I5531" s="444">
        <f t="shared" ca="1" si="208"/>
        <v>-4297401432638584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-17905839302660.766</v>
      </c>
      <c r="L5531" s="444">
        <f t="shared" ca="1" si="207"/>
        <v>-4315307271941245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25">
      <c r="G5532" s="459"/>
      <c r="H5532" s="459">
        <v>5525</v>
      </c>
      <c r="I5532" s="444">
        <f t="shared" ca="1" si="208"/>
        <v>-4315307271941245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-17980446966421.855</v>
      </c>
      <c r="L5532" s="444">
        <f t="shared" ca="1" si="207"/>
        <v>-4333287718907667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25">
      <c r="G5533" s="459"/>
      <c r="H5533" s="459">
        <v>5526</v>
      </c>
      <c r="I5533" s="444">
        <f t="shared" ca="1" si="208"/>
        <v>-4333287718907667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-18055365495448.613</v>
      </c>
      <c r="L5533" s="444">
        <f t="shared" ca="1" si="207"/>
        <v>-4351343084403115.5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25">
      <c r="G5534" s="459"/>
      <c r="H5534" s="459">
        <v>5527</v>
      </c>
      <c r="I5534" s="444">
        <f t="shared" ca="1" si="208"/>
        <v>-4351343084403115.5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-18130596185012.98</v>
      </c>
      <c r="L5534" s="444">
        <f t="shared" ca="1" si="207"/>
        <v>-4369473680588128.5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25">
      <c r="G5535" s="459"/>
      <c r="H5535" s="459">
        <v>5528</v>
      </c>
      <c r="I5535" s="444">
        <f t="shared" ca="1" si="208"/>
        <v>-4369473680588128.5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-18206140335783.867</v>
      </c>
      <c r="L5535" s="444">
        <f t="shared" ca="1" si="207"/>
        <v>-4387679820923912.5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25">
      <c r="G5536" s="459"/>
      <c r="H5536" s="459">
        <v>5529</v>
      </c>
      <c r="I5536" s="444">
        <f t="shared" ca="1" si="208"/>
        <v>-4387679820923912.5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-18281999253849.633</v>
      </c>
      <c r="L5536" s="444">
        <f t="shared" ca="1" si="207"/>
        <v>-4405961820177762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25">
      <c r="G5537" s="459"/>
      <c r="H5537" s="459">
        <v>5530</v>
      </c>
      <c r="I5537" s="444">
        <f t="shared" ca="1" si="208"/>
        <v>-4405961820177762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-18358174250740.676</v>
      </c>
      <c r="L5537" s="444">
        <f t="shared" ca="1" si="207"/>
        <v>-4424319994428502.5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25">
      <c r="G5538" s="459"/>
      <c r="H5538" s="459">
        <v>5531</v>
      </c>
      <c r="I5538" s="444">
        <f t="shared" ca="1" si="208"/>
        <v>-4424319994428502.5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-18434666643452.094</v>
      </c>
      <c r="L5538" s="444">
        <f t="shared" ca="1" si="207"/>
        <v>-4442754661071954.5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25">
      <c r="G5539" s="459"/>
      <c r="H5539" s="459">
        <v>5532</v>
      </c>
      <c r="I5539" s="444">
        <f t="shared" ca="1" si="208"/>
        <v>-4442754661071954.5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-18511477754466.477</v>
      </c>
      <c r="L5539" s="444">
        <f t="shared" ca="1" si="207"/>
        <v>-4461266138826421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25">
      <c r="G5540" s="459"/>
      <c r="H5540" s="459">
        <v>5533</v>
      </c>
      <c r="I5540" s="444">
        <f t="shared" ca="1" si="208"/>
        <v>-4461266138826421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-18588608911776.758</v>
      </c>
      <c r="L5540" s="444">
        <f t="shared" ca="1" si="207"/>
        <v>-4479854747738198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25">
      <c r="G5541" s="459"/>
      <c r="H5541" s="459">
        <v>5534</v>
      </c>
      <c r="I5541" s="444">
        <f t="shared" ca="1" si="208"/>
        <v>-4479854747738198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-18666061448909.156</v>
      </c>
      <c r="L5541" s="444">
        <f t="shared" ca="1" si="207"/>
        <v>-4498520809187107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25">
      <c r="G5542" s="459"/>
      <c r="H5542" s="459">
        <v>5535</v>
      </c>
      <c r="I5542" s="444">
        <f t="shared" ca="1" si="208"/>
        <v>-4498520809187107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-18743836704946.277</v>
      </c>
      <c r="L5542" s="444">
        <f t="shared" ca="1" si="207"/>
        <v>-4517264645892053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25">
      <c r="G5543" s="459"/>
      <c r="H5543" s="459">
        <v>5536</v>
      </c>
      <c r="I5543" s="444">
        <f t="shared" ca="1" si="208"/>
        <v>-4517264645892053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-18821936024550.219</v>
      </c>
      <c r="L5543" s="444">
        <f t="shared" ca="1" si="207"/>
        <v>-4536086581916603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25">
      <c r="G5544" s="459"/>
      <c r="H5544" s="459">
        <v>5537</v>
      </c>
      <c r="I5544" s="444">
        <f t="shared" ca="1" si="208"/>
        <v>-4536086581916603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-18900360757985.844</v>
      </c>
      <c r="L5544" s="444">
        <f t="shared" ca="1" si="207"/>
        <v>-4554986942674589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25">
      <c r="G5545" s="459"/>
      <c r="H5545" s="459">
        <v>5538</v>
      </c>
      <c r="I5545" s="444">
        <f t="shared" ca="1" si="208"/>
        <v>-4554986942674589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-18979112261144.121</v>
      </c>
      <c r="L5545" s="444">
        <f t="shared" ca="1" si="207"/>
        <v>-4573966054935733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25">
      <c r="G5546" s="459"/>
      <c r="H5546" s="459">
        <v>5539</v>
      </c>
      <c r="I5546" s="444">
        <f t="shared" ca="1" si="208"/>
        <v>-4573966054935733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-19058191895565.555</v>
      </c>
      <c r="L5546" s="444">
        <f t="shared" ca="1" si="207"/>
        <v>-4593024246831299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25">
      <c r="G5547" s="459"/>
      <c r="H5547" s="459">
        <v>5540</v>
      </c>
      <c r="I5547" s="444">
        <f t="shared" ca="1" si="208"/>
        <v>-4593024246831299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-19137601028463.746</v>
      </c>
      <c r="L5547" s="444">
        <f t="shared" ca="1" si="207"/>
        <v>-4612161847859763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25">
      <c r="G5548" s="459"/>
      <c r="H5548" s="459">
        <v>5541</v>
      </c>
      <c r="I5548" s="444">
        <f t="shared" ca="1" si="208"/>
        <v>-4612161847859763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-19217341032749.012</v>
      </c>
      <c r="L5548" s="444">
        <f t="shared" ca="1" si="207"/>
        <v>-4631379188892512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25">
      <c r="G5549" s="459"/>
      <c r="H5549" s="459">
        <v>5542</v>
      </c>
      <c r="I5549" s="444">
        <f t="shared" ca="1" si="208"/>
        <v>-4631379188892512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-19297413287052.133</v>
      </c>
      <c r="L5549" s="444">
        <f t="shared" ca="1" si="207"/>
        <v>-4650676602179564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25">
      <c r="G5550" s="459"/>
      <c r="H5550" s="459">
        <v>5543</v>
      </c>
      <c r="I5550" s="444">
        <f t="shared" ca="1" si="208"/>
        <v>-4650676602179564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-19377819175748.184</v>
      </c>
      <c r="L5550" s="444">
        <f t="shared" ca="1" si="207"/>
        <v>-4670054421355312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25">
      <c r="G5551" s="459"/>
      <c r="H5551" s="459">
        <v>5544</v>
      </c>
      <c r="I5551" s="444">
        <f t="shared" ca="1" si="208"/>
        <v>-4670054421355312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-19458560088980.465</v>
      </c>
      <c r="L5551" s="444">
        <f t="shared" ca="1" si="207"/>
        <v>-4689512981444292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25">
      <c r="G5552" s="459"/>
      <c r="H5552" s="459">
        <v>5545</v>
      </c>
      <c r="I5552" s="444">
        <f t="shared" ca="1" si="208"/>
        <v>-4689512981444292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-19539637422684.551</v>
      </c>
      <c r="L5552" s="444">
        <f t="shared" ca="1" si="207"/>
        <v>-4709052618866977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25">
      <c r="G5553" s="459"/>
      <c r="H5553" s="459">
        <v>5546</v>
      </c>
      <c r="I5553" s="444">
        <f t="shared" ca="1" si="208"/>
        <v>-4709052618866977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-19621052578612.402</v>
      </c>
      <c r="L5553" s="444">
        <f t="shared" ca="1" si="207"/>
        <v>-4728673671445589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25">
      <c r="G5554" s="459"/>
      <c r="H5554" s="459">
        <v>5547</v>
      </c>
      <c r="I5554" s="444">
        <f t="shared" ca="1" si="208"/>
        <v>-4728673671445589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-19702806964356.621</v>
      </c>
      <c r="L5554" s="444">
        <f t="shared" ca="1" si="207"/>
        <v>-4748376478409946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25">
      <c r="G5555" s="459"/>
      <c r="H5555" s="459">
        <v>5548</v>
      </c>
      <c r="I5555" s="444">
        <f t="shared" ca="1" si="208"/>
        <v>-4748376478409946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-19784901993374.773</v>
      </c>
      <c r="L5555" s="444">
        <f t="shared" ca="1" si="207"/>
        <v>-4768161380403321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25">
      <c r="G5556" s="459"/>
      <c r="H5556" s="459">
        <v>5549</v>
      </c>
      <c r="I5556" s="444">
        <f t="shared" ca="1" si="208"/>
        <v>-4768161380403321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-19867339085013.836</v>
      </c>
      <c r="L5556" s="444">
        <f t="shared" ca="1" si="207"/>
        <v>-4788028719488335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25">
      <c r="G5557" s="459"/>
      <c r="H5557" s="459">
        <v>5550</v>
      </c>
      <c r="I5557" s="444">
        <f t="shared" ca="1" si="208"/>
        <v>-4788028719488335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-19950119664534.73</v>
      </c>
      <c r="L5557" s="444">
        <f t="shared" ca="1" si="207"/>
        <v>-4807978839152870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25">
      <c r="G5558" s="459"/>
      <c r="H5558" s="459">
        <v>5551</v>
      </c>
      <c r="I5558" s="444">
        <f t="shared" ca="1" si="208"/>
        <v>-4807978839152870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-20033245163136.957</v>
      </c>
      <c r="L5558" s="444">
        <f t="shared" ca="1" si="207"/>
        <v>-4828012084316007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25">
      <c r="G5559" s="459"/>
      <c r="H5559" s="459">
        <v>5552</v>
      </c>
      <c r="I5559" s="444">
        <f t="shared" ca="1" si="208"/>
        <v>-4828012084316007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-20116717017983.363</v>
      </c>
      <c r="L5559" s="444">
        <f t="shared" ca="1" si="207"/>
        <v>-4848128801333990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25">
      <c r="G5560" s="459"/>
      <c r="H5560" s="459">
        <v>5553</v>
      </c>
      <c r="I5560" s="444">
        <f t="shared" ca="1" si="208"/>
        <v>-4848128801333990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-20200536672224.957</v>
      </c>
      <c r="L5560" s="444">
        <f t="shared" ca="1" si="207"/>
        <v>-4868329338006215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25">
      <c r="G5561" s="459"/>
      <c r="H5561" s="459">
        <v>5554</v>
      </c>
      <c r="I5561" s="444">
        <f t="shared" ca="1" si="208"/>
        <v>-4868329338006215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-20284705575025.895</v>
      </c>
      <c r="L5561" s="444">
        <f t="shared" ca="1" si="207"/>
        <v>-4888614043581241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25">
      <c r="G5562" s="459"/>
      <c r="H5562" s="459">
        <v>5555</v>
      </c>
      <c r="I5562" s="444">
        <f t="shared" ca="1" si="208"/>
        <v>-4888614043581241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-20369225181588.504</v>
      </c>
      <c r="L5562" s="444">
        <f t="shared" ca="1" si="207"/>
        <v>-4908983268762830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25">
      <c r="G5563" s="459"/>
      <c r="H5563" s="459">
        <v>5556</v>
      </c>
      <c r="I5563" s="444">
        <f t="shared" ca="1" si="208"/>
        <v>-4908983268762830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-20454096953178.457</v>
      </c>
      <c r="L5563" s="444">
        <f t="shared" ca="1" si="207"/>
        <v>-4929437365716008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25">
      <c r="G5564" s="459"/>
      <c r="H5564" s="459">
        <v>5557</v>
      </c>
      <c r="I5564" s="444">
        <f t="shared" ca="1" si="208"/>
        <v>-4929437365716008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-20539322357150.031</v>
      </c>
      <c r="L5564" s="444">
        <f t="shared" ca="1" si="207"/>
        <v>-4949976688073158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25">
      <c r="G5565" s="459"/>
      <c r="H5565" s="459">
        <v>5558</v>
      </c>
      <c r="I5565" s="444">
        <f t="shared" ca="1" si="208"/>
        <v>-4949976688073158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-20624902866971.492</v>
      </c>
      <c r="L5565" s="444">
        <f t="shared" ca="1" si="207"/>
        <v>-4970601590940129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25">
      <c r="G5566" s="459"/>
      <c r="H5566" s="459">
        <v>5559</v>
      </c>
      <c r="I5566" s="444">
        <f t="shared" ca="1" si="208"/>
        <v>-4970601590940129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-20710839962250.539</v>
      </c>
      <c r="L5566" s="444">
        <f t="shared" ca="1" si="207"/>
        <v>-4991312430902380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25">
      <c r="G5567" s="459"/>
      <c r="H5567" s="459">
        <v>5560</v>
      </c>
      <c r="I5567" s="444">
        <f t="shared" ca="1" si="208"/>
        <v>-4991312430902380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-20797135128759.918</v>
      </c>
      <c r="L5567" s="444">
        <f t="shared" ca="1" si="207"/>
        <v>-5012109566031140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25">
      <c r="G5568" s="459"/>
      <c r="H5568" s="459">
        <v>5561</v>
      </c>
      <c r="I5568" s="444">
        <f t="shared" ca="1" si="208"/>
        <v>-5012109566031140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-20883789858463.082</v>
      </c>
      <c r="L5568" s="444">
        <f t="shared" ca="1" si="207"/>
        <v>-5032993355889603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25">
      <c r="G5569" s="459"/>
      <c r="H5569" s="459">
        <v>5562</v>
      </c>
      <c r="I5569" s="444">
        <f t="shared" ca="1" si="208"/>
        <v>-5032993355889603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-20970805649540.012</v>
      </c>
      <c r="L5569" s="444">
        <f t="shared" ca="1" si="207"/>
        <v>-5053964161539143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25">
      <c r="G5570" s="459"/>
      <c r="H5570" s="459">
        <v>5563</v>
      </c>
      <c r="I5570" s="444">
        <f t="shared" ca="1" si="208"/>
        <v>-5053964161539143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-21058184006413.094</v>
      </c>
      <c r="L5570" s="444">
        <f t="shared" ca="1" si="207"/>
        <v>-5075022345545556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25">
      <c r="G5571" s="459"/>
      <c r="H5571" s="459">
        <v>5564</v>
      </c>
      <c r="I5571" s="444">
        <f t="shared" ca="1" si="208"/>
        <v>-5075022345545556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-21145926439773.148</v>
      </c>
      <c r="L5571" s="444">
        <f t="shared" ca="1" si="207"/>
        <v>-5096168271985329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25">
      <c r="G5572" s="459"/>
      <c r="H5572" s="459">
        <v>5565</v>
      </c>
      <c r="I5572" s="444">
        <f t="shared" ca="1" si="208"/>
        <v>-5096168271985329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-21234034466605.539</v>
      </c>
      <c r="L5572" s="444">
        <f t="shared" ca="1" si="207"/>
        <v>-5117402306451935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25">
      <c r="G5573" s="459"/>
      <c r="H5573" s="459">
        <v>5566</v>
      </c>
      <c r="I5573" s="444">
        <f t="shared" ca="1" si="208"/>
        <v>-5117402306451935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-21322509610216.395</v>
      </c>
      <c r="L5573" s="444">
        <f t="shared" ca="1" si="207"/>
        <v>-5138724816062151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25">
      <c r="G5574" s="459"/>
      <c r="H5574" s="459">
        <v>5567</v>
      </c>
      <c r="I5574" s="444">
        <f t="shared" ca="1" si="208"/>
        <v>-5138724816062151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-21411353400258.961</v>
      </c>
      <c r="L5574" s="444">
        <f t="shared" ca="1" si="207"/>
        <v>-5160136169462410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25">
      <c r="G5575" s="459"/>
      <c r="H5575" s="459">
        <v>5568</v>
      </c>
      <c r="I5575" s="444">
        <f t="shared" ca="1" si="208"/>
        <v>-5160136169462410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-21500567372760.043</v>
      </c>
      <c r="L5575" s="444">
        <f t="shared" ca="1" si="207"/>
        <v>-5181636736835170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25">
      <c r="G5576" s="459"/>
      <c r="H5576" s="459">
        <v>5569</v>
      </c>
      <c r="I5576" s="444">
        <f t="shared" ca="1" si="208"/>
        <v>-5181636736835170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-21590153070146.543</v>
      </c>
      <c r="L5576" s="444">
        <f t="shared" ca="1" si="207"/>
        <v>-5203226889905317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25">
      <c r="G5577" s="459"/>
      <c r="H5577" s="459">
        <v>5570</v>
      </c>
      <c r="I5577" s="444">
        <f t="shared" ca="1" si="208"/>
        <v>-5203226889905317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-21680112041272.152</v>
      </c>
      <c r="L5577" s="444">
        <f t="shared" ca="1" si="207"/>
        <v>-5224907001946589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25">
      <c r="G5578" s="459"/>
      <c r="H5578" s="459">
        <v>5571</v>
      </c>
      <c r="I5578" s="444">
        <f t="shared" ca="1" si="208"/>
        <v>-5224907001946589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-21770445841444.121</v>
      </c>
      <c r="L5578" s="444">
        <f t="shared" ca="1" si="207"/>
        <v>-5246677447788033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25">
      <c r="G5579" s="459"/>
      <c r="H5579" s="459">
        <v>5572</v>
      </c>
      <c r="I5579" s="444">
        <f t="shared" ca="1" si="208"/>
        <v>-5246677447788033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-21861156032450.137</v>
      </c>
      <c r="L5579" s="444">
        <f t="shared" ca="1" si="207"/>
        <v>-5268538603820483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25">
      <c r="G5580" s="459"/>
      <c r="H5580" s="459">
        <v>5573</v>
      </c>
      <c r="I5580" s="444">
        <f t="shared" ca="1" si="208"/>
        <v>-5268538603820483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-21952244182585.344</v>
      </c>
      <c r="L5580" s="444">
        <f t="shared" ca="1" si="207"/>
        <v>-5290490848003068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25">
      <c r="G5581" s="459"/>
      <c r="H5581" s="459">
        <v>5574</v>
      </c>
      <c r="I5581" s="444">
        <f t="shared" ca="1" si="208"/>
        <v>-5290490848003068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-22043711866679.449</v>
      </c>
      <c r="L5581" s="444">
        <f t="shared" ca="1" si="207"/>
        <v>-5312534559869747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25">
      <c r="G5582" s="459"/>
      <c r="H5582" s="459">
        <v>5575</v>
      </c>
      <c r="I5582" s="444">
        <f t="shared" ca="1" si="208"/>
        <v>-5312534559869747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-22135560666123.945</v>
      </c>
      <c r="L5582" s="444">
        <f t="shared" ca="1" si="207"/>
        <v>-5334670120535871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25">
      <c r="G5583" s="459"/>
      <c r="H5583" s="459">
        <v>5576</v>
      </c>
      <c r="I5583" s="444">
        <f t="shared" ca="1" si="208"/>
        <v>-5334670120535871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-22227792168899.461</v>
      </c>
      <c r="L5583" s="444">
        <f t="shared" ca="1" si="207"/>
        <v>-5356897912704770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25">
      <c r="G5584" s="459"/>
      <c r="H5584" s="459">
        <v>5577</v>
      </c>
      <c r="I5584" s="444">
        <f t="shared" ca="1" si="208"/>
        <v>-5356897912704770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-22320407969603.207</v>
      </c>
      <c r="L5584" s="444">
        <f t="shared" ca="1" si="207"/>
        <v>-5379218320674373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25">
      <c r="G5585" s="459"/>
      <c r="H5585" s="459">
        <v>5578</v>
      </c>
      <c r="I5585" s="444">
        <f t="shared" ca="1" si="208"/>
        <v>-5379218320674373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-22413409669476.555</v>
      </c>
      <c r="L5585" s="444">
        <f t="shared" ca="1" si="207"/>
        <v>-5401631730343850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25">
      <c r="G5586" s="459"/>
      <c r="H5586" s="459">
        <v>5579</v>
      </c>
      <c r="I5586" s="444">
        <f t="shared" ca="1" si="208"/>
        <v>-5401631730343850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-22506798876432.707</v>
      </c>
      <c r="L5586" s="444">
        <f t="shared" ca="1" si="207"/>
        <v>-5424138529220283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25">
      <c r="G5587" s="459"/>
      <c r="H5587" s="459">
        <v>5580</v>
      </c>
      <c r="I5587" s="444">
        <f t="shared" ca="1" si="208"/>
        <v>-5424138529220283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-22600577205084.512</v>
      </c>
      <c r="L5587" s="444">
        <f t="shared" ca="1" si="207"/>
        <v>-5446739106425368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25">
      <c r="G5588" s="459"/>
      <c r="H5588" s="459">
        <v>5581</v>
      </c>
      <c r="I5588" s="444">
        <f t="shared" ca="1" si="208"/>
        <v>-5446739106425368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-22694746276772.367</v>
      </c>
      <c r="L5588" s="444">
        <f t="shared" ca="1" si="207"/>
        <v>-5469433852702140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25">
      <c r="G5589" s="459"/>
      <c r="H5589" s="459">
        <v>5582</v>
      </c>
      <c r="I5589" s="444">
        <f t="shared" ca="1" si="208"/>
        <v>-5469433852702140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-22789307719592.25</v>
      </c>
      <c r="L5589" s="444">
        <f t="shared" ca="1" si="207"/>
        <v>-5492223160421732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25">
      <c r="G5590" s="459"/>
      <c r="H5590" s="459">
        <v>5583</v>
      </c>
      <c r="I5590" s="444">
        <f t="shared" ca="1" si="208"/>
        <v>-5492223160421732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-22884263168423.883</v>
      </c>
      <c r="L5590" s="444">
        <f t="shared" ca="1" si="207"/>
        <v>-5515107423590156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25">
      <c r="G5591" s="459"/>
      <c r="H5591" s="459">
        <v>5584</v>
      </c>
      <c r="I5591" s="444">
        <f t="shared" ca="1" si="208"/>
        <v>-5515107423590156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-22979614264958.984</v>
      </c>
      <c r="L5591" s="444">
        <f t="shared" ca="1" si="207"/>
        <v>-5538087037855115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25">
      <c r="G5592" s="459"/>
      <c r="H5592" s="459">
        <v>5585</v>
      </c>
      <c r="I5592" s="444">
        <f t="shared" ca="1" si="208"/>
        <v>-5538087037855115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-23075362657729.645</v>
      </c>
      <c r="L5592" s="444">
        <f t="shared" ca="1" si="207"/>
        <v>-5561162400512845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25">
      <c r="G5593" s="459"/>
      <c r="H5593" s="459">
        <v>5586</v>
      </c>
      <c r="I5593" s="444">
        <f t="shared" ca="1" si="208"/>
        <v>-5561162400512845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-23171510002136.855</v>
      </c>
      <c r="L5593" s="444">
        <f t="shared" ca="1" si="207"/>
        <v>-5584333910514982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25">
      <c r="G5594" s="459"/>
      <c r="H5594" s="459">
        <v>5587</v>
      </c>
      <c r="I5594" s="444">
        <f t="shared" ca="1" si="208"/>
        <v>-5584333910514982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-23268057960479.09</v>
      </c>
      <c r="L5594" s="444">
        <f t="shared" ca="1" si="207"/>
        <v>-5607601968475461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25">
      <c r="G5595" s="459"/>
      <c r="H5595" s="459">
        <v>5588</v>
      </c>
      <c r="I5595" s="444">
        <f t="shared" ca="1" si="208"/>
        <v>-5607601968475461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-23365008201981.086</v>
      </c>
      <c r="L5595" s="444">
        <f t="shared" ca="1" si="207"/>
        <v>-5630966976677442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25">
      <c r="G5596" s="459"/>
      <c r="H5596" s="459">
        <v>5589</v>
      </c>
      <c r="I5596" s="444">
        <f t="shared" ca="1" si="208"/>
        <v>-5630966976677442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-23462362402822.676</v>
      </c>
      <c r="L5596" s="444">
        <f t="shared" ca="1" si="207"/>
        <v>-5654429339080265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25">
      <c r="G5597" s="459"/>
      <c r="H5597" s="459">
        <v>5590</v>
      </c>
      <c r="I5597" s="444">
        <f t="shared" ca="1" si="208"/>
        <v>-5654429339080265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-23560122246167.77</v>
      </c>
      <c r="L5597" s="444">
        <f t="shared" ca="1" si="207"/>
        <v>-5677989461326433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25">
      <c r="G5598" s="459"/>
      <c r="H5598" s="459">
        <v>5591</v>
      </c>
      <c r="I5598" s="444">
        <f t="shared" ca="1" si="208"/>
        <v>-5677989461326433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-23658289422193.469</v>
      </c>
      <c r="L5598" s="444">
        <f t="shared" ca="1" si="207"/>
        <v>-5701647750748626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25">
      <c r="G5599" s="459"/>
      <c r="H5599" s="459">
        <v>5592</v>
      </c>
      <c r="I5599" s="444">
        <f t="shared" ca="1" si="208"/>
        <v>-5701647750748626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-23756865628119.273</v>
      </c>
      <c r="L5599" s="444">
        <f t="shared" ca="1" si="207"/>
        <v>-5725404616376745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25">
      <c r="G5600" s="459"/>
      <c r="H5600" s="459">
        <v>5593</v>
      </c>
      <c r="I5600" s="444">
        <f t="shared" ca="1" si="208"/>
        <v>-5725404616376745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-23855852568236.438</v>
      </c>
      <c r="L5600" s="444">
        <f t="shared" ca="1" si="207"/>
        <v>-5749260468944981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25">
      <c r="G5601" s="459"/>
      <c r="H5601" s="459">
        <v>5594</v>
      </c>
      <c r="I5601" s="444">
        <f t="shared" ca="1" si="208"/>
        <v>-5749260468944981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-23955251953937.422</v>
      </c>
      <c r="L5601" s="444">
        <f t="shared" ca="1" si="207"/>
        <v>-5773215720898918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25">
      <c r="G5602" s="459"/>
      <c r="H5602" s="459">
        <v>5595</v>
      </c>
      <c r="I5602" s="444">
        <f t="shared" ca="1" si="208"/>
        <v>-5773215720898918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-24055065503745.492</v>
      </c>
      <c r="L5602" s="444">
        <f t="shared" ca="1" si="207"/>
        <v>-5797270786402663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25">
      <c r="G5603" s="459"/>
      <c r="H5603" s="459">
        <v>5596</v>
      </c>
      <c r="I5603" s="444">
        <f t="shared" ca="1" si="208"/>
        <v>-5797270786402663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-24155294943344.43</v>
      </c>
      <c r="L5603" s="444">
        <f t="shared" ca="1" si="207"/>
        <v>-5821426081346007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25">
      <c r="G5604" s="459"/>
      <c r="H5604" s="459">
        <v>5597</v>
      </c>
      <c r="I5604" s="444">
        <f t="shared" ca="1" si="208"/>
        <v>-5821426081346007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-24255942005608.363</v>
      </c>
      <c r="L5604" s="444">
        <f t="shared" ca="1" si="207"/>
        <v>-5845682023351615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25">
      <c r="G5605" s="459"/>
      <c r="H5605" s="459">
        <v>5598</v>
      </c>
      <c r="I5605" s="444">
        <f t="shared" ca="1" si="208"/>
        <v>-5845682023351615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-24357008430631.73</v>
      </c>
      <c r="L5605" s="444">
        <f t="shared" ca="1" si="207"/>
        <v>-5870039031782247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25">
      <c r="G5606" s="459"/>
      <c r="H5606" s="459">
        <v>5599</v>
      </c>
      <c r="I5606" s="444">
        <f t="shared" ca="1" si="208"/>
        <v>-5870039031782247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-24458495965759.363</v>
      </c>
      <c r="L5606" s="444">
        <f t="shared" ca="1" si="207"/>
        <v>-5894497527748006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25">
      <c r="G5607" s="459"/>
      <c r="H5607" s="459">
        <v>5600</v>
      </c>
      <c r="I5607" s="444">
        <f t="shared" ca="1" si="208"/>
        <v>-5894497527748006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-24560406365616.691</v>
      </c>
      <c r="L5607" s="444">
        <f t="shared" ca="1" si="207"/>
        <v>-5919057934113623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25">
      <c r="G5608" s="459"/>
      <c r="H5608" s="459">
        <v>5601</v>
      </c>
      <c r="I5608" s="444">
        <f t="shared" ca="1" si="208"/>
        <v>-5919057934113623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-24662741392140.094</v>
      </c>
      <c r="L5608" s="444">
        <f t="shared" ca="1" si="207"/>
        <v>-5943720675505763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25">
      <c r="G5609" s="459"/>
      <c r="H5609" s="459">
        <v>5602</v>
      </c>
      <c r="I5609" s="444">
        <f t="shared" ca="1" si="208"/>
        <v>-5943720675505763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-24765502814607.344</v>
      </c>
      <c r="L5609" s="444">
        <f t="shared" ca="1" si="207"/>
        <v>-5968486178320370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25">
      <c r="G5610" s="459"/>
      <c r="H5610" s="459">
        <v>5603</v>
      </c>
      <c r="I5610" s="444">
        <f t="shared" ca="1" si="208"/>
        <v>-5968486178320370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-24868692409668.207</v>
      </c>
      <c r="L5610" s="444">
        <f t="shared" ca="1" si="207"/>
        <v>-5993354870730038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25">
      <c r="G5611" s="459"/>
      <c r="H5611" s="459">
        <v>5604</v>
      </c>
      <c r="I5611" s="444">
        <f t="shared" ca="1" si="208"/>
        <v>-5993354870730038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-24972311961375.156</v>
      </c>
      <c r="L5611" s="444">
        <f t="shared" ca="1" si="207"/>
        <v>-6018327182691413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25">
      <c r="G5612" s="459"/>
      <c r="H5612" s="459">
        <v>5605</v>
      </c>
      <c r="I5612" s="444">
        <f t="shared" ca="1" si="208"/>
        <v>-6018327182691413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-25076363261214.219</v>
      </c>
      <c r="L5612" s="444">
        <f t="shared" ca="1" si="207"/>
        <v>-6043403545952627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25">
      <c r="G5613" s="459"/>
      <c r="H5613" s="459">
        <v>5606</v>
      </c>
      <c r="I5613" s="444">
        <f t="shared" ca="1" si="208"/>
        <v>-6043403545952627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-25180848108135.945</v>
      </c>
      <c r="L5613" s="444">
        <f t="shared" ca="1" si="207"/>
        <v>-6068584394060763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25">
      <c r="G5614" s="459"/>
      <c r="H5614" s="459">
        <v>5607</v>
      </c>
      <c r="I5614" s="444">
        <f t="shared" ca="1" si="208"/>
        <v>-6068584394060763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-25285768308586.512</v>
      </c>
      <c r="L5614" s="444">
        <f t="shared" ca="1" si="207"/>
        <v>-6093870162369350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25">
      <c r="G5615" s="459"/>
      <c r="H5615" s="459">
        <v>5608</v>
      </c>
      <c r="I5615" s="444">
        <f t="shared" ca="1" si="208"/>
        <v>-6093870162369350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-25391125676538.957</v>
      </c>
      <c r="L5615" s="444">
        <f t="shared" ca="1" si="207"/>
        <v>-6119261288045889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25">
      <c r="G5616" s="459"/>
      <c r="H5616" s="459">
        <v>5609</v>
      </c>
      <c r="I5616" s="444">
        <f t="shared" ca="1" si="208"/>
        <v>-6119261288045889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-25496922033524.539</v>
      </c>
      <c r="L5616" s="444">
        <f t="shared" ca="1" si="207"/>
        <v>-6144758210079414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25">
      <c r="G5617" s="459"/>
      <c r="H5617" s="459">
        <v>5610</v>
      </c>
      <c r="I5617" s="444">
        <f t="shared" ca="1" si="208"/>
        <v>-6144758210079414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-25603159208664.227</v>
      </c>
      <c r="L5617" s="444">
        <f t="shared" ca="1" si="207"/>
        <v>-6170361369288078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25">
      <c r="G5618" s="459"/>
      <c r="H5618" s="459">
        <v>5611</v>
      </c>
      <c r="I5618" s="444">
        <f t="shared" ca="1" si="208"/>
        <v>-6170361369288078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-25709839038700.324</v>
      </c>
      <c r="L5618" s="444">
        <f t="shared" ref="L5618:L5872" ca="1" si="212">I5618-J5618+K5618</f>
        <v>-6196071208326778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25">
      <c r="G5619" s="459"/>
      <c r="H5619" s="459">
        <v>5612</v>
      </c>
      <c r="I5619" s="444">
        <f t="shared" ref="I5619:I5873" ca="1" si="213">L5618</f>
        <v>-6196071208326778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-25816963368028.242</v>
      </c>
      <c r="L5619" s="444">
        <f t="shared" ca="1" si="212"/>
        <v>-6221888171694806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25">
      <c r="G5620" s="459"/>
      <c r="H5620" s="459">
        <v>5613</v>
      </c>
      <c r="I5620" s="444">
        <f t="shared" ca="1" si="213"/>
        <v>-6221888171694806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-25924534048728.359</v>
      </c>
      <c r="L5620" s="444">
        <f t="shared" ca="1" si="212"/>
        <v>-6247812705743534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25">
      <c r="G5621" s="459"/>
      <c r="H5621" s="459">
        <v>5614</v>
      </c>
      <c r="I5621" s="444">
        <f t="shared" ca="1" si="213"/>
        <v>-6247812705743534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-26032552940598.059</v>
      </c>
      <c r="L5621" s="444">
        <f t="shared" ca="1" si="212"/>
        <v>-6273845258684132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25">
      <c r="G5622" s="459"/>
      <c r="H5622" s="459">
        <v>5615</v>
      </c>
      <c r="I5622" s="444">
        <f t="shared" ca="1" si="213"/>
        <v>-6273845258684132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-26141021911183.883</v>
      </c>
      <c r="L5622" s="444">
        <f t="shared" ca="1" si="212"/>
        <v>-6299986280595316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25">
      <c r="G5623" s="459"/>
      <c r="H5623" s="459">
        <v>5616</v>
      </c>
      <c r="I5623" s="444">
        <f t="shared" ca="1" si="213"/>
        <v>-6299986280595316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-26249942835813.816</v>
      </c>
      <c r="L5623" s="444">
        <f t="shared" ca="1" si="212"/>
        <v>-6326236223431130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25">
      <c r="G5624" s="459"/>
      <c r="H5624" s="459">
        <v>5617</v>
      </c>
      <c r="I5624" s="444">
        <f t="shared" ca="1" si="213"/>
        <v>-6326236223431130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-26359317597629.707</v>
      </c>
      <c r="L5624" s="444">
        <f t="shared" ca="1" si="212"/>
        <v>-6352595541028760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25">
      <c r="G5625" s="459"/>
      <c r="H5625" s="459">
        <v>5618</v>
      </c>
      <c r="I5625" s="444">
        <f t="shared" ca="1" si="213"/>
        <v>-6352595541028760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-26469148087619.832</v>
      </c>
      <c r="L5625" s="444">
        <f t="shared" ca="1" si="212"/>
        <v>-6379064689116380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25">
      <c r="G5626" s="459"/>
      <c r="H5626" s="459">
        <v>5619</v>
      </c>
      <c r="I5626" s="444">
        <f t="shared" ca="1" si="213"/>
        <v>-6379064689116380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-26579436204651.582</v>
      </c>
      <c r="L5626" s="444">
        <f t="shared" ca="1" si="212"/>
        <v>-6405644125321032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25">
      <c r="G5627" s="459"/>
      <c r="H5627" s="459">
        <v>5620</v>
      </c>
      <c r="I5627" s="444">
        <f t="shared" ca="1" si="213"/>
        <v>-6405644125321032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-26690183855504.301</v>
      </c>
      <c r="L5627" s="444">
        <f t="shared" ca="1" si="212"/>
        <v>-6432334309176536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25">
      <c r="G5628" s="459"/>
      <c r="H5628" s="459">
        <v>5621</v>
      </c>
      <c r="I5628" s="444">
        <f t="shared" ca="1" si="213"/>
        <v>-6432334309176536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-26801392954902.234</v>
      </c>
      <c r="L5628" s="444">
        <f t="shared" ca="1" si="212"/>
        <v>-6459135702131438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25">
      <c r="G5629" s="459"/>
      <c r="H5629" s="459">
        <v>5622</v>
      </c>
      <c r="I5629" s="444">
        <f t="shared" ca="1" si="213"/>
        <v>-6459135702131438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-26913065425547.656</v>
      </c>
      <c r="L5629" s="444">
        <f t="shared" ca="1" si="212"/>
        <v>-6486048767556986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25">
      <c r="G5630" s="459"/>
      <c r="H5630" s="459">
        <v>5623</v>
      </c>
      <c r="I5630" s="444">
        <f t="shared" ca="1" si="213"/>
        <v>-6486048767556986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-27025203198154.109</v>
      </c>
      <c r="L5630" s="444">
        <f t="shared" ca="1" si="212"/>
        <v>-6513073970755140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25">
      <c r="G5631" s="459"/>
      <c r="H5631" s="459">
        <v>5624</v>
      </c>
      <c r="I5631" s="444">
        <f t="shared" ca="1" si="213"/>
        <v>-6513073970755140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-27137808211479.75</v>
      </c>
      <c r="L5631" s="444">
        <f t="shared" ca="1" si="212"/>
        <v>-6540211778966620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25">
      <c r="G5632" s="459"/>
      <c r="H5632" s="459">
        <v>5625</v>
      </c>
      <c r="I5632" s="444">
        <f t="shared" ca="1" si="213"/>
        <v>-6540211778966620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-27250882412360.918</v>
      </c>
      <c r="L5632" s="444">
        <f t="shared" ca="1" si="212"/>
        <v>-6567462661378981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25">
      <c r="G5633" s="459"/>
      <c r="H5633" s="459">
        <v>5626</v>
      </c>
      <c r="I5633" s="444">
        <f t="shared" ca="1" si="213"/>
        <v>-6567462661378981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-27364427755745.754</v>
      </c>
      <c r="L5633" s="444">
        <f t="shared" ca="1" si="212"/>
        <v>-6594827089134727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25">
      <c r="G5634" s="459"/>
      <c r="H5634" s="459">
        <v>5627</v>
      </c>
      <c r="I5634" s="444">
        <f t="shared" ca="1" si="213"/>
        <v>-6594827089134727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-27478446204728.027</v>
      </c>
      <c r="L5634" s="444">
        <f t="shared" ca="1" si="212"/>
        <v>-6622305535339455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25">
      <c r="G5635" s="459"/>
      <c r="H5635" s="459">
        <v>5628</v>
      </c>
      <c r="I5635" s="444">
        <f t="shared" ca="1" si="213"/>
        <v>-6622305535339455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-27592939730581.063</v>
      </c>
      <c r="L5635" s="444">
        <f t="shared" ca="1" si="212"/>
        <v>-6649898475070036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25">
      <c r="G5636" s="459"/>
      <c r="H5636" s="459">
        <v>5629</v>
      </c>
      <c r="I5636" s="444">
        <f t="shared" ca="1" si="213"/>
        <v>-6649898475070036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-27707910312791.816</v>
      </c>
      <c r="L5636" s="444">
        <f t="shared" ca="1" si="212"/>
        <v>-6677606385382828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25">
      <c r="G5637" s="459"/>
      <c r="H5637" s="459">
        <v>5630</v>
      </c>
      <c r="I5637" s="444">
        <f t="shared" ca="1" si="213"/>
        <v>-6677606385382828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-27823359939095.117</v>
      </c>
      <c r="L5637" s="444">
        <f t="shared" ca="1" si="212"/>
        <v>-6705429745321923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25">
      <c r="G5638" s="459"/>
      <c r="H5638" s="459">
        <v>5631</v>
      </c>
      <c r="I5638" s="444">
        <f t="shared" ca="1" si="213"/>
        <v>-6705429745321923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-27939290605508.012</v>
      </c>
      <c r="L5638" s="444">
        <f t="shared" ca="1" si="212"/>
        <v>-6733369035927431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25">
      <c r="G5639" s="459"/>
      <c r="H5639" s="459">
        <v>5632</v>
      </c>
      <c r="I5639" s="444">
        <f t="shared" ca="1" si="213"/>
        <v>-6733369035927431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-28055704316364.297</v>
      </c>
      <c r="L5639" s="444">
        <f t="shared" ca="1" si="212"/>
        <v>-6761424740243795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25">
      <c r="G5640" s="459"/>
      <c r="H5640" s="459">
        <v>5633</v>
      </c>
      <c r="I5640" s="444">
        <f t="shared" ca="1" si="213"/>
        <v>-6761424740243795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-28172603084349.145</v>
      </c>
      <c r="L5640" s="444">
        <f t="shared" ca="1" si="212"/>
        <v>-6789597343328144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25">
      <c r="G5641" s="459"/>
      <c r="H5641" s="459">
        <v>5634</v>
      </c>
      <c r="I5641" s="444">
        <f t="shared" ca="1" si="213"/>
        <v>-6789597343328144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-28289988930533.934</v>
      </c>
      <c r="L5641" s="444">
        <f t="shared" ca="1" si="212"/>
        <v>-6817887332258678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25">
      <c r="G5642" s="459"/>
      <c r="H5642" s="459">
        <v>5635</v>
      </c>
      <c r="I5642" s="444">
        <f t="shared" ca="1" si="213"/>
        <v>-6817887332258678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-28407863884411.156</v>
      </c>
      <c r="L5642" s="444">
        <f t="shared" ca="1" si="212"/>
        <v>-6846295196143089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25">
      <c r="G5643" s="459"/>
      <c r="H5643" s="459">
        <v>5636</v>
      </c>
      <c r="I5643" s="444">
        <f t="shared" ca="1" si="213"/>
        <v>-6846295196143089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-28526229983929.535</v>
      </c>
      <c r="L5643" s="444">
        <f t="shared" ca="1" si="212"/>
        <v>-6874821426127019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25">
      <c r="G5644" s="459"/>
      <c r="H5644" s="459">
        <v>5637</v>
      </c>
      <c r="I5644" s="444">
        <f t="shared" ca="1" si="213"/>
        <v>-6874821426127019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-28645089275529.246</v>
      </c>
      <c r="L5644" s="444">
        <f t="shared" ca="1" si="212"/>
        <v>-6903466515402548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25">
      <c r="G5645" s="459"/>
      <c r="H5645" s="459">
        <v>5638</v>
      </c>
      <c r="I5645" s="444">
        <f t="shared" ca="1" si="213"/>
        <v>-6903466515402548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-28764443814177.281</v>
      </c>
      <c r="L5645" s="444">
        <f t="shared" ca="1" si="212"/>
        <v>-6932230959216725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25">
      <c r="G5646" s="459"/>
      <c r="H5646" s="459">
        <v>5639</v>
      </c>
      <c r="I5646" s="444">
        <f t="shared" ca="1" si="213"/>
        <v>-6932230959216725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-28884295663403.02</v>
      </c>
      <c r="L5646" s="444">
        <f t="shared" ca="1" si="212"/>
        <v>-6961115254880128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25">
      <c r="G5647" s="459"/>
      <c r="H5647" s="459">
        <v>5640</v>
      </c>
      <c r="I5647" s="444">
        <f t="shared" ca="1" si="213"/>
        <v>-6961115254880128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-29004646895333.867</v>
      </c>
      <c r="L5647" s="444">
        <f t="shared" ca="1" si="212"/>
        <v>-6990119901775462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25">
      <c r="G5648" s="459"/>
      <c r="H5648" s="459">
        <v>5641</v>
      </c>
      <c r="I5648" s="444">
        <f t="shared" ca="1" si="213"/>
        <v>-6990119901775462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-29125499590731.09</v>
      </c>
      <c r="L5648" s="444">
        <f t="shared" ca="1" si="212"/>
        <v>-7019245401366193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25">
      <c r="G5649" s="459"/>
      <c r="H5649" s="459">
        <v>5642</v>
      </c>
      <c r="I5649" s="444">
        <f t="shared" ca="1" si="213"/>
        <v>-7019245401366193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-29246855839025.805</v>
      </c>
      <c r="L5649" s="444">
        <f t="shared" ca="1" si="212"/>
        <v>-7048492257205219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25">
      <c r="G5650" s="459"/>
      <c r="H5650" s="459">
        <v>5643</v>
      </c>
      <c r="I5650" s="444">
        <f t="shared" ca="1" si="213"/>
        <v>-7048492257205219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-29368717738355.078</v>
      </c>
      <c r="L5650" s="444">
        <f t="shared" ca="1" si="212"/>
        <v>-7077860974943574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25">
      <c r="G5651" s="459"/>
      <c r="H5651" s="459">
        <v>5644</v>
      </c>
      <c r="I5651" s="444">
        <f t="shared" ca="1" si="213"/>
        <v>-7077860974943574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-29491087395598.23</v>
      </c>
      <c r="L5651" s="444">
        <f t="shared" ca="1" si="212"/>
        <v>-7107352062339172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25">
      <c r="G5652" s="459"/>
      <c r="H5652" s="459">
        <v>5645</v>
      </c>
      <c r="I5652" s="444">
        <f t="shared" ca="1" si="213"/>
        <v>-7107352062339172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-29613966926413.215</v>
      </c>
      <c r="L5652" s="444">
        <f t="shared" ca="1" si="212"/>
        <v>-7136966029265585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25">
      <c r="G5653" s="459"/>
      <c r="H5653" s="459">
        <v>5646</v>
      </c>
      <c r="I5653" s="444">
        <f t="shared" ca="1" si="213"/>
        <v>-7136966029265585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-29737358455273.27</v>
      </c>
      <c r="L5653" s="444">
        <f t="shared" ca="1" si="212"/>
        <v>-7166703387720858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25">
      <c r="G5654" s="459"/>
      <c r="H5654" s="459">
        <v>5647</v>
      </c>
      <c r="I5654" s="444">
        <f t="shared" ca="1" si="213"/>
        <v>-7166703387720858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-29861264115503.574</v>
      </c>
      <c r="L5654" s="444">
        <f t="shared" ca="1" si="212"/>
        <v>-7196564651836362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25">
      <c r="G5655" s="459"/>
      <c r="H5655" s="459">
        <v>5648</v>
      </c>
      <c r="I5655" s="444">
        <f t="shared" ca="1" si="213"/>
        <v>-7196564651836362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-29985686049318.172</v>
      </c>
      <c r="L5655" s="444">
        <f t="shared" ca="1" si="212"/>
        <v>-7226550337885680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25">
      <c r="G5656" s="459"/>
      <c r="H5656" s="459">
        <v>5649</v>
      </c>
      <c r="I5656" s="444">
        <f t="shared" ca="1" si="213"/>
        <v>-7226550337885680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-30110626407857</v>
      </c>
      <c r="L5656" s="444">
        <f t="shared" ca="1" si="212"/>
        <v>-7256660964293537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25">
      <c r="G5657" s="459"/>
      <c r="H5657" s="459">
        <v>5650</v>
      </c>
      <c r="I5657" s="444">
        <f t="shared" ca="1" si="213"/>
        <v>-7256660964293537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-30236087351223.074</v>
      </c>
      <c r="L5657" s="444">
        <f t="shared" ca="1" si="212"/>
        <v>-7286897051644760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25">
      <c r="G5658" s="459"/>
      <c r="H5658" s="459">
        <v>5651</v>
      </c>
      <c r="I5658" s="444">
        <f t="shared" ca="1" si="213"/>
        <v>-7286897051644760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-30362071048519.832</v>
      </c>
      <c r="L5658" s="444">
        <f t="shared" ca="1" si="212"/>
        <v>-7317259122693280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25">
      <c r="G5659" s="459"/>
      <c r="H5659" s="459">
        <v>5652</v>
      </c>
      <c r="I5659" s="444">
        <f t="shared" ca="1" si="213"/>
        <v>-7317259122693280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-30488579677888.66</v>
      </c>
      <c r="L5659" s="444">
        <f t="shared" ca="1" si="212"/>
        <v>-7347747702371169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25">
      <c r="G5660" s="459"/>
      <c r="H5660" s="459">
        <v>5653</v>
      </c>
      <c r="I5660" s="444">
        <f t="shared" ca="1" si="213"/>
        <v>-7347747702371169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-30615615426546.535</v>
      </c>
      <c r="L5660" s="444">
        <f t="shared" ca="1" si="212"/>
        <v>-7378363317797716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25">
      <c r="G5661" s="459"/>
      <c r="H5661" s="459">
        <v>5654</v>
      </c>
      <c r="I5661" s="444">
        <f t="shared" ca="1" si="213"/>
        <v>-7378363317797716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-30743180490823.816</v>
      </c>
      <c r="L5661" s="444">
        <f t="shared" ca="1" si="212"/>
        <v>-7409106498288540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25">
      <c r="G5662" s="459"/>
      <c r="H5662" s="459">
        <v>5655</v>
      </c>
      <c r="I5662" s="444">
        <f t="shared" ca="1" si="213"/>
        <v>-7409106498288540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-30871277076202.246</v>
      </c>
      <c r="L5662" s="444">
        <f t="shared" ca="1" si="212"/>
        <v>-7439977775364742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25">
      <c r="G5663" s="459"/>
      <c r="H5663" s="459">
        <v>5656</v>
      </c>
      <c r="I5663" s="444">
        <f t="shared" ca="1" si="213"/>
        <v>-7439977775364742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-30999907397353.09</v>
      </c>
      <c r="L5663" s="444">
        <f t="shared" ca="1" si="212"/>
        <v>-7470977682762095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25">
      <c r="G5664" s="459"/>
      <c r="H5664" s="459">
        <v>5657</v>
      </c>
      <c r="I5664" s="444">
        <f t="shared" ca="1" si="213"/>
        <v>-7470977682762095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-31129073678175.395</v>
      </c>
      <c r="L5664" s="444">
        <f t="shared" ca="1" si="212"/>
        <v>-7502106756440270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25">
      <c r="G5665" s="459"/>
      <c r="H5665" s="459">
        <v>5658</v>
      </c>
      <c r="I5665" s="444">
        <f t="shared" ca="1" si="213"/>
        <v>-7502106756440270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-31258778151834.461</v>
      </c>
      <c r="L5665" s="444">
        <f t="shared" ca="1" si="212"/>
        <v>-7533365534592104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25">
      <c r="G5666" s="459"/>
      <c r="H5666" s="459">
        <v>5659</v>
      </c>
      <c r="I5666" s="444">
        <f t="shared" ca="1" si="213"/>
        <v>-7533365534592104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-31389023060800.434</v>
      </c>
      <c r="L5666" s="444">
        <f t="shared" ca="1" si="212"/>
        <v>-7564754557652904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25">
      <c r="G5667" s="459"/>
      <c r="H5667" s="459">
        <v>5660</v>
      </c>
      <c r="I5667" s="444">
        <f t="shared" ca="1" si="213"/>
        <v>-7564754557652904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-31519810656887.098</v>
      </c>
      <c r="L5667" s="444">
        <f t="shared" ca="1" si="212"/>
        <v>-7596274368309791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25">
      <c r="G5668" s="459"/>
      <c r="H5668" s="459">
        <v>5661</v>
      </c>
      <c r="I5668" s="444">
        <f t="shared" ca="1" si="213"/>
        <v>-7596274368309791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-31651143201290.801</v>
      </c>
      <c r="L5668" s="444">
        <f t="shared" ca="1" si="212"/>
        <v>-7627925511511082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25">
      <c r="G5669" s="459"/>
      <c r="H5669" s="459">
        <v>5662</v>
      </c>
      <c r="I5669" s="444">
        <f t="shared" ca="1" si="213"/>
        <v>-7627925511511082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-31783022964629.508</v>
      </c>
      <c r="L5669" s="444">
        <f t="shared" ca="1" si="212"/>
        <v>-7659708534475712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25">
      <c r="G5670" s="459"/>
      <c r="H5670" s="459">
        <v>5663</v>
      </c>
      <c r="I5670" s="444">
        <f t="shared" ca="1" si="213"/>
        <v>-7659708534475712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-31915452226982.133</v>
      </c>
      <c r="L5670" s="444">
        <f t="shared" ca="1" si="212"/>
        <v>-7691623986702694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25">
      <c r="G5671" s="459"/>
      <c r="H5671" s="459">
        <v>5664</v>
      </c>
      <c r="I5671" s="444">
        <f t="shared" ca="1" si="213"/>
        <v>-7691623986702694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-32048433277927.895</v>
      </c>
      <c r="L5671" s="444">
        <f t="shared" ca="1" si="212"/>
        <v>-7723672419980622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25">
      <c r="G5672" s="459"/>
      <c r="H5672" s="459">
        <v>5665</v>
      </c>
      <c r="I5672" s="444">
        <f t="shared" ca="1" si="213"/>
        <v>-7723672419980622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-32181968416585.926</v>
      </c>
      <c r="L5672" s="444">
        <f t="shared" ca="1" si="212"/>
        <v>-7755854388397208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25">
      <c r="G5673" s="459"/>
      <c r="H5673" s="459">
        <v>5666</v>
      </c>
      <c r="I5673" s="444">
        <f t="shared" ca="1" si="213"/>
        <v>-7755854388397208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-32316059951655.027</v>
      </c>
      <c r="L5673" s="444">
        <f t="shared" ca="1" si="212"/>
        <v>-7788170448348863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25">
      <c r="G5674" s="459"/>
      <c r="H5674" s="459">
        <v>5667</v>
      </c>
      <c r="I5674" s="444">
        <f t="shared" ca="1" si="213"/>
        <v>-7788170448348863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-32450710201453.594</v>
      </c>
      <c r="L5674" s="444">
        <f t="shared" ca="1" si="212"/>
        <v>-7820621158550317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25">
      <c r="G5675" s="459"/>
      <c r="H5675" s="459">
        <v>5668</v>
      </c>
      <c r="I5675" s="444">
        <f t="shared" ca="1" si="213"/>
        <v>-7820621158550317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-32585921493959.652</v>
      </c>
      <c r="L5675" s="444">
        <f t="shared" ca="1" si="212"/>
        <v>-7853207080044277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25">
      <c r="G5676" s="459"/>
      <c r="H5676" s="459">
        <v>5669</v>
      </c>
      <c r="I5676" s="444">
        <f t="shared" ca="1" si="213"/>
        <v>-7853207080044277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-32721696166851.152</v>
      </c>
      <c r="L5676" s="444">
        <f t="shared" ca="1" si="212"/>
        <v>-7885928776211128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25">
      <c r="G5677" s="459"/>
      <c r="H5677" s="459">
        <v>5670</v>
      </c>
      <c r="I5677" s="444">
        <f t="shared" ca="1" si="213"/>
        <v>-7885928776211128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-32858036567546.371</v>
      </c>
      <c r="L5677" s="444">
        <f t="shared" ca="1" si="212"/>
        <v>-7918786812778674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25">
      <c r="G5678" s="459"/>
      <c r="H5678" s="459">
        <v>5671</v>
      </c>
      <c r="I5678" s="444">
        <f t="shared" ca="1" si="213"/>
        <v>-7918786812778674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-32994945053244.473</v>
      </c>
      <c r="L5678" s="444">
        <f t="shared" ca="1" si="212"/>
        <v>-7951781757831918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25">
      <c r="G5679" s="459"/>
      <c r="H5679" s="459">
        <v>5672</v>
      </c>
      <c r="I5679" s="444">
        <f t="shared" ca="1" si="213"/>
        <v>-7951781757831918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-33132423990966.324</v>
      </c>
      <c r="L5679" s="444">
        <f t="shared" ca="1" si="212"/>
        <v>-7984914181822884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25">
      <c r="G5680" s="459"/>
      <c r="H5680" s="459">
        <v>5673</v>
      </c>
      <c r="I5680" s="444">
        <f t="shared" ca="1" si="213"/>
        <v>-7984914181822884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-33270475757595.348</v>
      </c>
      <c r="L5680" s="444">
        <f t="shared" ca="1" si="212"/>
        <v>-8018184657580479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25">
      <c r="G5681" s="459"/>
      <c r="H5681" s="459">
        <v>5674</v>
      </c>
      <c r="I5681" s="444">
        <f t="shared" ca="1" si="213"/>
        <v>-8018184657580479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-33409102739918.668</v>
      </c>
      <c r="L5681" s="444">
        <f t="shared" ca="1" si="212"/>
        <v>-8051593760320398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25">
      <c r="G5682" s="459"/>
      <c r="H5682" s="459">
        <v>5675</v>
      </c>
      <c r="I5682" s="444">
        <f t="shared" ca="1" si="213"/>
        <v>-8051593760320398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-33548307334668.32</v>
      </c>
      <c r="L5682" s="444">
        <f t="shared" ca="1" si="212"/>
        <v>-8085142067655066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25">
      <c r="G5683" s="459"/>
      <c r="H5683" s="459">
        <v>5676</v>
      </c>
      <c r="I5683" s="444">
        <f t="shared" ca="1" si="213"/>
        <v>-8085142067655066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-33688091948562.773</v>
      </c>
      <c r="L5683" s="444">
        <f t="shared" ca="1" si="212"/>
        <v>-8118830159603629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25">
      <c r="G5684" s="459"/>
      <c r="H5684" s="459">
        <v>5677</v>
      </c>
      <c r="I5684" s="444">
        <f t="shared" ca="1" si="213"/>
        <v>-8118830159603629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-33828458998348.453</v>
      </c>
      <c r="L5684" s="444">
        <f t="shared" ca="1" si="212"/>
        <v>-8152658618601977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25">
      <c r="G5685" s="459"/>
      <c r="H5685" s="459">
        <v>5678</v>
      </c>
      <c r="I5685" s="444">
        <f t="shared" ca="1" si="213"/>
        <v>-8152658618601977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-33969410910841.566</v>
      </c>
      <c r="L5685" s="444">
        <f t="shared" ca="1" si="212"/>
        <v>-8186628029512819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25">
      <c r="G5686" s="459"/>
      <c r="H5686" s="459">
        <v>5679</v>
      </c>
      <c r="I5686" s="444">
        <f t="shared" ca="1" si="213"/>
        <v>-8186628029512819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-34110950122970.078</v>
      </c>
      <c r="L5686" s="444">
        <f t="shared" ca="1" si="212"/>
        <v>-8220738979635789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25">
      <c r="G5687" s="459"/>
      <c r="H5687" s="459">
        <v>5680</v>
      </c>
      <c r="I5687" s="444">
        <f t="shared" ca="1" si="213"/>
        <v>-8220738979635789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-34253079081815.785</v>
      </c>
      <c r="L5687" s="444">
        <f t="shared" ca="1" si="212"/>
        <v>-8254992058717605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25">
      <c r="G5688" s="459"/>
      <c r="H5688" s="459">
        <v>5681</v>
      </c>
      <c r="I5688" s="444">
        <f t="shared" ca="1" si="213"/>
        <v>-8254992058717605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-34395800244656.688</v>
      </c>
      <c r="L5688" s="444">
        <f t="shared" ca="1" si="212"/>
        <v>-8289387858962262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25">
      <c r="G5689" s="459"/>
      <c r="H5689" s="459">
        <v>5682</v>
      </c>
      <c r="I5689" s="444">
        <f t="shared" ca="1" si="213"/>
        <v>-8289387858962262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-34539116079009.426</v>
      </c>
      <c r="L5689" s="444">
        <f t="shared" ca="1" si="212"/>
        <v>-8323926975041271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25">
      <c r="G5690" s="459"/>
      <c r="H5690" s="459">
        <v>5683</v>
      </c>
      <c r="I5690" s="444">
        <f t="shared" ca="1" si="213"/>
        <v>-8323926975041271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-34683029062671.961</v>
      </c>
      <c r="L5690" s="444">
        <f t="shared" ca="1" si="212"/>
        <v>-8358610004103943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25">
      <c r="G5691" s="459"/>
      <c r="H5691" s="459">
        <v>5684</v>
      </c>
      <c r="I5691" s="444">
        <f t="shared" ca="1" si="213"/>
        <v>-8358610004103943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-34827541683766.43</v>
      </c>
      <c r="L5691" s="444">
        <f t="shared" ca="1" si="212"/>
        <v>-8393437545787709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25">
      <c r="G5692" s="459"/>
      <c r="H5692" s="459">
        <v>5685</v>
      </c>
      <c r="I5692" s="444">
        <f t="shared" ca="1" si="213"/>
        <v>-8393437545787709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-34972656440782.125</v>
      </c>
      <c r="L5692" s="444">
        <f t="shared" ca="1" si="212"/>
        <v>-8428410202228491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25">
      <c r="G5693" s="459"/>
      <c r="H5693" s="459">
        <v>5686</v>
      </c>
      <c r="I5693" s="444">
        <f t="shared" ca="1" si="213"/>
        <v>-8428410202228491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-35118375842618.711</v>
      </c>
      <c r="L5693" s="444">
        <f t="shared" ca="1" si="212"/>
        <v>-8463528578071110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25">
      <c r="G5694" s="459"/>
      <c r="H5694" s="459">
        <v>5687</v>
      </c>
      <c r="I5694" s="444">
        <f t="shared" ca="1" si="213"/>
        <v>-8463528578071110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-35264702408629.617</v>
      </c>
      <c r="L5694" s="444">
        <f t="shared" ca="1" si="212"/>
        <v>-8498793280479740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25">
      <c r="G5695" s="459"/>
      <c r="H5695" s="459">
        <v>5688</v>
      </c>
      <c r="I5695" s="444">
        <f t="shared" ca="1" si="213"/>
        <v>-8498793280479740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-35411638668665.586</v>
      </c>
      <c r="L5695" s="444">
        <f t="shared" ca="1" si="212"/>
        <v>-8534204919148406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25">
      <c r="G5696" s="459"/>
      <c r="H5696" s="459">
        <v>5689</v>
      </c>
      <c r="I5696" s="444">
        <f t="shared" ca="1" si="213"/>
        <v>-8534204919148406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-35559187163118.359</v>
      </c>
      <c r="L5696" s="444">
        <f t="shared" ca="1" si="212"/>
        <v>-8569764106311524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25">
      <c r="G5697" s="459"/>
      <c r="H5697" s="459">
        <v>5690</v>
      </c>
      <c r="I5697" s="444">
        <f t="shared" ca="1" si="213"/>
        <v>-8569764106311524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-35707350442964.68</v>
      </c>
      <c r="L5697" s="444">
        <f t="shared" ca="1" si="212"/>
        <v>-8605471456754489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25">
      <c r="G5698" s="459"/>
      <c r="H5698" s="459">
        <v>5691</v>
      </c>
      <c r="I5698" s="444">
        <f t="shared" ca="1" si="213"/>
        <v>-8605471456754489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-35856131069810.367</v>
      </c>
      <c r="L5698" s="444">
        <f t="shared" ca="1" si="212"/>
        <v>-8641327587824299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25">
      <c r="G5699" s="459"/>
      <c r="H5699" s="459">
        <v>5692</v>
      </c>
      <c r="I5699" s="444">
        <f t="shared" ca="1" si="213"/>
        <v>-8641327587824299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-36005531615934.578</v>
      </c>
      <c r="L5699" s="444">
        <f t="shared" ca="1" si="212"/>
        <v>-8677333119440234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25">
      <c r="G5700" s="459"/>
      <c r="H5700" s="459">
        <v>5693</v>
      </c>
      <c r="I5700" s="444">
        <f t="shared" ca="1" si="213"/>
        <v>-8677333119440234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-36155554664334.305</v>
      </c>
      <c r="L5700" s="444">
        <f t="shared" ca="1" si="212"/>
        <v>-8713488674104568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25">
      <c r="G5701" s="459"/>
      <c r="H5701" s="459">
        <v>5694</v>
      </c>
      <c r="I5701" s="444">
        <f t="shared" ca="1" si="213"/>
        <v>-8713488674104568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-36306202808769.031</v>
      </c>
      <c r="L5701" s="444">
        <f t="shared" ca="1" si="212"/>
        <v>-8749794876913337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25">
      <c r="G5702" s="459"/>
      <c r="H5702" s="459">
        <v>5695</v>
      </c>
      <c r="I5702" s="444">
        <f t="shared" ca="1" si="213"/>
        <v>-8749794876913337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-36457478653805.57</v>
      </c>
      <c r="L5702" s="444">
        <f t="shared" ca="1" si="212"/>
        <v>-8786252355567143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25">
      <c r="G5703" s="459"/>
      <c r="H5703" s="459">
        <v>5696</v>
      </c>
      <c r="I5703" s="444">
        <f t="shared" ca="1" si="213"/>
        <v>-8786252355567143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-36609384814863.102</v>
      </c>
      <c r="L5703" s="444">
        <f t="shared" ca="1" si="212"/>
        <v>-8822861740382006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25">
      <c r="G5704" s="459"/>
      <c r="H5704" s="459">
        <v>5697</v>
      </c>
      <c r="I5704" s="444">
        <f t="shared" ca="1" si="213"/>
        <v>-8822861740382006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-36761923918258.359</v>
      </c>
      <c r="L5704" s="444">
        <f t="shared" ca="1" si="212"/>
        <v>-8859623664300264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25">
      <c r="G5705" s="459"/>
      <c r="H5705" s="459">
        <v>5698</v>
      </c>
      <c r="I5705" s="444">
        <f t="shared" ca="1" si="213"/>
        <v>-8859623664300264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-36915098601251.102</v>
      </c>
      <c r="L5705" s="444">
        <f t="shared" ca="1" si="212"/>
        <v>-8896538762901515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25">
      <c r="G5706" s="459"/>
      <c r="H5706" s="459">
        <v>5699</v>
      </c>
      <c r="I5706" s="444">
        <f t="shared" ca="1" si="213"/>
        <v>-8896538762901515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-37068911512089.648</v>
      </c>
      <c r="L5706" s="444">
        <f t="shared" ca="1" si="212"/>
        <v>-8933607674413605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25">
      <c r="G5707" s="459"/>
      <c r="H5707" s="459">
        <v>5700</v>
      </c>
      <c r="I5707" s="444">
        <f t="shared" ca="1" si="213"/>
        <v>-8933607674413605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-37223365310056.688</v>
      </c>
      <c r="L5707" s="444">
        <f t="shared" ca="1" si="212"/>
        <v>-8970831039723662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25">
      <c r="G5708" s="459"/>
      <c r="H5708" s="459">
        <v>5701</v>
      </c>
      <c r="I5708" s="444">
        <f t="shared" ca="1" si="213"/>
        <v>-8970831039723662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-37378462665515.258</v>
      </c>
      <c r="L5708" s="444">
        <f t="shared" ca="1" si="212"/>
        <v>-9008209502389178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25">
      <c r="G5709" s="459"/>
      <c r="H5709" s="459">
        <v>5702</v>
      </c>
      <c r="I5709" s="444">
        <f t="shared" ca="1" si="213"/>
        <v>-9008209502389178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-37534206259954.906</v>
      </c>
      <c r="L5709" s="444">
        <f t="shared" ca="1" si="212"/>
        <v>-9045743708649132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25">
      <c r="G5710" s="459"/>
      <c r="H5710" s="459">
        <v>5703</v>
      </c>
      <c r="I5710" s="444">
        <f t="shared" ca="1" si="213"/>
        <v>-9045743708649132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-37690598786038.047</v>
      </c>
      <c r="L5710" s="444">
        <f t="shared" ca="1" si="212"/>
        <v>-9083434307435170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25">
      <c r="G5711" s="459"/>
      <c r="H5711" s="459">
        <v>5704</v>
      </c>
      <c r="I5711" s="444">
        <f t="shared" ca="1" si="213"/>
        <v>-9083434307435170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-37847642947646.539</v>
      </c>
      <c r="L5711" s="444">
        <f t="shared" ca="1" si="212"/>
        <v>-9121281950382816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25">
      <c r="G5712" s="459"/>
      <c r="H5712" s="459">
        <v>5705</v>
      </c>
      <c r="I5712" s="444">
        <f t="shared" ca="1" si="213"/>
        <v>-9121281950382816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-38005341459928.398</v>
      </c>
      <c r="L5712" s="444">
        <f t="shared" ca="1" si="212"/>
        <v>-9159287291842744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25">
      <c r="G5713" s="459"/>
      <c r="H5713" s="459">
        <v>5706</v>
      </c>
      <c r="I5713" s="444">
        <f t="shared" ca="1" si="213"/>
        <v>-9159287291842744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-38163697049344.766</v>
      </c>
      <c r="L5713" s="444">
        <f t="shared" ca="1" si="212"/>
        <v>-9197450988892088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25">
      <c r="G5714" s="459"/>
      <c r="H5714" s="459">
        <v>5707</v>
      </c>
      <c r="I5714" s="444">
        <f t="shared" ca="1" si="213"/>
        <v>-9197450988892088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-38322712453717.031</v>
      </c>
      <c r="L5714" s="444">
        <f t="shared" ca="1" si="212"/>
        <v>-9235773701345806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25">
      <c r="G5715" s="459"/>
      <c r="H5715" s="459">
        <v>5708</v>
      </c>
      <c r="I5715" s="444">
        <f t="shared" ca="1" si="213"/>
        <v>-9235773701345806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-38482390422274.188</v>
      </c>
      <c r="L5715" s="444">
        <f t="shared" ca="1" si="212"/>
        <v>-9274256091768080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25">
      <c r="G5716" s="459"/>
      <c r="H5716" s="459">
        <v>5709</v>
      </c>
      <c r="I5716" s="444">
        <f t="shared" ca="1" si="213"/>
        <v>-9274256091768080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-38642733715700.336</v>
      </c>
      <c r="L5716" s="444">
        <f t="shared" ca="1" si="212"/>
        <v>-9312898825483780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25">
      <c r="G5717" s="459"/>
      <c r="H5717" s="459">
        <v>5710</v>
      </c>
      <c r="I5717" s="444">
        <f t="shared" ca="1" si="213"/>
        <v>-9312898825483780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-38803745106182.414</v>
      </c>
      <c r="L5717" s="444">
        <f t="shared" ca="1" si="212"/>
        <v>-9351702570589962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25">
      <c r="G5718" s="459"/>
      <c r="H5718" s="459">
        <v>5711</v>
      </c>
      <c r="I5718" s="444">
        <f t="shared" ca="1" si="213"/>
        <v>-9351702570589962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-38965427377458.172</v>
      </c>
      <c r="L5718" s="444">
        <f t="shared" ca="1" si="212"/>
        <v>-9390667997967420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25">
      <c r="G5719" s="459"/>
      <c r="H5719" s="459">
        <v>5712</v>
      </c>
      <c r="I5719" s="444">
        <f t="shared" ca="1" si="213"/>
        <v>-9390667997967420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-39127783324864.25</v>
      </c>
      <c r="L5719" s="444">
        <f t="shared" ca="1" si="212"/>
        <v>-9429795781292284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25">
      <c r="G5720" s="459"/>
      <c r="H5720" s="459">
        <v>5713</v>
      </c>
      <c r="I5720" s="444">
        <f t="shared" ca="1" si="213"/>
        <v>-9429795781292284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-39290815755384.516</v>
      </c>
      <c r="L5720" s="444">
        <f t="shared" ca="1" si="212"/>
        <v>-9469086597047668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25">
      <c r="G5721" s="459"/>
      <c r="H5721" s="459">
        <v>5714</v>
      </c>
      <c r="I5721" s="444">
        <f t="shared" ca="1" si="213"/>
        <v>-9469086597047668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-39454527487698.617</v>
      </c>
      <c r="L5721" s="444">
        <f t="shared" ca="1" si="212"/>
        <v>-9508541124535366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25">
      <c r="G5722" s="459"/>
      <c r="H5722" s="459">
        <v>5715</v>
      </c>
      <c r="I5722" s="444">
        <f t="shared" ca="1" si="213"/>
        <v>-9508541124535366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-39618921352230.688</v>
      </c>
      <c r="L5722" s="444">
        <f t="shared" ca="1" si="212"/>
        <v>-9548160045887596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25">
      <c r="G5723" s="459"/>
      <c r="H5723" s="459">
        <v>5716</v>
      </c>
      <c r="I5723" s="444">
        <f t="shared" ca="1" si="213"/>
        <v>-9548160045887596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-39784000191198.313</v>
      </c>
      <c r="L5723" s="444">
        <f t="shared" ca="1" si="212"/>
        <v>-9587944046078794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25">
      <c r="G5724" s="459"/>
      <c r="H5724" s="459">
        <v>5717</v>
      </c>
      <c r="I5724" s="444">
        <f t="shared" ca="1" si="213"/>
        <v>-9587944046078794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-39949766858661.641</v>
      </c>
      <c r="L5724" s="444">
        <f t="shared" ca="1" si="212"/>
        <v>-9627893812937456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25">
      <c r="G5725" s="459"/>
      <c r="H5725" s="459">
        <v>5718</v>
      </c>
      <c r="I5725" s="444">
        <f t="shared" ca="1" si="213"/>
        <v>-9627893812937456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-40116224220572.734</v>
      </c>
      <c r="L5725" s="444">
        <f t="shared" ca="1" si="212"/>
        <v>-9668010037158028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25">
      <c r="G5726" s="459"/>
      <c r="H5726" s="459">
        <v>5719</v>
      </c>
      <c r="I5726" s="444">
        <f t="shared" ca="1" si="213"/>
        <v>-9668010037158028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-40283375154825.117</v>
      </c>
      <c r="L5726" s="444">
        <f t="shared" ca="1" si="212"/>
        <v>-9708293412312854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25">
      <c r="G5727" s="459"/>
      <c r="H5727" s="459">
        <v>5720</v>
      </c>
      <c r="I5727" s="444">
        <f t="shared" ca="1" si="213"/>
        <v>-9708293412312854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-40451222551303.555</v>
      </c>
      <c r="L5727" s="444">
        <f t="shared" ca="1" si="212"/>
        <v>-9748744634864158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25">
      <c r="G5728" s="459"/>
      <c r="H5728" s="459">
        <v>5721</v>
      </c>
      <c r="I5728" s="444">
        <f t="shared" ca="1" si="213"/>
        <v>-9748744634864158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-40619769311933.992</v>
      </c>
      <c r="L5728" s="444">
        <f t="shared" ca="1" si="212"/>
        <v>-9789364404176092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25">
      <c r="G5729" s="459"/>
      <c r="H5729" s="459">
        <v>5722</v>
      </c>
      <c r="I5729" s="444">
        <f t="shared" ca="1" si="213"/>
        <v>-9789364404176092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-40789018350733.719</v>
      </c>
      <c r="L5729" s="444">
        <f t="shared" ca="1" si="212"/>
        <v>-9830153422526826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25">
      <c r="G5730" s="459"/>
      <c r="H5730" s="459">
        <v>5723</v>
      </c>
      <c r="I5730" s="444">
        <f t="shared" ca="1" si="213"/>
        <v>-9830153422526826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-40958972593861.773</v>
      </c>
      <c r="L5730" s="444">
        <f t="shared" ca="1" si="212"/>
        <v>-9871112395120688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25">
      <c r="G5731" s="459"/>
      <c r="H5731" s="459">
        <v>5724</v>
      </c>
      <c r="I5731" s="444">
        <f t="shared" ca="1" si="213"/>
        <v>-9871112395120688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-41129634979669.531</v>
      </c>
      <c r="L5731" s="444">
        <f t="shared" ca="1" si="212"/>
        <v>-9912242030100358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25">
      <c r="G5732" s="459"/>
      <c r="H5732" s="459">
        <v>5725</v>
      </c>
      <c r="I5732" s="444">
        <f t="shared" ca="1" si="213"/>
        <v>-9912242030100358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-41301008458751.492</v>
      </c>
      <c r="L5732" s="444">
        <f t="shared" ca="1" si="212"/>
        <v>-9953543038559110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25">
      <c r="G5733" s="459"/>
      <c r="H5733" s="459">
        <v>5726</v>
      </c>
      <c r="I5733" s="444">
        <f t="shared" ca="1" si="213"/>
        <v>-9953543038559110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-41473095993996.289</v>
      </c>
      <c r="L5733" s="444">
        <f t="shared" ca="1" si="212"/>
        <v>-9995016134553106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25">
      <c r="G5734" s="459"/>
      <c r="H5734" s="459">
        <v>5727</v>
      </c>
      <c r="I5734" s="444">
        <f t="shared" ca="1" si="213"/>
        <v>-9995016134553106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-41645900560637.938</v>
      </c>
      <c r="L5734" s="444">
        <f t="shared" ca="1" si="212"/>
        <v>-1.0036662035113744E+16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25">
      <c r="G5735" s="459"/>
      <c r="H5735" s="459">
        <v>5728</v>
      </c>
      <c r="I5735" s="444">
        <f t="shared" ca="1" si="213"/>
        <v>-1.0036662035113744E+16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-41819425146307.266</v>
      </c>
      <c r="L5735" s="444">
        <f t="shared" ca="1" si="212"/>
        <v>-1.0078481460260052E+16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25">
      <c r="G5736" s="459"/>
      <c r="H5736" s="459">
        <v>5729</v>
      </c>
      <c r="I5736" s="444">
        <f t="shared" ca="1" si="213"/>
        <v>-1.0078481460260052E+16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-41993672751083.547</v>
      </c>
      <c r="L5736" s="444">
        <f t="shared" ca="1" si="212"/>
        <v>-1.0120475133011136E+16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25">
      <c r="G5737" s="459"/>
      <c r="H5737" s="459">
        <v>5730</v>
      </c>
      <c r="I5737" s="444">
        <f t="shared" ca="1" si="213"/>
        <v>-1.0120475133011136E+16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-42168646387546.398</v>
      </c>
      <c r="L5737" s="444">
        <f t="shared" ca="1" si="212"/>
        <v>-1.0162643779398682E+16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25">
      <c r="G5738" s="459"/>
      <c r="H5738" s="459">
        <v>5731</v>
      </c>
      <c r="I5738" s="444">
        <f t="shared" ca="1" si="213"/>
        <v>-1.0162643779398682E+16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-42344349080827.844</v>
      </c>
      <c r="L5738" s="444">
        <f t="shared" ca="1" si="212"/>
        <v>-1.020498812847951E+16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25">
      <c r="G5739" s="459"/>
      <c r="H5739" s="459">
        <v>5732</v>
      </c>
      <c r="I5739" s="444">
        <f t="shared" ca="1" si="213"/>
        <v>-1.020498812847951E+16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-42520783868664.625</v>
      </c>
      <c r="L5739" s="444">
        <f t="shared" ca="1" si="212"/>
        <v>-1.0247508912348174E+16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25">
      <c r="G5740" s="459"/>
      <c r="H5740" s="459">
        <v>5733</v>
      </c>
      <c r="I5740" s="444">
        <f t="shared" ca="1" si="213"/>
        <v>-1.0247508912348174E+16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-42697953801450.727</v>
      </c>
      <c r="L5740" s="444">
        <f t="shared" ca="1" si="212"/>
        <v>-1.0290206866149624E+16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25">
      <c r="G5741" s="459"/>
      <c r="H5741" s="459">
        <v>5734</v>
      </c>
      <c r="I5741" s="444">
        <f t="shared" ca="1" si="213"/>
        <v>-1.0290206866149624E+16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-42875861942290.102</v>
      </c>
      <c r="L5741" s="444">
        <f t="shared" ca="1" si="212"/>
        <v>-1.0333082728091914E+16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25">
      <c r="G5742" s="459"/>
      <c r="H5742" s="459">
        <v>5735</v>
      </c>
      <c r="I5742" s="444">
        <f t="shared" ca="1" si="213"/>
        <v>-1.0333082728091914E+16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-43054511367049.641</v>
      </c>
      <c r="L5742" s="444">
        <f t="shared" ca="1" si="212"/>
        <v>-1.0376137239458964E+16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25">
      <c r="G5743" s="459"/>
      <c r="H5743" s="459">
        <v>5736</v>
      </c>
      <c r="I5743" s="444">
        <f t="shared" ca="1" si="213"/>
        <v>-1.0376137239458964E+16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-43233905164412.352</v>
      </c>
      <c r="L5743" s="444">
        <f t="shared" ca="1" si="212"/>
        <v>-1.0419371144623376E+16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25">
      <c r="G5744" s="459"/>
      <c r="H5744" s="459">
        <v>5737</v>
      </c>
      <c r="I5744" s="444">
        <f t="shared" ca="1" si="213"/>
        <v>-1.0419371144623376E+16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-43414046435930.734</v>
      </c>
      <c r="L5744" s="444">
        <f t="shared" ca="1" si="212"/>
        <v>-1.0462785191059306E+16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25">
      <c r="G5745" s="459"/>
      <c r="H5745" s="459">
        <v>5738</v>
      </c>
      <c r="I5745" s="444">
        <f t="shared" ca="1" si="213"/>
        <v>-1.0462785191059306E+16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-43594938296080.438</v>
      </c>
      <c r="L5745" s="444">
        <f t="shared" ca="1" si="212"/>
        <v>-1.0506380129355386E+16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25">
      <c r="G5746" s="459"/>
      <c r="H5746" s="459">
        <v>5739</v>
      </c>
      <c r="I5746" s="444">
        <f t="shared" ca="1" si="213"/>
        <v>-1.0506380129355386E+16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-43776583872314.109</v>
      </c>
      <c r="L5746" s="444">
        <f t="shared" ca="1" si="212"/>
        <v>-1.05501567132277E+16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25">
      <c r="G5747" s="459"/>
      <c r="H5747" s="459">
        <v>5740</v>
      </c>
      <c r="I5747" s="444">
        <f t="shared" ca="1" si="213"/>
        <v>-1.05501567132277E+16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-43958986305115.414</v>
      </c>
      <c r="L5747" s="444">
        <f t="shared" ca="1" si="212"/>
        <v>-1.0594115699532816E+16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25">
      <c r="G5748" s="459"/>
      <c r="H5748" s="459">
        <v>5741</v>
      </c>
      <c r="I5748" s="444">
        <f t="shared" ca="1" si="213"/>
        <v>-1.0594115699532816E+16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-44142148748053.398</v>
      </c>
      <c r="L5748" s="444">
        <f t="shared" ca="1" si="212"/>
        <v>-1.063825784828087E+16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25">
      <c r="G5749" s="459"/>
      <c r="H5749" s="459">
        <v>5742</v>
      </c>
      <c r="I5749" s="444">
        <f t="shared" ca="1" si="213"/>
        <v>-1.063825784828087E+16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-44326074367836.961</v>
      </c>
      <c r="L5749" s="444">
        <f t="shared" ca="1" si="212"/>
        <v>-1.0682583922648706E+16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25">
      <c r="G5750" s="459"/>
      <c r="H5750" s="459">
        <v>5743</v>
      </c>
      <c r="I5750" s="444">
        <f t="shared" ca="1" si="213"/>
        <v>-1.0682583922648706E+16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-44510766344369.609</v>
      </c>
      <c r="L5750" s="444">
        <f t="shared" ca="1" si="212"/>
        <v>-1.0727094688993076E+16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25">
      <c r="G5751" s="459"/>
      <c r="H5751" s="459">
        <v>5744</v>
      </c>
      <c r="I5751" s="444">
        <f t="shared" ca="1" si="213"/>
        <v>-1.0727094688993076E+16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-44696227870804.484</v>
      </c>
      <c r="L5751" s="444">
        <f t="shared" ca="1" si="212"/>
        <v>-1.077179091686388E+16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25">
      <c r="G5752" s="459"/>
      <c r="H5752" s="459">
        <v>5745</v>
      </c>
      <c r="I5752" s="444">
        <f t="shared" ca="1" si="213"/>
        <v>-1.077179091686388E+16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-44882462153599.5</v>
      </c>
      <c r="L5752" s="444">
        <f t="shared" ca="1" si="212"/>
        <v>-1.081667337901748E+16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25">
      <c r="G5753" s="459"/>
      <c r="H5753" s="459">
        <v>5746</v>
      </c>
      <c r="I5753" s="444">
        <f t="shared" ca="1" si="213"/>
        <v>-1.081667337901748E+16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-45069472412572.836</v>
      </c>
      <c r="L5753" s="444">
        <f t="shared" ca="1" si="212"/>
        <v>-1.0861742851430052E+16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25">
      <c r="G5754" s="459"/>
      <c r="H5754" s="459">
        <v>5747</v>
      </c>
      <c r="I5754" s="444">
        <f t="shared" ca="1" si="213"/>
        <v>-1.0861742851430052E+16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-45257261880958.547</v>
      </c>
      <c r="L5754" s="444">
        <f t="shared" ca="1" si="212"/>
        <v>-1.090700011331101E+16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25">
      <c r="G5755" s="459"/>
      <c r="H5755" s="459">
        <v>5748</v>
      </c>
      <c r="I5755" s="444">
        <f t="shared" ca="1" si="213"/>
        <v>-1.090700011331101E+16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-45445833805462.539</v>
      </c>
      <c r="L5755" s="444">
        <f t="shared" ca="1" si="212"/>
        <v>-1.0952445947116472E+16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25">
      <c r="G5756" s="459"/>
      <c r="H5756" s="459">
        <v>5749</v>
      </c>
      <c r="I5756" s="444">
        <f t="shared" ca="1" si="213"/>
        <v>-1.0952445947116472E+16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-45635191446318.633</v>
      </c>
      <c r="L5756" s="444">
        <f t="shared" ca="1" si="212"/>
        <v>-1.099808113856279E+16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25">
      <c r="G5757" s="459"/>
      <c r="H5757" s="459">
        <v>5750</v>
      </c>
      <c r="I5757" s="444">
        <f t="shared" ca="1" si="213"/>
        <v>-1.099808113856279E+16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-45825338077344.961</v>
      </c>
      <c r="L5757" s="444">
        <f t="shared" ca="1" si="212"/>
        <v>-1.1043906476640134E+16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25">
      <c r="G5758" s="459"/>
      <c r="H5758" s="459">
        <v>5751</v>
      </c>
      <c r="I5758" s="444">
        <f t="shared" ca="1" si="213"/>
        <v>-1.1043906476640134E+16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-46016276986000.555</v>
      </c>
      <c r="L5758" s="444">
        <f t="shared" ca="1" si="212"/>
        <v>-1.1089922753626134E+16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25">
      <c r="G5759" s="459"/>
      <c r="H5759" s="459">
        <v>5752</v>
      </c>
      <c r="I5759" s="444">
        <f t="shared" ca="1" si="213"/>
        <v>-1.1089922753626134E+16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-46208011473442.227</v>
      </c>
      <c r="L5759" s="444">
        <f t="shared" ca="1" si="212"/>
        <v>-1.1136130765099576E+16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25">
      <c r="G5760" s="459"/>
      <c r="H5760" s="459">
        <v>5753</v>
      </c>
      <c r="I5760" s="444">
        <f t="shared" ca="1" si="213"/>
        <v>-1.1136130765099576E+16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-46400544854581.563</v>
      </c>
      <c r="L5760" s="444">
        <f t="shared" ca="1" si="212"/>
        <v>-1.1182531309954158E+16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25">
      <c r="G5761" s="459"/>
      <c r="H5761" s="459">
        <v>5754</v>
      </c>
      <c r="I5761" s="444">
        <f t="shared" ca="1" si="213"/>
        <v>-1.1182531309954158E+16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-46593880458142.328</v>
      </c>
      <c r="L5761" s="444">
        <f t="shared" ca="1" si="212"/>
        <v>-1.12291251904123E+16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25">
      <c r="G5762" s="459"/>
      <c r="H5762" s="459">
        <v>5755</v>
      </c>
      <c r="I5762" s="444">
        <f t="shared" ca="1" si="213"/>
        <v>-1.12291251904123E+16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-46788021626717.914</v>
      </c>
      <c r="L5762" s="444">
        <f t="shared" ca="1" si="212"/>
        <v>-1.1275913212039018E+16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25">
      <c r="G5763" s="459"/>
      <c r="H5763" s="459">
        <v>5756</v>
      </c>
      <c r="I5763" s="444">
        <f t="shared" ca="1" si="213"/>
        <v>-1.1275913212039018E+16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-46982971716829.242</v>
      </c>
      <c r="L5763" s="444">
        <f t="shared" ca="1" si="212"/>
        <v>-1.1322896183755848E+16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25">
      <c r="G5764" s="459"/>
      <c r="H5764" s="459">
        <v>5757</v>
      </c>
      <c r="I5764" s="444">
        <f t="shared" ca="1" si="213"/>
        <v>-1.1322896183755848E+16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-47178734098982.703</v>
      </c>
      <c r="L5764" s="444">
        <f t="shared" ca="1" si="212"/>
        <v>-1.137007491785483E+16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25">
      <c r="G5765" s="459"/>
      <c r="H5765" s="459">
        <v>5758</v>
      </c>
      <c r="I5765" s="444">
        <f t="shared" ca="1" si="213"/>
        <v>-1.137007491785483E+16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-47375312157728.461</v>
      </c>
      <c r="L5765" s="444">
        <f t="shared" ca="1" si="212"/>
        <v>-1.1417450230012558E+16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25">
      <c r="G5766" s="459"/>
      <c r="H5766" s="459">
        <v>5759</v>
      </c>
      <c r="I5766" s="444">
        <f t="shared" ca="1" si="213"/>
        <v>-1.1417450230012558E+16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-47572709291718.992</v>
      </c>
      <c r="L5766" s="444">
        <f t="shared" ca="1" si="212"/>
        <v>-1.1465022939304276E+16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25">
      <c r="G5767" s="459"/>
      <c r="H5767" s="459">
        <v>5760</v>
      </c>
      <c r="I5767" s="444">
        <f t="shared" ca="1" si="213"/>
        <v>-1.1465022939304276E+16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-47770928913767.813</v>
      </c>
      <c r="L5767" s="444">
        <f t="shared" ca="1" si="212"/>
        <v>-1.1512793868218044E+16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25">
      <c r="G5768" s="459"/>
      <c r="H5768" s="459">
        <v>5761</v>
      </c>
      <c r="I5768" s="444">
        <f t="shared" ca="1" si="213"/>
        <v>-1.1512793868218044E+16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-47969974450908.516</v>
      </c>
      <c r="L5768" s="444">
        <f t="shared" ca="1" si="212"/>
        <v>-1.1560763842668952E+16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25">
      <c r="G5769" s="459"/>
      <c r="H5769" s="459">
        <v>5762</v>
      </c>
      <c r="I5769" s="444">
        <f t="shared" ca="1" si="213"/>
        <v>-1.1560763842668952E+16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-48169849344453.969</v>
      </c>
      <c r="L5769" s="444">
        <f t="shared" ca="1" si="212"/>
        <v>-1.1608933692013406E+16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25">
      <c r="G5770" s="459"/>
      <c r="H5770" s="459">
        <v>5763</v>
      </c>
      <c r="I5770" s="444">
        <f t="shared" ca="1" si="213"/>
        <v>-1.1608933692013406E+16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-48370557050055.859</v>
      </c>
      <c r="L5770" s="444">
        <f t="shared" ca="1" si="212"/>
        <v>-1.1657304249063462E+16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25">
      <c r="G5771" s="459"/>
      <c r="H5771" s="459">
        <v>5764</v>
      </c>
      <c r="I5771" s="444">
        <f t="shared" ca="1" si="213"/>
        <v>-1.1657304249063462E+16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-48572101037764.422</v>
      </c>
      <c r="L5771" s="444">
        <f t="shared" ca="1" si="212"/>
        <v>-1.1705876350101226E+16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25">
      <c r="G5772" s="459"/>
      <c r="H5772" s="459">
        <v>5765</v>
      </c>
      <c r="I5772" s="444">
        <f t="shared" ca="1" si="213"/>
        <v>-1.1705876350101226E+16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-48774484792088.438</v>
      </c>
      <c r="L5772" s="444">
        <f t="shared" ca="1" si="212"/>
        <v>-1.1754650834893314E+16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25">
      <c r="G5773" s="459"/>
      <c r="H5773" s="459">
        <v>5766</v>
      </c>
      <c r="I5773" s="444">
        <f t="shared" ca="1" si="213"/>
        <v>-1.1754650834893314E+16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-48977711812055.477</v>
      </c>
      <c r="L5773" s="444">
        <f t="shared" ca="1" si="212"/>
        <v>-1.180362854670537E+16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25">
      <c r="G5774" s="459"/>
      <c r="H5774" s="459">
        <v>5767</v>
      </c>
      <c r="I5774" s="444">
        <f t="shared" ca="1" si="213"/>
        <v>-1.180362854670537E+16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-49181785611272.375</v>
      </c>
      <c r="L5774" s="444">
        <f t="shared" ca="1" si="212"/>
        <v>-1.1852810332316642E+16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25">
      <c r="G5775" s="459"/>
      <c r="H5775" s="459">
        <v>5768</v>
      </c>
      <c r="I5775" s="444">
        <f t="shared" ca="1" si="213"/>
        <v>-1.1852810332316642E+16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-49386709717986.008</v>
      </c>
      <c r="L5775" s="444">
        <f t="shared" ca="1" si="212"/>
        <v>-1.1902197042034628E+16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25">
      <c r="G5776" s="459"/>
      <c r="H5776" s="459">
        <v>5769</v>
      </c>
      <c r="I5776" s="444">
        <f t="shared" ca="1" si="213"/>
        <v>-1.1902197042034628E+16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-49592487675144.281</v>
      </c>
      <c r="L5776" s="444">
        <f t="shared" ca="1" si="212"/>
        <v>-1.1951789529709772E+16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25">
      <c r="G5777" s="459"/>
      <c r="H5777" s="459">
        <v>5770</v>
      </c>
      <c r="I5777" s="444">
        <f t="shared" ca="1" si="213"/>
        <v>-1.1951789529709772E+16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-49799123040457.383</v>
      </c>
      <c r="L5777" s="444">
        <f t="shared" ca="1" si="212"/>
        <v>-1.200158865275023E+16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25">
      <c r="G5778" s="459"/>
      <c r="H5778" s="459">
        <v>5771</v>
      </c>
      <c r="I5778" s="444">
        <f t="shared" ca="1" si="213"/>
        <v>-1.200158865275023E+16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-50006619386459.289</v>
      </c>
      <c r="L5778" s="444">
        <f t="shared" ca="1" si="212"/>
        <v>-1.205159527213669E+16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25">
      <c r="G5779" s="459"/>
      <c r="H5779" s="459">
        <v>5772</v>
      </c>
      <c r="I5779" s="444">
        <f t="shared" ca="1" si="213"/>
        <v>-1.205159527213669E+16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-50214980300569.539</v>
      </c>
      <c r="L5779" s="444">
        <f t="shared" ca="1" si="212"/>
        <v>-1.210181025243726E+16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25">
      <c r="G5780" s="459"/>
      <c r="H5780" s="459">
        <v>5773</v>
      </c>
      <c r="I5780" s="444">
        <f t="shared" ca="1" si="213"/>
        <v>-1.210181025243726E+16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-50424209385155.25</v>
      </c>
      <c r="L5780" s="444">
        <f t="shared" ca="1" si="212"/>
        <v>-1.2152234461822416E+16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25">
      <c r="G5781" s="459"/>
      <c r="H5781" s="459">
        <v>5774</v>
      </c>
      <c r="I5781" s="444">
        <f t="shared" ca="1" si="213"/>
        <v>-1.2152234461822416E+16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-50634310257593.398</v>
      </c>
      <c r="L5781" s="444">
        <f t="shared" ca="1" si="212"/>
        <v>-1.220286877208001E+16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25">
      <c r="G5782" s="459"/>
      <c r="H5782" s="459">
        <v>5775</v>
      </c>
      <c r="I5782" s="444">
        <f t="shared" ca="1" si="213"/>
        <v>-1.220286877208001E+16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-50845286550333.375</v>
      </c>
      <c r="L5782" s="444">
        <f t="shared" ca="1" si="212"/>
        <v>-1.2253714058630344E+16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25">
      <c r="G5783" s="459"/>
      <c r="H5783" s="459">
        <v>5776</v>
      </c>
      <c r="I5783" s="444">
        <f t="shared" ca="1" si="213"/>
        <v>-1.2253714058630344E+16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-51057141910959.766</v>
      </c>
      <c r="L5783" s="444">
        <f t="shared" ca="1" si="212"/>
        <v>-1.2304771200541304E+16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25">
      <c r="G5784" s="459"/>
      <c r="H5784" s="459">
        <v>5777</v>
      </c>
      <c r="I5784" s="444">
        <f t="shared" ca="1" si="213"/>
        <v>-1.2304771200541304E+16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-51269880002255.43</v>
      </c>
      <c r="L5784" s="444">
        <f t="shared" ca="1" si="212"/>
        <v>-1.235604108054356E+16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25">
      <c r="G5785" s="459"/>
      <c r="H5785" s="459">
        <v>5778</v>
      </c>
      <c r="I5785" s="444">
        <f t="shared" ca="1" si="213"/>
        <v>-1.235604108054356E+16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-51483504502264.836</v>
      </c>
      <c r="L5785" s="444">
        <f t="shared" ca="1" si="212"/>
        <v>-1.2407524585045824E+16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25">
      <c r="G5786" s="459"/>
      <c r="H5786" s="459">
        <v>5779</v>
      </c>
      <c r="I5786" s="444">
        <f t="shared" ca="1" si="213"/>
        <v>-1.2407524585045824E+16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-51698019104357.602</v>
      </c>
      <c r="L5786" s="444">
        <f t="shared" ca="1" si="212"/>
        <v>-1.2459222604150182E+16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25">
      <c r="G5787" s="459"/>
      <c r="H5787" s="459">
        <v>5780</v>
      </c>
      <c r="I5787" s="444">
        <f t="shared" ca="1" si="213"/>
        <v>-1.2459222604150182E+16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-51913427517292.422</v>
      </c>
      <c r="L5787" s="444">
        <f t="shared" ca="1" si="212"/>
        <v>-1.2511136031667474E+16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25">
      <c r="G5788" s="459"/>
      <c r="H5788" s="459">
        <v>5781</v>
      </c>
      <c r="I5788" s="444">
        <f t="shared" ca="1" si="213"/>
        <v>-1.2511136031667474E+16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-52129733465281.141</v>
      </c>
      <c r="L5788" s="444">
        <f t="shared" ca="1" si="212"/>
        <v>-1.2563265765132756E+16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25">
      <c r="G5789" s="459"/>
      <c r="H5789" s="459">
        <v>5782</v>
      </c>
      <c r="I5789" s="444">
        <f t="shared" ca="1" si="213"/>
        <v>-1.2563265765132756E+16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-52346940688053.148</v>
      </c>
      <c r="L5789" s="444">
        <f t="shared" ca="1" si="212"/>
        <v>-1.261561270582081E+16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25">
      <c r="G5790" s="459"/>
      <c r="H5790" s="459">
        <v>5783</v>
      </c>
      <c r="I5790" s="444">
        <f t="shared" ca="1" si="213"/>
        <v>-1.261561270582081E+16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-52565052940920.039</v>
      </c>
      <c r="L5790" s="444">
        <f t="shared" ca="1" si="212"/>
        <v>-1.266817775876173E+16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25">
      <c r="G5791" s="459"/>
      <c r="H5791" s="459">
        <v>5784</v>
      </c>
      <c r="I5791" s="444">
        <f t="shared" ca="1" si="213"/>
        <v>-1.266817775876173E+16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-52784073994840.539</v>
      </c>
      <c r="L5791" s="444">
        <f t="shared" ca="1" si="212"/>
        <v>-1.272096183275657E+16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25">
      <c r="G5792" s="459"/>
      <c r="H5792" s="459">
        <v>5785</v>
      </c>
      <c r="I5792" s="444">
        <f t="shared" ca="1" si="213"/>
        <v>-1.272096183275657E+16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-53004007636485.711</v>
      </c>
      <c r="L5792" s="444">
        <f t="shared" ca="1" si="212"/>
        <v>-1.2773965840393056E+16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25">
      <c r="G5793" s="459"/>
      <c r="H5793" s="459">
        <v>5786</v>
      </c>
      <c r="I5793" s="444">
        <f t="shared" ca="1" si="213"/>
        <v>-1.2773965840393056E+16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-53224857668304.398</v>
      </c>
      <c r="L5793" s="444">
        <f t="shared" ca="1" si="212"/>
        <v>-1.282719069806136E+16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25">
      <c r="G5794" s="459"/>
      <c r="H5794" s="459">
        <v>5787</v>
      </c>
      <c r="I5794" s="444">
        <f t="shared" ca="1" si="213"/>
        <v>-1.282719069806136E+16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-53446627908589</v>
      </c>
      <c r="L5794" s="444">
        <f t="shared" ca="1" si="212"/>
        <v>-1.2880637325969948E+16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25">
      <c r="G5795" s="459"/>
      <c r="H5795" s="459">
        <v>5788</v>
      </c>
      <c r="I5795" s="444">
        <f t="shared" ca="1" si="213"/>
        <v>-1.2880637325969948E+16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-53669322191541.453</v>
      </c>
      <c r="L5795" s="444">
        <f t="shared" ca="1" si="212"/>
        <v>-1.293430664816149E+16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25">
      <c r="G5796" s="459"/>
      <c r="H5796" s="459">
        <v>5789</v>
      </c>
      <c r="I5796" s="444">
        <f t="shared" ca="1" si="213"/>
        <v>-1.293430664816149E+16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-53892944367339.539</v>
      </c>
      <c r="L5796" s="444">
        <f t="shared" ca="1" si="212"/>
        <v>-1.298819959252883E+16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25">
      <c r="G5797" s="459"/>
      <c r="H5797" s="459">
        <v>5790</v>
      </c>
      <c r="I5797" s="444">
        <f t="shared" ca="1" si="213"/>
        <v>-1.298819959252883E+16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-54117498302203.461</v>
      </c>
      <c r="L5797" s="444">
        <f t="shared" ca="1" si="212"/>
        <v>-1.3042317090831034E+16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25">
      <c r="G5798" s="459"/>
      <c r="H5798" s="459">
        <v>5791</v>
      </c>
      <c r="I5798" s="444">
        <f t="shared" ca="1" si="213"/>
        <v>-1.3042317090831034E+16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-54342987878462.641</v>
      </c>
      <c r="L5798" s="444">
        <f t="shared" ca="1" si="212"/>
        <v>-1.3096660078709496E+16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25">
      <c r="G5799" s="459"/>
      <c r="H5799" s="459">
        <v>5792</v>
      </c>
      <c r="I5799" s="444">
        <f t="shared" ca="1" si="213"/>
        <v>-1.3096660078709496E+16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-54569416994622.898</v>
      </c>
      <c r="L5799" s="444">
        <f t="shared" ca="1" si="212"/>
        <v>-1.3151229495704118E+16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25">
      <c r="G5800" s="459"/>
      <c r="H5800" s="459">
        <v>5793</v>
      </c>
      <c r="I5800" s="444">
        <f t="shared" ca="1" si="213"/>
        <v>-1.3151229495704118E+16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-54796789565433.828</v>
      </c>
      <c r="L5800" s="444">
        <f t="shared" ca="1" si="212"/>
        <v>-1.3206026285269552E+16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25">
      <c r="G5801" s="459"/>
      <c r="H5801" s="459">
        <v>5794</v>
      </c>
      <c r="I5801" s="444">
        <f t="shared" ca="1" si="213"/>
        <v>-1.3206026285269552E+16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-55025109521956.469</v>
      </c>
      <c r="L5801" s="444">
        <f t="shared" ca="1" si="212"/>
        <v>-1.3261051394791508E+16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25">
      <c r="G5802" s="459"/>
      <c r="H5802" s="459">
        <v>5795</v>
      </c>
      <c r="I5802" s="444">
        <f t="shared" ca="1" si="213"/>
        <v>-1.3261051394791508E+16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-55254380811631.281</v>
      </c>
      <c r="L5802" s="444">
        <f t="shared" ca="1" si="212"/>
        <v>-1.331630577560314E+16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25">
      <c r="G5803" s="459"/>
      <c r="H5803" s="459">
        <v>5796</v>
      </c>
      <c r="I5803" s="444">
        <f t="shared" ca="1" si="213"/>
        <v>-1.331630577560314E+16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-55484607398346.414</v>
      </c>
      <c r="L5803" s="444">
        <f t="shared" ca="1" si="212"/>
        <v>-1.3371790383001486E+16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25">
      <c r="G5804" s="459"/>
      <c r="H5804" s="459">
        <v>5797</v>
      </c>
      <c r="I5804" s="444">
        <f t="shared" ca="1" si="213"/>
        <v>-1.3371790383001486E+16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-55715793262506.188</v>
      </c>
      <c r="L5804" s="444">
        <f t="shared" ca="1" si="212"/>
        <v>-1.3427506176263992E+16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25">
      <c r="G5805" s="459"/>
      <c r="H5805" s="459">
        <v>5798</v>
      </c>
      <c r="I5805" s="444">
        <f t="shared" ca="1" si="213"/>
        <v>-1.3427506176263992E+16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-55947942401099.969</v>
      </c>
      <c r="L5805" s="444">
        <f t="shared" ca="1" si="212"/>
        <v>-1.3483454118665092E+16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25">
      <c r="G5806" s="459"/>
      <c r="H5806" s="459">
        <v>5799</v>
      </c>
      <c r="I5806" s="444">
        <f t="shared" ca="1" si="213"/>
        <v>-1.3483454118665092E+16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-56181058827771.219</v>
      </c>
      <c r="L5806" s="444">
        <f t="shared" ca="1" si="212"/>
        <v>-1.3539635177492864E+16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25">
      <c r="G5807" s="459"/>
      <c r="H5807" s="459">
        <v>5800</v>
      </c>
      <c r="I5807" s="444">
        <f t="shared" ca="1" si="213"/>
        <v>-1.3539635177492864E+16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-56415146572886.93</v>
      </c>
      <c r="L5807" s="444">
        <f t="shared" ca="1" si="212"/>
        <v>-1.359605032406575E+16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25">
      <c r="G5808" s="459"/>
      <c r="H5808" s="459">
        <v>5801</v>
      </c>
      <c r="I5808" s="444">
        <f t="shared" ca="1" si="213"/>
        <v>-1.359605032406575E+16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-56650209683607.289</v>
      </c>
      <c r="L5808" s="444">
        <f t="shared" ca="1" si="212"/>
        <v>-1.3652700533749358E+16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25">
      <c r="G5809" s="459"/>
      <c r="H5809" s="459">
        <v>5802</v>
      </c>
      <c r="I5809" s="444">
        <f t="shared" ca="1" si="213"/>
        <v>-1.3652700533749358E+16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-56886252223955.656</v>
      </c>
      <c r="L5809" s="444">
        <f t="shared" ca="1" si="212"/>
        <v>-1.3709586785973314E+16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25">
      <c r="G5810" s="459"/>
      <c r="H5810" s="459">
        <v>5803</v>
      </c>
      <c r="I5810" s="444">
        <f t="shared" ca="1" si="213"/>
        <v>-1.3709586785973314E+16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-57123278274888.805</v>
      </c>
      <c r="L5810" s="444">
        <f t="shared" ca="1" si="212"/>
        <v>-1.3766710064248202E+16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25">
      <c r="G5811" s="459"/>
      <c r="H5811" s="459">
        <v>5804</v>
      </c>
      <c r="I5811" s="444">
        <f t="shared" ca="1" si="213"/>
        <v>-1.3766710064248202E+16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-57361291934367.508</v>
      </c>
      <c r="L5811" s="444">
        <f t="shared" ca="1" si="212"/>
        <v>-1.382407135618257E+16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25">
      <c r="G5812" s="459"/>
      <c r="H5812" s="459">
        <v>5805</v>
      </c>
      <c r="I5812" s="444">
        <f t="shared" ca="1" si="213"/>
        <v>-1.382407135618257E+16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-57600297317427.375</v>
      </c>
      <c r="L5812" s="444">
        <f t="shared" ca="1" si="212"/>
        <v>-1.3881671653499998E+16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25">
      <c r="G5813" s="459"/>
      <c r="H5813" s="459">
        <v>5806</v>
      </c>
      <c r="I5813" s="444">
        <f t="shared" ca="1" si="213"/>
        <v>-1.3881671653499998E+16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-57840298556249.992</v>
      </c>
      <c r="L5813" s="444">
        <f t="shared" ca="1" si="212"/>
        <v>-1.3939511952056248E+16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25">
      <c r="G5814" s="459"/>
      <c r="H5814" s="459">
        <v>5807</v>
      </c>
      <c r="I5814" s="444">
        <f t="shared" ca="1" si="213"/>
        <v>-1.3939511952056248E+16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-58081299800234.367</v>
      </c>
      <c r="L5814" s="444">
        <f t="shared" ca="1" si="212"/>
        <v>-1.3997593251856482E+16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25">
      <c r="G5815" s="459"/>
      <c r="H5815" s="459">
        <v>5808</v>
      </c>
      <c r="I5815" s="444">
        <f t="shared" ca="1" si="213"/>
        <v>-1.3997593251856482E+16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-58323305216068.672</v>
      </c>
      <c r="L5815" s="444">
        <f t="shared" ca="1" si="212"/>
        <v>-1.405591655707255E+16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25">
      <c r="G5816" s="459"/>
      <c r="H5816" s="459">
        <v>5809</v>
      </c>
      <c r="I5816" s="444">
        <f t="shared" ca="1" si="213"/>
        <v>-1.405591655707255E+16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-58566318987802.289</v>
      </c>
      <c r="L5816" s="444">
        <f t="shared" ca="1" si="212"/>
        <v>-1.4114482876060352E+16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25">
      <c r="G5817" s="459"/>
      <c r="H5817" s="459">
        <v>5810</v>
      </c>
      <c r="I5817" s="444">
        <f t="shared" ca="1" si="213"/>
        <v>-1.4114482876060352E+16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-58810345316918.133</v>
      </c>
      <c r="L5817" s="444">
        <f t="shared" ca="1" si="212"/>
        <v>-1.417329322137727E+16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25">
      <c r="G5818" s="459"/>
      <c r="H5818" s="459">
        <v>5811</v>
      </c>
      <c r="I5818" s="444">
        <f t="shared" ca="1" si="213"/>
        <v>-1.417329322137727E+16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-59055388422405.289</v>
      </c>
      <c r="L5818" s="444">
        <f t="shared" ca="1" si="212"/>
        <v>-1.4232348609799676E+16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25">
      <c r="G5819" s="459"/>
      <c r="H5819" s="459">
        <v>5812</v>
      </c>
      <c r="I5819" s="444">
        <f t="shared" ca="1" si="213"/>
        <v>-1.4232348609799676E+16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-59301452540831.992</v>
      </c>
      <c r="L5819" s="444">
        <f t="shared" ca="1" si="212"/>
        <v>-1.4291650062340508E+16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25">
      <c r="G5820" s="459"/>
      <c r="H5820" s="459">
        <v>5813</v>
      </c>
      <c r="I5820" s="444">
        <f t="shared" ca="1" si="213"/>
        <v>-1.4291650062340508E+16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-59548541926418.789</v>
      </c>
      <c r="L5820" s="444">
        <f t="shared" ca="1" si="212"/>
        <v>-1.4351198604266926E+16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25">
      <c r="G5821" s="459"/>
      <c r="H5821" s="459">
        <v>5814</v>
      </c>
      <c r="I5821" s="444">
        <f t="shared" ca="1" si="213"/>
        <v>-1.4351198604266926E+16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-59796660851112.188</v>
      </c>
      <c r="L5821" s="444">
        <f t="shared" ca="1" si="212"/>
        <v>-1.4410995265118038E+16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25">
      <c r="G5822" s="459"/>
      <c r="H5822" s="459">
        <v>5815</v>
      </c>
      <c r="I5822" s="444">
        <f t="shared" ca="1" si="213"/>
        <v>-1.4410995265118038E+16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-60045813604658.492</v>
      </c>
      <c r="L5822" s="444">
        <f t="shared" ca="1" si="212"/>
        <v>-1.4471041078722696E+16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25">
      <c r="G5823" s="459"/>
      <c r="H5823" s="459">
        <v>5816</v>
      </c>
      <c r="I5823" s="444">
        <f t="shared" ca="1" si="213"/>
        <v>-1.4471041078722696E+16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-60296004494677.891</v>
      </c>
      <c r="L5823" s="444">
        <f t="shared" ca="1" si="212"/>
        <v>-1.4531337083217374E+16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25">
      <c r="G5824" s="459"/>
      <c r="H5824" s="459">
        <v>5817</v>
      </c>
      <c r="I5824" s="444">
        <f t="shared" ca="1" si="213"/>
        <v>-1.4531337083217374E+16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-60547237846739.063</v>
      </c>
      <c r="L5824" s="444">
        <f t="shared" ca="1" si="212"/>
        <v>-1.4591884321064114E+16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25">
      <c r="G5825" s="459"/>
      <c r="H5825" s="459">
        <v>5818</v>
      </c>
      <c r="I5825" s="444">
        <f t="shared" ca="1" si="213"/>
        <v>-1.4591884321064114E+16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-60799518004433.805</v>
      </c>
      <c r="L5825" s="444">
        <f t="shared" ca="1" si="212"/>
        <v>-1.4652683839068548E+16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25">
      <c r="G5826" s="459"/>
      <c r="H5826" s="459">
        <v>5819</v>
      </c>
      <c r="I5826" s="444">
        <f t="shared" ca="1" si="213"/>
        <v>-1.4652683839068548E+16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-61052849329452.289</v>
      </c>
      <c r="L5826" s="444">
        <f t="shared" ca="1" si="212"/>
        <v>-1.4713736688398E+16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25">
      <c r="G5827" s="459"/>
      <c r="H5827" s="459">
        <v>5820</v>
      </c>
      <c r="I5827" s="444">
        <f t="shared" ca="1" si="213"/>
        <v>-1.4713736688398E+16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-61307236201658.344</v>
      </c>
      <c r="L5827" s="444">
        <f t="shared" ca="1" si="212"/>
        <v>-1.4775043924599658E+16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25">
      <c r="G5828" s="459"/>
      <c r="H5828" s="459">
        <v>5821</v>
      </c>
      <c r="I5828" s="444">
        <f t="shared" ca="1" si="213"/>
        <v>-1.4775043924599658E+16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-61562683019165.242</v>
      </c>
      <c r="L5828" s="444">
        <f t="shared" ca="1" si="212"/>
        <v>-1.4836606607618824E+16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25">
      <c r="G5829" s="459"/>
      <c r="H5829" s="459">
        <v>5822</v>
      </c>
      <c r="I5829" s="444">
        <f t="shared" ca="1" si="213"/>
        <v>-1.4836606607618824E+16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-61819194198411.758</v>
      </c>
      <c r="L5829" s="444">
        <f t="shared" ca="1" si="212"/>
        <v>-1.4898425801817236E+16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25">
      <c r="G5830" s="459"/>
      <c r="H5830" s="459">
        <v>5823</v>
      </c>
      <c r="I5830" s="444">
        <f t="shared" ca="1" si="213"/>
        <v>-1.4898425801817236E+16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-62076774174238.484</v>
      </c>
      <c r="L5830" s="444">
        <f t="shared" ca="1" si="212"/>
        <v>-1.4960502575991474E+16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25">
      <c r="G5831" s="459"/>
      <c r="H5831" s="459">
        <v>5824</v>
      </c>
      <c r="I5831" s="444">
        <f t="shared" ca="1" si="213"/>
        <v>-1.4960502575991474E+16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-62335427399964.469</v>
      </c>
      <c r="L5831" s="444">
        <f t="shared" ca="1" si="212"/>
        <v>-1.5022838003391438E+16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25">
      <c r="G5832" s="459"/>
      <c r="H5832" s="459">
        <v>5825</v>
      </c>
      <c r="I5832" s="444">
        <f t="shared" ca="1" si="213"/>
        <v>-1.5022838003391438E+16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-62595158347464.336</v>
      </c>
      <c r="L5832" s="444">
        <f t="shared" ca="1" si="212"/>
        <v>-1.5085433161738902E+16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25">
      <c r="G5833" s="459"/>
      <c r="H5833" s="459">
        <v>5826</v>
      </c>
      <c r="I5833" s="444">
        <f t="shared" ca="1" si="213"/>
        <v>-1.5085433161738902E+16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-62855971507245.414</v>
      </c>
      <c r="L5833" s="444">
        <f t="shared" ca="1" si="212"/>
        <v>-1.5148289133246148E+16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25">
      <c r="G5834" s="459"/>
      <c r="H5834" s="459">
        <v>5827</v>
      </c>
      <c r="I5834" s="444">
        <f t="shared" ca="1" si="213"/>
        <v>-1.5148289133246148E+16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-63117871388525.609</v>
      </c>
      <c r="L5834" s="444">
        <f t="shared" ca="1" si="212"/>
        <v>-1.5211407004634674E+16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25">
      <c r="G5835" s="459"/>
      <c r="H5835" s="459">
        <v>5828</v>
      </c>
      <c r="I5835" s="444">
        <f t="shared" ca="1" si="213"/>
        <v>-1.5211407004634674E+16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-63380862519311.141</v>
      </c>
      <c r="L5835" s="444">
        <f t="shared" ca="1" si="212"/>
        <v>-1.5274787867153986E+16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25">
      <c r="G5836" s="459"/>
      <c r="H5836" s="459">
        <v>5829</v>
      </c>
      <c r="I5836" s="444">
        <f t="shared" ca="1" si="213"/>
        <v>-1.5274787867153986E+16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-63644949446474.938</v>
      </c>
      <c r="L5836" s="444">
        <f t="shared" ca="1" si="212"/>
        <v>-1.533843281660046E+16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25">
      <c r="G5837" s="459"/>
      <c r="H5837" s="459">
        <v>5830</v>
      </c>
      <c r="I5837" s="444">
        <f t="shared" ca="1" si="213"/>
        <v>-1.533843281660046E+16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-63910136735835.25</v>
      </c>
      <c r="L5837" s="444">
        <f t="shared" ca="1" si="212"/>
        <v>-1.5402342953336296E+16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25">
      <c r="G5838" s="459"/>
      <c r="H5838" s="459">
        <v>5831</v>
      </c>
      <c r="I5838" s="444">
        <f t="shared" ca="1" si="213"/>
        <v>-1.5402342953336296E+16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-64176428972234.555</v>
      </c>
      <c r="L5838" s="444">
        <f t="shared" ca="1" si="212"/>
        <v>-1.546651938230853E+16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25">
      <c r="G5839" s="459"/>
      <c r="H5839" s="459">
        <v>5832</v>
      </c>
      <c r="I5839" s="444">
        <f t="shared" ca="1" si="213"/>
        <v>-1.546651938230853E+16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-64443830759618.883</v>
      </c>
      <c r="L5839" s="444">
        <f t="shared" ca="1" si="212"/>
        <v>-1.5530963213068148E+16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25">
      <c r="G5840" s="459"/>
      <c r="H5840" s="459">
        <v>5833</v>
      </c>
      <c r="I5840" s="444">
        <f t="shared" ca="1" si="213"/>
        <v>-1.5530963213068148E+16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-64712346721117.289</v>
      </c>
      <c r="L5840" s="444">
        <f t="shared" ca="1" si="212"/>
        <v>-1.5595675559789266E+16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25">
      <c r="G5841" s="459"/>
      <c r="H5841" s="459">
        <v>5834</v>
      </c>
      <c r="I5841" s="444">
        <f t="shared" ca="1" si="213"/>
        <v>-1.5595675559789266E+16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-64981981499121.945</v>
      </c>
      <c r="L5841" s="444">
        <f t="shared" ca="1" si="212"/>
        <v>-1.5660657541288388E+16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25">
      <c r="G5842" s="459"/>
      <c r="H5842" s="459">
        <v>5835</v>
      </c>
      <c r="I5842" s="444">
        <f t="shared" ca="1" si="213"/>
        <v>-1.5660657541288388E+16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-65252739755368.281</v>
      </c>
      <c r="L5842" s="444">
        <f t="shared" ca="1" si="212"/>
        <v>-1.5725910281043756E+16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25">
      <c r="G5843" s="459"/>
      <c r="H5843" s="459">
        <v>5836</v>
      </c>
      <c r="I5843" s="444">
        <f t="shared" ca="1" si="213"/>
        <v>-1.5725910281043756E+16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-65524626171015.648</v>
      </c>
      <c r="L5843" s="444">
        <f t="shared" ca="1" si="212"/>
        <v>-1.5791434907214772E+16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25">
      <c r="G5844" s="459"/>
      <c r="H5844" s="459">
        <v>5837</v>
      </c>
      <c r="I5844" s="444">
        <f t="shared" ca="1" si="213"/>
        <v>-1.5791434907214772E+16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-65797645446728.227</v>
      </c>
      <c r="L5844" s="444">
        <f t="shared" ca="1" si="212"/>
        <v>-1.58572325526615E+16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25">
      <c r="G5845" s="459"/>
      <c r="H5845" s="459">
        <v>5838</v>
      </c>
      <c r="I5845" s="444">
        <f t="shared" ca="1" si="213"/>
        <v>-1.58572325526615E+16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-66071802302756.258</v>
      </c>
      <c r="L5845" s="444">
        <f t="shared" ca="1" si="212"/>
        <v>-1.5923304354964256E+16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25">
      <c r="G5846" s="459"/>
      <c r="H5846" s="459">
        <v>5839</v>
      </c>
      <c r="I5846" s="444">
        <f t="shared" ca="1" si="213"/>
        <v>-1.5923304354964256E+16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-66347101479017.734</v>
      </c>
      <c r="L5846" s="444">
        <f t="shared" ca="1" si="212"/>
        <v>-1.5989651456443274E+16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25">
      <c r="G5847" s="459"/>
      <c r="H5847" s="459">
        <v>5840</v>
      </c>
      <c r="I5847" s="444">
        <f t="shared" ca="1" si="213"/>
        <v>-1.5989651456443274E+16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-66623547735180.305</v>
      </c>
      <c r="L5847" s="444">
        <f t="shared" ca="1" si="212"/>
        <v>-1.6056275004178454E+16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25">
      <c r="G5848" s="459"/>
      <c r="H5848" s="459">
        <v>5841</v>
      </c>
      <c r="I5848" s="444">
        <f t="shared" ca="1" si="213"/>
        <v>-1.6056275004178454E+16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-66901145850743.555</v>
      </c>
      <c r="L5848" s="444">
        <f t="shared" ca="1" si="212"/>
        <v>-1.6123176150029198E+16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25">
      <c r="G5849" s="459"/>
      <c r="H5849" s="459">
        <v>5842</v>
      </c>
      <c r="I5849" s="444">
        <f t="shared" ca="1" si="213"/>
        <v>-1.6123176150029198E+16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-67179900625121.664</v>
      </c>
      <c r="L5849" s="444">
        <f t="shared" ca="1" si="212"/>
        <v>-1.619035605065432E+16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25">
      <c r="G5850" s="459"/>
      <c r="H5850" s="459">
        <v>5843</v>
      </c>
      <c r="I5850" s="444">
        <f t="shared" ca="1" si="213"/>
        <v>-1.619035605065432E+16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-67459816877726.336</v>
      </c>
      <c r="L5850" s="444">
        <f t="shared" ca="1" si="212"/>
        <v>-1.6257815867532046E+16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25">
      <c r="G5851" s="459"/>
      <c r="H5851" s="459">
        <v>5844</v>
      </c>
      <c r="I5851" s="444">
        <f t="shared" ca="1" si="213"/>
        <v>-1.6257815867532046E+16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-67740899448050.188</v>
      </c>
      <c r="L5851" s="444">
        <f t="shared" ca="1" si="212"/>
        <v>-1.6325556766980096E+16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25">
      <c r="G5852" s="459"/>
      <c r="H5852" s="459">
        <v>5845</v>
      </c>
      <c r="I5852" s="444">
        <f t="shared" ca="1" si="213"/>
        <v>-1.6325556766980096E+16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-68023153195750.398</v>
      </c>
      <c r="L5852" s="444">
        <f t="shared" ca="1" si="212"/>
        <v>-1.6393579920175846E+16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25">
      <c r="G5853" s="459"/>
      <c r="H5853" s="459">
        <v>5846</v>
      </c>
      <c r="I5853" s="444">
        <f t="shared" ca="1" si="213"/>
        <v>-1.6393579920175846E+16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-68306583000732.688</v>
      </c>
      <c r="L5853" s="444">
        <f t="shared" ca="1" si="212"/>
        <v>-1.6461886503176578E+16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25">
      <c r="G5854" s="459"/>
      <c r="H5854" s="459">
        <v>5847</v>
      </c>
      <c r="I5854" s="444">
        <f t="shared" ca="1" si="213"/>
        <v>-1.6461886503176578E+16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-68591193763235.75</v>
      </c>
      <c r="L5854" s="444">
        <f t="shared" ca="1" si="212"/>
        <v>-1.6530477696939814E+16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25">
      <c r="G5855" s="459"/>
      <c r="H5855" s="459">
        <v>5848</v>
      </c>
      <c r="I5855" s="444">
        <f t="shared" ca="1" si="213"/>
        <v>-1.6530477696939814E+16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-68876990403915.883</v>
      </c>
      <c r="L5855" s="444">
        <f t="shared" ca="1" si="212"/>
        <v>-1.659935468734373E+16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25">
      <c r="G5856" s="459"/>
      <c r="H5856" s="459">
        <v>5849</v>
      </c>
      <c r="I5856" s="444">
        <f t="shared" ca="1" si="213"/>
        <v>-1.659935468734373E+16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-69163977863932.211</v>
      </c>
      <c r="L5856" s="444">
        <f t="shared" ca="1" si="212"/>
        <v>-1.6668518665207662E+16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25">
      <c r="G5857" s="459"/>
      <c r="H5857" s="459">
        <v>5850</v>
      </c>
      <c r="I5857" s="444">
        <f t="shared" ca="1" si="213"/>
        <v>-1.6668518665207662E+16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-69452161105031.922</v>
      </c>
      <c r="L5857" s="444">
        <f t="shared" ca="1" si="212"/>
        <v>-1.6737970826312694E+16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25">
      <c r="G5858" s="459"/>
      <c r="H5858" s="459">
        <v>5851</v>
      </c>
      <c r="I5858" s="444">
        <f t="shared" ca="1" si="213"/>
        <v>-1.6737970826312694E+16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-69741545109636.227</v>
      </c>
      <c r="L5858" s="444">
        <f t="shared" ca="1" si="212"/>
        <v>-1.680771237142233E+16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25">
      <c r="G5859" s="459"/>
      <c r="H5859" s="459">
        <v>5852</v>
      </c>
      <c r="I5859" s="444">
        <f t="shared" ca="1" si="213"/>
        <v>-1.680771237142233E+16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-70032134880926.367</v>
      </c>
      <c r="L5859" s="444">
        <f t="shared" ca="1" si="212"/>
        <v>-1.6877744506303256E+16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25">
      <c r="G5860" s="459"/>
      <c r="H5860" s="459">
        <v>5853</v>
      </c>
      <c r="I5860" s="444">
        <f t="shared" ca="1" si="213"/>
        <v>-1.6877744506303256E+16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-70323935442930.234</v>
      </c>
      <c r="L5860" s="444">
        <f t="shared" ca="1" si="212"/>
        <v>-1.6948068441746186E+16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25">
      <c r="G5861" s="459"/>
      <c r="H5861" s="459">
        <v>5854</v>
      </c>
      <c r="I5861" s="444">
        <f t="shared" ca="1" si="213"/>
        <v>-1.6948068441746186E+16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-70616951840609.109</v>
      </c>
      <c r="L5861" s="444">
        <f t="shared" ca="1" si="212"/>
        <v>-1.7018685393586796E+16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25">
      <c r="G5862" s="459"/>
      <c r="H5862" s="459">
        <v>5855</v>
      </c>
      <c r="I5862" s="444">
        <f t="shared" ca="1" si="213"/>
        <v>-1.7018685393586796E+16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-70911189139944.969</v>
      </c>
      <c r="L5862" s="444">
        <f t="shared" ca="1" si="212"/>
        <v>-1.708959658272674E+16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25">
      <c r="G5863" s="459"/>
      <c r="H5863" s="459">
        <v>5856</v>
      </c>
      <c r="I5863" s="444">
        <f t="shared" ca="1" si="213"/>
        <v>-1.708959658272674E+16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-71206652428028.094</v>
      </c>
      <c r="L5863" s="444">
        <f t="shared" ca="1" si="212"/>
        <v>-1.7160803235154768E+16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25">
      <c r="G5864" s="459"/>
      <c r="H5864" s="459">
        <v>5857</v>
      </c>
      <c r="I5864" s="444">
        <f t="shared" ca="1" si="213"/>
        <v>-1.7160803235154768E+16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-71503346813144.859</v>
      </c>
      <c r="L5864" s="444">
        <f t="shared" ca="1" si="212"/>
        <v>-1.7232306581967912E+16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25">
      <c r="G5865" s="459"/>
      <c r="H5865" s="459">
        <v>5858</v>
      </c>
      <c r="I5865" s="444">
        <f t="shared" ca="1" si="213"/>
        <v>-1.7232306581967912E+16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-71801277424866.297</v>
      </c>
      <c r="L5865" s="444">
        <f t="shared" ca="1" si="212"/>
        <v>-1.7304107859392778E+16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25">
      <c r="G5866" s="459"/>
      <c r="H5866" s="459">
        <v>5859</v>
      </c>
      <c r="I5866" s="444">
        <f t="shared" ca="1" si="213"/>
        <v>-1.7304107859392778E+16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-72100449414136.578</v>
      </c>
      <c r="L5866" s="444">
        <f t="shared" ca="1" si="212"/>
        <v>-1.7376208308806914E+16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25">
      <c r="G5867" s="459"/>
      <c r="H5867" s="459">
        <v>5860</v>
      </c>
      <c r="I5867" s="444">
        <f t="shared" ca="1" si="213"/>
        <v>-1.7376208308806914E+16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-72400867953362.156</v>
      </c>
      <c r="L5867" s="444">
        <f t="shared" ca="1" si="212"/>
        <v>-1.7448609176760276E+16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25">
      <c r="G5868" s="459"/>
      <c r="H5868" s="459">
        <v>5861</v>
      </c>
      <c r="I5868" s="444">
        <f t="shared" ca="1" si="213"/>
        <v>-1.7448609176760276E+16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-72702538236501.156</v>
      </c>
      <c r="L5868" s="444">
        <f t="shared" ca="1" si="212"/>
        <v>-1.7521311714996778E+16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25">
      <c r="G5869" s="459"/>
      <c r="H5869" s="459">
        <v>5862</v>
      </c>
      <c r="I5869" s="444">
        <f t="shared" ca="1" si="213"/>
        <v>-1.7521311714996778E+16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-73005465479153.234</v>
      </c>
      <c r="L5869" s="444">
        <f t="shared" ca="1" si="212"/>
        <v>-1.7594317180475932E+16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25">
      <c r="G5870" s="459"/>
      <c r="H5870" s="459">
        <v>5863</v>
      </c>
      <c r="I5870" s="444">
        <f t="shared" ca="1" si="213"/>
        <v>-1.7594317180475932E+16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-73309654918649.719</v>
      </c>
      <c r="L5870" s="444">
        <f t="shared" ca="1" si="212"/>
        <v>-1.7667626835394582E+16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25">
      <c r="G5871" s="459"/>
      <c r="H5871" s="459">
        <v>5864</v>
      </c>
      <c r="I5871" s="444">
        <f t="shared" ca="1" si="213"/>
        <v>-1.7667626835394582E+16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-73615111814144.094</v>
      </c>
      <c r="L5871" s="444">
        <f t="shared" ca="1" si="212"/>
        <v>-1.7741241947208726E+16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25">
      <c r="G5872" s="459"/>
      <c r="H5872" s="459">
        <v>5865</v>
      </c>
      <c r="I5872" s="444">
        <f t="shared" ca="1" si="213"/>
        <v>-1.7741241947208726E+16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-73921841446703.016</v>
      </c>
      <c r="L5872" s="444">
        <f t="shared" ca="1" si="212"/>
        <v>-1.781516378865543E+16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25">
      <c r="G5873" s="459"/>
      <c r="H5873" s="459">
        <v>5866</v>
      </c>
      <c r="I5873" s="444">
        <f t="shared" ca="1" si="213"/>
        <v>-1.781516378865543E+16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-74229849119397.609</v>
      </c>
      <c r="L5873" s="444">
        <f t="shared" ref="L5873:L6127" ca="1" si="217">I5873-J5873+K5873</f>
        <v>-1.7889393637774828E+16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25">
      <c r="G5874" s="459"/>
      <c r="H5874" s="459">
        <v>5867</v>
      </c>
      <c r="I5874" s="444">
        <f t="shared" ref="I5874:I6128" ca="1" si="218">L5873</f>
        <v>-1.7889393637774828E+16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-74539140157395.109</v>
      </c>
      <c r="L5874" s="444">
        <f t="shared" ca="1" si="217"/>
        <v>-1.7963932777932224E+16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25">
      <c r="G5875" s="459"/>
      <c r="H5875" s="459">
        <v>5868</v>
      </c>
      <c r="I5875" s="444">
        <f t="shared" ca="1" si="218"/>
        <v>-1.7963932777932224E+16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-74849719908050.938</v>
      </c>
      <c r="L5875" s="444">
        <f t="shared" ca="1" si="217"/>
        <v>-1.8038782497840276E+16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25">
      <c r="G5876" s="459"/>
      <c r="H5876" s="459">
        <v>5869</v>
      </c>
      <c r="I5876" s="444">
        <f t="shared" ca="1" si="218"/>
        <v>-1.8038782497840276E+16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-75161593741001.156</v>
      </c>
      <c r="L5876" s="444">
        <f t="shared" ca="1" si="217"/>
        <v>-1.8113944091581276E+16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25">
      <c r="G5877" s="459"/>
      <c r="H5877" s="459">
        <v>5870</v>
      </c>
      <c r="I5877" s="444">
        <f t="shared" ca="1" si="218"/>
        <v>-1.8113944091581276E+16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-75474767048255.313</v>
      </c>
      <c r="L5877" s="444">
        <f t="shared" ca="1" si="217"/>
        <v>-1.8189418858629532E+16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25">
      <c r="G5878" s="459"/>
      <c r="H5878" s="459">
        <v>5871</v>
      </c>
      <c r="I5878" s="444">
        <f t="shared" ca="1" si="218"/>
        <v>-1.8189418858629532E+16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-75789245244289.719</v>
      </c>
      <c r="L5878" s="444">
        <f t="shared" ca="1" si="217"/>
        <v>-1.826520810387382E+16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25">
      <c r="G5879" s="459"/>
      <c r="H5879" s="459">
        <v>5872</v>
      </c>
      <c r="I5879" s="444">
        <f t="shared" ca="1" si="218"/>
        <v>-1.826520810387382E+16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-76105033766140.922</v>
      </c>
      <c r="L5879" s="444">
        <f t="shared" ca="1" si="217"/>
        <v>-1.834131313763996E+16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25">
      <c r="G5880" s="459"/>
      <c r="H5880" s="459">
        <v>5873</v>
      </c>
      <c r="I5880" s="444">
        <f t="shared" ca="1" si="218"/>
        <v>-1.834131313763996E+16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-76422138073499.828</v>
      </c>
      <c r="L5880" s="444">
        <f t="shared" ca="1" si="217"/>
        <v>-1.841773527571346E+16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25">
      <c r="G5881" s="459"/>
      <c r="H5881" s="459">
        <v>5874</v>
      </c>
      <c r="I5881" s="444">
        <f t="shared" ca="1" si="218"/>
        <v>-1.841773527571346E+16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-76740563648806.078</v>
      </c>
      <c r="L5881" s="444">
        <f t="shared" ca="1" si="217"/>
        <v>-1.8494475839362268E+16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25">
      <c r="G5882" s="459"/>
      <c r="H5882" s="459">
        <v>5875</v>
      </c>
      <c r="I5882" s="444">
        <f t="shared" ca="1" si="218"/>
        <v>-1.8494475839362268E+16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-77060315997342.781</v>
      </c>
      <c r="L5882" s="444">
        <f t="shared" ca="1" si="217"/>
        <v>-1.8571536155359612E+16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25">
      <c r="G5883" s="459"/>
      <c r="H5883" s="459">
        <v>5876</v>
      </c>
      <c r="I5883" s="444">
        <f t="shared" ca="1" si="218"/>
        <v>-1.8571536155359612E+16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-77381400647331.719</v>
      </c>
      <c r="L5883" s="444">
        <f t="shared" ca="1" si="217"/>
        <v>-1.8648917556006944E+16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25">
      <c r="G5884" s="459"/>
      <c r="H5884" s="459">
        <v>5877</v>
      </c>
      <c r="I5884" s="444">
        <f t="shared" ca="1" si="218"/>
        <v>-1.8648917556006944E+16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-77703823150028.938</v>
      </c>
      <c r="L5884" s="444">
        <f t="shared" ca="1" si="217"/>
        <v>-1.8726621379156972E+16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25">
      <c r="G5885" s="459"/>
      <c r="H5885" s="459">
        <v>5878</v>
      </c>
      <c r="I5885" s="444">
        <f t="shared" ca="1" si="218"/>
        <v>-1.8726621379156972E+16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-78027589079820.719</v>
      </c>
      <c r="L5885" s="444">
        <f t="shared" ca="1" si="217"/>
        <v>-1.8804648968236792E+16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25">
      <c r="G5886" s="459"/>
      <c r="H5886" s="459">
        <v>5879</v>
      </c>
      <c r="I5886" s="444">
        <f t="shared" ca="1" si="218"/>
        <v>-1.8804648968236792E+16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-78352704034319.969</v>
      </c>
      <c r="L5886" s="444">
        <f t="shared" ca="1" si="217"/>
        <v>-1.8883001672271112E+16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25">
      <c r="G5887" s="459"/>
      <c r="H5887" s="459">
        <v>5880</v>
      </c>
      <c r="I5887" s="444">
        <f t="shared" ca="1" si="218"/>
        <v>-1.8883001672271112E+16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-78679173634462.969</v>
      </c>
      <c r="L5887" s="444">
        <f t="shared" ca="1" si="217"/>
        <v>-1.8961680845905576E+16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25">
      <c r="G5888" s="459"/>
      <c r="H5888" s="459">
        <v>5881</v>
      </c>
      <c r="I5888" s="444">
        <f t="shared" ca="1" si="218"/>
        <v>-1.8961680845905576E+16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-79007003524606.563</v>
      </c>
      <c r="L5888" s="444">
        <f t="shared" ca="1" si="217"/>
        <v>-1.9040687849430184E+16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25">
      <c r="G5889" s="459"/>
      <c r="H5889" s="459">
        <v>5882</v>
      </c>
      <c r="I5889" s="444">
        <f t="shared" ca="1" si="218"/>
        <v>-1.9040687849430184E+16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-79336199372625.766</v>
      </c>
      <c r="L5889" s="444">
        <f t="shared" ca="1" si="217"/>
        <v>-1.9120024048802808E+16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25">
      <c r="G5890" s="459"/>
      <c r="H5890" s="459">
        <v>5883</v>
      </c>
      <c r="I5890" s="444">
        <f t="shared" ca="1" si="218"/>
        <v>-1.9120024048802808E+16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-79666766870011.703</v>
      </c>
      <c r="L5890" s="444">
        <f t="shared" ca="1" si="217"/>
        <v>-1.919969081567282E+16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25">
      <c r="G5891" s="459"/>
      <c r="H5891" s="459">
        <v>5884</v>
      </c>
      <c r="I5891" s="444">
        <f t="shared" ca="1" si="218"/>
        <v>-1.919969081567282E+16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-79998711731970.078</v>
      </c>
      <c r="L5891" s="444">
        <f t="shared" ca="1" si="217"/>
        <v>-1.9279689527404792E+16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25">
      <c r="G5892" s="459"/>
      <c r="H5892" s="459">
        <v>5885</v>
      </c>
      <c r="I5892" s="444">
        <f t="shared" ca="1" si="218"/>
        <v>-1.9279689527404792E+16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-80332039697519.969</v>
      </c>
      <c r="L5892" s="444">
        <f t="shared" ca="1" si="217"/>
        <v>-1.9360021567102312E+16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25">
      <c r="G5893" s="459"/>
      <c r="H5893" s="459">
        <v>5886</v>
      </c>
      <c r="I5893" s="444">
        <f t="shared" ca="1" si="218"/>
        <v>-1.9360021567102312E+16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-80666756529592.969</v>
      </c>
      <c r="L5893" s="444">
        <f t="shared" ca="1" si="217"/>
        <v>-1.9440688323631904E+16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25">
      <c r="G5894" s="459"/>
      <c r="H5894" s="459">
        <v>5887</v>
      </c>
      <c r="I5894" s="444">
        <f t="shared" ca="1" si="218"/>
        <v>-1.9440688323631904E+16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-81002868015132.938</v>
      </c>
      <c r="L5894" s="444">
        <f t="shared" ca="1" si="217"/>
        <v>-1.9521691191647036E+16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25">
      <c r="G5895" s="459"/>
      <c r="H5895" s="459">
        <v>5888</v>
      </c>
      <c r="I5895" s="444">
        <f t="shared" ca="1" si="218"/>
        <v>-1.9521691191647036E+16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-81340379965195.984</v>
      </c>
      <c r="L5895" s="444">
        <f t="shared" ca="1" si="217"/>
        <v>-1.9603031571612232E+16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25">
      <c r="G5896" s="459"/>
      <c r="H5896" s="459">
        <v>5889</v>
      </c>
      <c r="I5896" s="444">
        <f t="shared" ca="1" si="218"/>
        <v>-1.9603031571612232E+16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-81679298215050.969</v>
      </c>
      <c r="L5896" s="444">
        <f t="shared" ca="1" si="217"/>
        <v>-1.9684710869827284E+16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25">
      <c r="G5897" s="459"/>
      <c r="H5897" s="459">
        <v>5890</v>
      </c>
      <c r="I5897" s="444">
        <f t="shared" ca="1" si="218"/>
        <v>-1.9684710869827284E+16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-82019628624280.344</v>
      </c>
      <c r="L5897" s="444">
        <f t="shared" ca="1" si="217"/>
        <v>-1.9766730498451564E+16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25">
      <c r="G5898" s="459"/>
      <c r="H5898" s="459">
        <v>5891</v>
      </c>
      <c r="I5898" s="444">
        <f t="shared" ca="1" si="218"/>
        <v>-1.9766730498451564E+16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-82361377076881.516</v>
      </c>
      <c r="L5898" s="444">
        <f t="shared" ca="1" si="217"/>
        <v>-1.9849091875528444E+16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25">
      <c r="G5899" s="459"/>
      <c r="H5899" s="459">
        <v>5892</v>
      </c>
      <c r="I5899" s="444">
        <f t="shared" ca="1" si="218"/>
        <v>-1.9849091875528444E+16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-82704549481368.516</v>
      </c>
      <c r="L5899" s="444">
        <f t="shared" ca="1" si="217"/>
        <v>-1.9931796425009812E+16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25">
      <c r="G5900" s="459"/>
      <c r="H5900" s="459">
        <v>5893</v>
      </c>
      <c r="I5900" s="444">
        <f t="shared" ca="1" si="218"/>
        <v>-1.9931796425009812E+16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-83049151770874.219</v>
      </c>
      <c r="L5900" s="444">
        <f t="shared" ca="1" si="217"/>
        <v>-2.0014845576780688E+16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25">
      <c r="G5901" s="459"/>
      <c r="H5901" s="459">
        <v>5894</v>
      </c>
      <c r="I5901" s="444">
        <f t="shared" ca="1" si="218"/>
        <v>-2.0014845576780688E+16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-83395189903252.859</v>
      </c>
      <c r="L5901" s="444">
        <f t="shared" ca="1" si="217"/>
        <v>-2.009824076668394E+16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25">
      <c r="G5902" s="459"/>
      <c r="H5902" s="459">
        <v>5895</v>
      </c>
      <c r="I5902" s="444">
        <f t="shared" ca="1" si="218"/>
        <v>-2.009824076668394E+16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-83742669861183.078</v>
      </c>
      <c r="L5902" s="444">
        <f t="shared" ca="1" si="217"/>
        <v>-2.0181983436545124E+16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25">
      <c r="G5903" s="459"/>
      <c r="H5903" s="459">
        <v>5896</v>
      </c>
      <c r="I5903" s="444">
        <f t="shared" ca="1" si="218"/>
        <v>-2.0181983436545124E+16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-84091597652271.344</v>
      </c>
      <c r="L5903" s="444">
        <f t="shared" ca="1" si="217"/>
        <v>-2.0266075034197396E+16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25">
      <c r="G5904" s="459"/>
      <c r="H5904" s="459">
        <v>5897</v>
      </c>
      <c r="I5904" s="444">
        <f t="shared" ca="1" si="218"/>
        <v>-2.0266075034197396E+16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-84441979309155.813</v>
      </c>
      <c r="L5904" s="444">
        <f t="shared" ca="1" si="217"/>
        <v>-2.0350517013506552E+16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25">
      <c r="G5905" s="459"/>
      <c r="H5905" s="459">
        <v>5898</v>
      </c>
      <c r="I5905" s="444">
        <f t="shared" ca="1" si="218"/>
        <v>-2.0350517013506552E+16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-84793820889610.625</v>
      </c>
      <c r="L5905" s="444">
        <f t="shared" ca="1" si="217"/>
        <v>-2.0435310834396164E+16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25">
      <c r="G5906" s="459"/>
      <c r="H5906" s="459">
        <v>5899</v>
      </c>
      <c r="I5906" s="444">
        <f t="shared" ca="1" si="218"/>
        <v>-2.0435310834396164E+16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-85147128476650.688</v>
      </c>
      <c r="L5906" s="444">
        <f t="shared" ca="1" si="217"/>
        <v>-2.0520457962872816E+16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25">
      <c r="G5907" s="459"/>
      <c r="H5907" s="459">
        <v>5900</v>
      </c>
      <c r="I5907" s="444">
        <f t="shared" ca="1" si="218"/>
        <v>-2.0520457962872816E+16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-85501908178636.734</v>
      </c>
      <c r="L5907" s="444">
        <f t="shared" ca="1" si="217"/>
        <v>-2.0605959871051452E+16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25">
      <c r="G5908" s="459"/>
      <c r="H5908" s="459">
        <v>5901</v>
      </c>
      <c r="I5908" s="444">
        <f t="shared" ca="1" si="218"/>
        <v>-2.0605959871051452E+16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-85858166129381.047</v>
      </c>
      <c r="L5908" s="444">
        <f t="shared" ca="1" si="217"/>
        <v>-2.0691818037180832E+16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25">
      <c r="G5909" s="459"/>
      <c r="H5909" s="459">
        <v>5902</v>
      </c>
      <c r="I5909" s="444">
        <f t="shared" ca="1" si="218"/>
        <v>-2.0691818037180832E+16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-86215908488253.469</v>
      </c>
      <c r="L5909" s="444">
        <f t="shared" ca="1" si="217"/>
        <v>-2.0778033945669084E+16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25">
      <c r="G5910" s="459"/>
      <c r="H5910" s="459">
        <v>5903</v>
      </c>
      <c r="I5910" s="444">
        <f t="shared" ca="1" si="218"/>
        <v>-2.0778033945669084E+16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-86575141440287.844</v>
      </c>
      <c r="L5910" s="444">
        <f t="shared" ca="1" si="217"/>
        <v>-2.0864609087109372E+16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25">
      <c r="G5911" s="459"/>
      <c r="H5911" s="459">
        <v>5904</v>
      </c>
      <c r="I5911" s="444">
        <f t="shared" ca="1" si="218"/>
        <v>-2.0864609087109372E+16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-86935871196289.047</v>
      </c>
      <c r="L5911" s="444">
        <f t="shared" ca="1" si="217"/>
        <v>-2.095154495830566E+16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25">
      <c r="G5912" s="459"/>
      <c r="H5912" s="459">
        <v>5905</v>
      </c>
      <c r="I5912" s="444">
        <f t="shared" ca="1" si="218"/>
        <v>-2.095154495830566E+16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-87298103992940.25</v>
      </c>
      <c r="L5912" s="444">
        <f t="shared" ca="1" si="217"/>
        <v>-2.10388430622986E+16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25">
      <c r="G5913" s="459"/>
      <c r="H5913" s="459">
        <v>5906</v>
      </c>
      <c r="I5913" s="444">
        <f t="shared" ca="1" si="218"/>
        <v>-2.10388430622986E+16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-87661846092910.828</v>
      </c>
      <c r="L5913" s="444">
        <f t="shared" ca="1" si="217"/>
        <v>-2.1126504908391512E+16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25">
      <c r="G5914" s="459"/>
      <c r="H5914" s="459">
        <v>5907</v>
      </c>
      <c r="I5914" s="444">
        <f t="shared" ca="1" si="218"/>
        <v>-2.1126504908391512E+16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-88027103784964.625</v>
      </c>
      <c r="L5914" s="444">
        <f t="shared" ca="1" si="217"/>
        <v>-2.1214532012176476E+16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25">
      <c r="G5915" s="459"/>
      <c r="H5915" s="459">
        <v>5908</v>
      </c>
      <c r="I5915" s="444">
        <f t="shared" ca="1" si="218"/>
        <v>-2.1214532012176476E+16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-88393883384068.656</v>
      </c>
      <c r="L5915" s="444">
        <f t="shared" ca="1" si="217"/>
        <v>-2.1302925895560544E+16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25">
      <c r="G5916" s="459"/>
      <c r="H5916" s="459">
        <v>5909</v>
      </c>
      <c r="I5916" s="444">
        <f t="shared" ca="1" si="218"/>
        <v>-2.1302925895560544E+16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-88762191231502.266</v>
      </c>
      <c r="L5916" s="444">
        <f t="shared" ca="1" si="217"/>
        <v>-2.1391688086792048E+16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25">
      <c r="G5917" s="459"/>
      <c r="H5917" s="459">
        <v>5910</v>
      </c>
      <c r="I5917" s="444">
        <f t="shared" ca="1" si="218"/>
        <v>-2.1391688086792048E+16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-89132033694966.859</v>
      </c>
      <c r="L5917" s="444">
        <f t="shared" ca="1" si="217"/>
        <v>-2.1480820120487016E+16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25">
      <c r="G5918" s="459"/>
      <c r="H5918" s="459">
        <v>5911</v>
      </c>
      <c r="I5918" s="444">
        <f t="shared" ca="1" si="218"/>
        <v>-2.1480820120487016E+16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-89503417168695.906</v>
      </c>
      <c r="L5918" s="444">
        <f t="shared" ca="1" si="217"/>
        <v>-2.1570323537655712E+16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25">
      <c r="G5919" s="459"/>
      <c r="H5919" s="459">
        <v>5912</v>
      </c>
      <c r="I5919" s="444">
        <f t="shared" ca="1" si="218"/>
        <v>-2.1570323537655712E+16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-89876348073565.469</v>
      </c>
      <c r="L5919" s="444">
        <f t="shared" ca="1" si="217"/>
        <v>-2.1660199885729276E+16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25">
      <c r="G5920" s="459"/>
      <c r="H5920" s="459">
        <v>5913</v>
      </c>
      <c r="I5920" s="444">
        <f t="shared" ca="1" si="218"/>
        <v>-2.1660199885729276E+16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-90250832857205.313</v>
      </c>
      <c r="L5920" s="444">
        <f t="shared" ca="1" si="217"/>
        <v>-2.175045071858648E+16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25">
      <c r="G5921" s="459"/>
      <c r="H5921" s="459">
        <v>5914</v>
      </c>
      <c r="I5921" s="444">
        <f t="shared" ca="1" si="218"/>
        <v>-2.175045071858648E+16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-90626877994110.328</v>
      </c>
      <c r="L5921" s="444">
        <f t="shared" ca="1" si="217"/>
        <v>-2.1841077596580592E+16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25">
      <c r="G5922" s="459"/>
      <c r="H5922" s="459">
        <v>5915</v>
      </c>
      <c r="I5922" s="444">
        <f t="shared" ca="1" si="218"/>
        <v>-2.1841077596580592E+16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-91004489985752.469</v>
      </c>
      <c r="L5922" s="444">
        <f t="shared" ca="1" si="217"/>
        <v>-2.1932082086566344E+16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25">
      <c r="G5923" s="459"/>
      <c r="H5923" s="459">
        <v>5916</v>
      </c>
      <c r="I5923" s="444">
        <f t="shared" ca="1" si="218"/>
        <v>-2.1932082086566344E+16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-91383675360693.094</v>
      </c>
      <c r="L5923" s="444">
        <f t="shared" ca="1" si="217"/>
        <v>-2.2023465761927036E+16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25">
      <c r="G5924" s="459"/>
      <c r="H5924" s="459">
        <v>5917</v>
      </c>
      <c r="I5924" s="444">
        <f t="shared" ca="1" si="218"/>
        <v>-2.2023465761927036E+16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-91764440674695.984</v>
      </c>
      <c r="L5924" s="444">
        <f t="shared" ca="1" si="217"/>
        <v>-2.2115230202601732E+16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25">
      <c r="G5925" s="459"/>
      <c r="H5925" s="459">
        <v>5918</v>
      </c>
      <c r="I5925" s="444">
        <f t="shared" ca="1" si="218"/>
        <v>-2.2115230202601732E+16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-92146792510840.547</v>
      </c>
      <c r="L5925" s="444">
        <f t="shared" ca="1" si="217"/>
        <v>-2.2207376995112572E+16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25">
      <c r="G5926" s="459"/>
      <c r="H5926" s="459">
        <v>5919</v>
      </c>
      <c r="I5926" s="444">
        <f t="shared" ca="1" si="218"/>
        <v>-2.2207376995112572E+16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-92530737479635.719</v>
      </c>
      <c r="L5926" s="444">
        <f t="shared" ca="1" si="217"/>
        <v>-2.2299907732592208E+16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25">
      <c r="G5927" s="459"/>
      <c r="H5927" s="459">
        <v>5920</v>
      </c>
      <c r="I5927" s="444">
        <f t="shared" ca="1" si="218"/>
        <v>-2.2299907732592208E+16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-92916282219134.203</v>
      </c>
      <c r="L5927" s="444">
        <f t="shared" ca="1" si="217"/>
        <v>-2.2392824014811344E+16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25">
      <c r="G5928" s="459"/>
      <c r="H5928" s="459">
        <v>5921</v>
      </c>
      <c r="I5928" s="444">
        <f t="shared" ca="1" si="218"/>
        <v>-2.2392824014811344E+16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-93303433395047.266</v>
      </c>
      <c r="L5928" s="444">
        <f t="shared" ca="1" si="217"/>
        <v>-2.2486127448206392E+16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25">
      <c r="G5929" s="459"/>
      <c r="H5929" s="459">
        <v>5922</v>
      </c>
      <c r="I5929" s="444">
        <f t="shared" ca="1" si="218"/>
        <v>-2.2486127448206392E+16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-93692197700859.969</v>
      </c>
      <c r="L5929" s="444">
        <f t="shared" ca="1" si="217"/>
        <v>-2.2579819645907252E+16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25">
      <c r="G5930" s="459"/>
      <c r="H5930" s="459">
        <v>5923</v>
      </c>
      <c r="I5930" s="444">
        <f t="shared" ca="1" si="218"/>
        <v>-2.2579819645907252E+16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-94082581857946.875</v>
      </c>
      <c r="L5930" s="444">
        <f t="shared" ca="1" si="217"/>
        <v>-2.26739022277652E+16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25">
      <c r="G5931" s="459"/>
      <c r="H5931" s="459">
        <v>5924</v>
      </c>
      <c r="I5931" s="444">
        <f t="shared" ca="1" si="218"/>
        <v>-2.26739022277652E+16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-94474592615688.328</v>
      </c>
      <c r="L5931" s="444">
        <f t="shared" ca="1" si="217"/>
        <v>-2.2768376820380888E+16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25">
      <c r="G5932" s="459"/>
      <c r="H5932" s="459">
        <v>5925</v>
      </c>
      <c r="I5932" s="444">
        <f t="shared" ca="1" si="218"/>
        <v>-2.2768376820380888E+16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-94868236751587.031</v>
      </c>
      <c r="L5932" s="444">
        <f t="shared" ca="1" si="217"/>
        <v>-2.2863245057132476E+16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25">
      <c r="G5933" s="459"/>
      <c r="H5933" s="459">
        <v>5926</v>
      </c>
      <c r="I5933" s="444">
        <f t="shared" ca="1" si="218"/>
        <v>-2.2863245057132476E+16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-95263521071385.313</v>
      </c>
      <c r="L5933" s="444">
        <f t="shared" ca="1" si="217"/>
        <v>-2.295850857820386E+16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25">
      <c r="G5934" s="459"/>
      <c r="H5934" s="459">
        <v>5927</v>
      </c>
      <c r="I5934" s="444">
        <f t="shared" ca="1" si="218"/>
        <v>-2.295850857820386E+16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-95660452409182.75</v>
      </c>
      <c r="L5934" s="444">
        <f t="shared" ca="1" si="217"/>
        <v>-2.3054169030613044E+16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25">
      <c r="G5935" s="459"/>
      <c r="H5935" s="459">
        <v>5928</v>
      </c>
      <c r="I5935" s="444">
        <f t="shared" ca="1" si="218"/>
        <v>-2.3054169030613044E+16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-96059037627554.344</v>
      </c>
      <c r="L5935" s="444">
        <f t="shared" ca="1" si="217"/>
        <v>-2.31502280682406E+16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25">
      <c r="G5936" s="459"/>
      <c r="H5936" s="459">
        <v>5929</v>
      </c>
      <c r="I5936" s="444">
        <f t="shared" ca="1" si="218"/>
        <v>-2.31502280682406E+16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-96459283617669.172</v>
      </c>
      <c r="L5936" s="444">
        <f t="shared" ca="1" si="217"/>
        <v>-2.3246687351858268E+16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25">
      <c r="G5937" s="459"/>
      <c r="H5937" s="459">
        <v>5930</v>
      </c>
      <c r="I5937" s="444">
        <f t="shared" ca="1" si="218"/>
        <v>-2.3246687351858268E+16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-96861197299409.453</v>
      </c>
      <c r="L5937" s="444">
        <f t="shared" ca="1" si="217"/>
        <v>-2.3343548549157676E+16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25">
      <c r="G5938" s="459"/>
      <c r="H5938" s="459">
        <v>5931</v>
      </c>
      <c r="I5938" s="444">
        <f t="shared" ca="1" si="218"/>
        <v>-2.3343548549157676E+16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-97264785621490.313</v>
      </c>
      <c r="L5938" s="444">
        <f t="shared" ca="1" si="217"/>
        <v>-2.3440813334779168E+16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25">
      <c r="G5939" s="459"/>
      <c r="H5939" s="459">
        <v>5932</v>
      </c>
      <c r="I5939" s="444">
        <f t="shared" ca="1" si="218"/>
        <v>-2.3440813334779168E+16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-97670055561579.859</v>
      </c>
      <c r="L5939" s="444">
        <f t="shared" ca="1" si="217"/>
        <v>-2.3538483390340748E+16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25">
      <c r="G5940" s="459"/>
      <c r="H5940" s="459">
        <v>5933</v>
      </c>
      <c r="I5940" s="444">
        <f t="shared" ca="1" si="218"/>
        <v>-2.3538483390340748E+16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-98077014126419.781</v>
      </c>
      <c r="L5940" s="444">
        <f t="shared" ca="1" si="217"/>
        <v>-2.3636560404467168E+16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25">
      <c r="G5941" s="459"/>
      <c r="H5941" s="459">
        <v>5934</v>
      </c>
      <c r="I5941" s="444">
        <f t="shared" ca="1" si="218"/>
        <v>-2.3636560404467168E+16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-98485668351946.531</v>
      </c>
      <c r="L5941" s="444">
        <f t="shared" ca="1" si="217"/>
        <v>-2.3735046072819116E+16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25">
      <c r="G5942" s="459"/>
      <c r="H5942" s="459">
        <v>5935</v>
      </c>
      <c r="I5942" s="444">
        <f t="shared" ca="1" si="218"/>
        <v>-2.3735046072819116E+16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-98896025303412.984</v>
      </c>
      <c r="L5942" s="444">
        <f t="shared" ca="1" si="217"/>
        <v>-2.3833942098122528E+16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25">
      <c r="G5943" s="459"/>
      <c r="H5943" s="459">
        <v>5936</v>
      </c>
      <c r="I5943" s="444">
        <f t="shared" ca="1" si="218"/>
        <v>-2.3833942098122528E+16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-99308092075510.531</v>
      </c>
      <c r="L5943" s="444">
        <f t="shared" ca="1" si="217"/>
        <v>-2.393325019019804E+16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25">
      <c r="G5944" s="459"/>
      <c r="H5944" s="459">
        <v>5937</v>
      </c>
      <c r="I5944" s="444">
        <f t="shared" ca="1" si="218"/>
        <v>-2.393325019019804E+16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-99721875792491.828</v>
      </c>
      <c r="L5944" s="444">
        <f t="shared" ca="1" si="217"/>
        <v>-2.4032972065990532E+16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25">
      <c r="G5945" s="459"/>
      <c r="H5945" s="459">
        <v>5938</v>
      </c>
      <c r="I5945" s="444">
        <f t="shared" ca="1" si="218"/>
        <v>-2.4032972065990532E+16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-100137383608293.88</v>
      </c>
      <c r="L5945" s="444">
        <f t="shared" ca="1" si="217"/>
        <v>-2.4133109449598824E+16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25">
      <c r="G5946" s="459"/>
      <c r="H5946" s="459">
        <v>5939</v>
      </c>
      <c r="I5946" s="444">
        <f t="shared" ca="1" si="218"/>
        <v>-2.4133109449598824E+16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-100554622706661.77</v>
      </c>
      <c r="L5946" s="444">
        <f t="shared" ca="1" si="217"/>
        <v>-2.4233664072305484E+16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25">
      <c r="G5947" s="459"/>
      <c r="H5947" s="459">
        <v>5940</v>
      </c>
      <c r="I5947" s="444">
        <f t="shared" ca="1" si="218"/>
        <v>-2.4233664072305484E+16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-100973600301272.84</v>
      </c>
      <c r="L5947" s="444">
        <f t="shared" ca="1" si="217"/>
        <v>-2.4334637672606756E+16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25">
      <c r="G5948" s="459"/>
      <c r="H5948" s="459">
        <v>5941</v>
      </c>
      <c r="I5948" s="444">
        <f t="shared" ca="1" si="218"/>
        <v>-2.4334637672606756E+16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-101394323635861.48</v>
      </c>
      <c r="L5948" s="444">
        <f t="shared" ca="1" si="217"/>
        <v>-2.4436031996242616E+16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25">
      <c r="G5949" s="459"/>
      <c r="H5949" s="459">
        <v>5942</v>
      </c>
      <c r="I5949" s="444">
        <f t="shared" ca="1" si="218"/>
        <v>-2.4436031996242616E+16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-101816799984344.23</v>
      </c>
      <c r="L5949" s="444">
        <f t="shared" ca="1" si="217"/>
        <v>-2.453784879622696E+16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25">
      <c r="G5950" s="459"/>
      <c r="H5950" s="459">
        <v>5943</v>
      </c>
      <c r="I5950" s="444">
        <f t="shared" ca="1" si="218"/>
        <v>-2.453784879622696E+16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-102241036650945.67</v>
      </c>
      <c r="L5950" s="444">
        <f t="shared" ca="1" si="217"/>
        <v>-2.4640089832877904E+16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25">
      <c r="G5951" s="459"/>
      <c r="H5951" s="459">
        <v>5944</v>
      </c>
      <c r="I5951" s="444">
        <f t="shared" ca="1" si="218"/>
        <v>-2.4640089832877904E+16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-102667040970324.59</v>
      </c>
      <c r="L5951" s="444">
        <f t="shared" ca="1" si="217"/>
        <v>-2.4742756873848228E+16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25">
      <c r="G5952" s="459"/>
      <c r="H5952" s="459">
        <v>5945</v>
      </c>
      <c r="I5952" s="444">
        <f t="shared" ca="1" si="218"/>
        <v>-2.4742756873848228E+16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-103094820307700.95</v>
      </c>
      <c r="L5952" s="444">
        <f t="shared" ca="1" si="217"/>
        <v>-2.4845851694155928E+16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25">
      <c r="G5953" s="459"/>
      <c r="H5953" s="459">
        <v>5946</v>
      </c>
      <c r="I5953" s="444">
        <f t="shared" ca="1" si="218"/>
        <v>-2.4845851694155928E+16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-103524382058983.03</v>
      </c>
      <c r="L5953" s="444">
        <f t="shared" ca="1" si="217"/>
        <v>-2.4949376076214912E+16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25">
      <c r="G5954" s="459"/>
      <c r="H5954" s="459">
        <v>5947</v>
      </c>
      <c r="I5954" s="444">
        <f t="shared" ca="1" si="218"/>
        <v>-2.4949376076214912E+16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-103955733650895.47</v>
      </c>
      <c r="L5954" s="444">
        <f t="shared" ca="1" si="217"/>
        <v>-2.5053331809865808E+16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25">
      <c r="G5955" s="459"/>
      <c r="H5955" s="459">
        <v>5948</v>
      </c>
      <c r="I5955" s="444">
        <f t="shared" ca="1" si="218"/>
        <v>-2.5053331809865808E+16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-104388882541107.53</v>
      </c>
      <c r="L5955" s="444">
        <f t="shared" ca="1" si="217"/>
        <v>-2.5157720692406916E+16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25">
      <c r="G5956" s="459"/>
      <c r="H5956" s="459">
        <v>5949</v>
      </c>
      <c r="I5956" s="444">
        <f t="shared" ca="1" si="218"/>
        <v>-2.5157720692406916E+16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-104823836218362.16</v>
      </c>
      <c r="L5956" s="444">
        <f t="shared" ca="1" si="217"/>
        <v>-2.526254452862528E+16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25">
      <c r="G5957" s="459"/>
      <c r="H5957" s="459">
        <v>5950</v>
      </c>
      <c r="I5957" s="444">
        <f t="shared" ca="1" si="218"/>
        <v>-2.526254452862528E+16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-105260602202605.33</v>
      </c>
      <c r="L5957" s="444">
        <f t="shared" ca="1" si="217"/>
        <v>-2.5367805130827884E+16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25">
      <c r="G5958" s="459"/>
      <c r="H5958" s="459">
        <v>5951</v>
      </c>
      <c r="I5958" s="444">
        <f t="shared" ca="1" si="218"/>
        <v>-2.5367805130827884E+16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-105699188045116.19</v>
      </c>
      <c r="L5958" s="444">
        <f t="shared" ca="1" si="217"/>
        <v>-2.5473504318873E+16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25">
      <c r="G5959" s="459"/>
      <c r="H5959" s="459">
        <v>5952</v>
      </c>
      <c r="I5959" s="444">
        <f t="shared" ca="1" si="218"/>
        <v>-2.5473504318873E+16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-106139601328637.5</v>
      </c>
      <c r="L5959" s="444">
        <f t="shared" ca="1" si="217"/>
        <v>-2.5579643920201636E+16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25">
      <c r="G5960" s="459"/>
      <c r="H5960" s="459">
        <v>5953</v>
      </c>
      <c r="I5960" s="444">
        <f t="shared" ca="1" si="218"/>
        <v>-2.5579643920201636E+16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-106581849667506.81</v>
      </c>
      <c r="L5960" s="444">
        <f t="shared" ca="1" si="217"/>
        <v>-2.5686225769869144E+16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25">
      <c r="G5961" s="459"/>
      <c r="H5961" s="459">
        <v>5954</v>
      </c>
      <c r="I5961" s="444">
        <f t="shared" ca="1" si="218"/>
        <v>-2.5686225769869144E+16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-107025940707788.09</v>
      </c>
      <c r="L5961" s="444">
        <f t="shared" ca="1" si="217"/>
        <v>-2.5793251710576932E+16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25">
      <c r="G5962" s="459"/>
      <c r="H5962" s="459">
        <v>5955</v>
      </c>
      <c r="I5962" s="444">
        <f t="shared" ca="1" si="218"/>
        <v>-2.5793251710576932E+16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-107471882127403.88</v>
      </c>
      <c r="L5962" s="444">
        <f t="shared" ca="1" si="217"/>
        <v>-2.5900723592704336E+16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25">
      <c r="G5963" s="459"/>
      <c r="H5963" s="459">
        <v>5956</v>
      </c>
      <c r="I5963" s="444">
        <f t="shared" ca="1" si="218"/>
        <v>-2.5900723592704336E+16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-107919681636268.06</v>
      </c>
      <c r="L5963" s="444">
        <f t="shared" ca="1" si="217"/>
        <v>-2.6008643274340604E+16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25">
      <c r="G5964" s="459"/>
      <c r="H5964" s="459">
        <v>5957</v>
      </c>
      <c r="I5964" s="444">
        <f t="shared" ca="1" si="218"/>
        <v>-2.6008643274340604E+16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-108369346976419.19</v>
      </c>
      <c r="L5964" s="444">
        <f t="shared" ca="1" si="217"/>
        <v>-2.6117012621317024E+16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25">
      <c r="G5965" s="459"/>
      <c r="H5965" s="459">
        <v>5958</v>
      </c>
      <c r="I5965" s="444">
        <f t="shared" ca="1" si="218"/>
        <v>-2.6117012621317024E+16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-108820885922154.27</v>
      </c>
      <c r="L5965" s="444">
        <f t="shared" ca="1" si="217"/>
        <v>-2.622583350723918E+16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25">
      <c r="G5966" s="459"/>
      <c r="H5966" s="459">
        <v>5959</v>
      </c>
      <c r="I5966" s="444">
        <f t="shared" ca="1" si="218"/>
        <v>-2.622583350723918E+16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-109274306280163.25</v>
      </c>
      <c r="L5966" s="444">
        <f t="shared" ca="1" si="217"/>
        <v>-2.6335107813519344E+16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25">
      <c r="G5967" s="459"/>
      <c r="H5967" s="459">
        <v>5960</v>
      </c>
      <c r="I5967" s="444">
        <f t="shared" ca="1" si="218"/>
        <v>-2.6335107813519344E+16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-109729615889663.94</v>
      </c>
      <c r="L5967" s="444">
        <f t="shared" ca="1" si="217"/>
        <v>-2.6444837429409008E+16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25">
      <c r="G5968" s="459"/>
      <c r="H5968" s="459">
        <v>5961</v>
      </c>
      <c r="I5968" s="444">
        <f t="shared" ca="1" si="218"/>
        <v>-2.6444837429409008E+16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-110186822622537.53</v>
      </c>
      <c r="L5968" s="444">
        <f t="shared" ca="1" si="217"/>
        <v>-2.6555024252031544E+16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25">
      <c r="G5969" s="459"/>
      <c r="H5969" s="459">
        <v>5962</v>
      </c>
      <c r="I5969" s="444">
        <f t="shared" ca="1" si="218"/>
        <v>-2.6555024252031544E+16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-110645934383464.77</v>
      </c>
      <c r="L5969" s="444">
        <f t="shared" ca="1" si="217"/>
        <v>-2.6665670186415008E+16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25">
      <c r="G5970" s="459"/>
      <c r="H5970" s="459">
        <v>5963</v>
      </c>
      <c r="I5970" s="444">
        <f t="shared" ca="1" si="218"/>
        <v>-2.6665670186415008E+16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-111106959110062.53</v>
      </c>
      <c r="L5970" s="444">
        <f t="shared" ca="1" si="217"/>
        <v>-2.6776777145525072E+16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25">
      <c r="G5971" s="459"/>
      <c r="H5971" s="459">
        <v>5964</v>
      </c>
      <c r="I5971" s="444">
        <f t="shared" ca="1" si="218"/>
        <v>-2.6776777145525072E+16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-111569904773021.13</v>
      </c>
      <c r="L5971" s="444">
        <f t="shared" ca="1" si="217"/>
        <v>-2.6888347050298092E+16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25">
      <c r="G5972" s="459"/>
      <c r="H5972" s="459">
        <v>5965</v>
      </c>
      <c r="I5972" s="444">
        <f t="shared" ca="1" si="218"/>
        <v>-2.6888347050298092E+16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-112034779376242.05</v>
      </c>
      <c r="L5972" s="444">
        <f t="shared" ca="1" si="217"/>
        <v>-2.7000381829674336E+16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25">
      <c r="G5973" s="459"/>
      <c r="H5973" s="459">
        <v>5966</v>
      </c>
      <c r="I5973" s="444">
        <f t="shared" ca="1" si="218"/>
        <v>-2.7000381829674336E+16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-112501590956976.41</v>
      </c>
      <c r="L5973" s="444">
        <f t="shared" ca="1" si="217"/>
        <v>-2.7112883420631312E+16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25">
      <c r="G5974" s="459"/>
      <c r="H5974" s="459">
        <v>5967</v>
      </c>
      <c r="I5974" s="444">
        <f t="shared" ca="1" si="218"/>
        <v>-2.7112883420631312E+16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-112970347585963.8</v>
      </c>
      <c r="L5974" s="444">
        <f t="shared" ca="1" si="217"/>
        <v>-2.7225853768217276E+16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25">
      <c r="G5975" s="459"/>
      <c r="H5975" s="459">
        <v>5968</v>
      </c>
      <c r="I5975" s="444">
        <f t="shared" ca="1" si="218"/>
        <v>-2.7225853768217276E+16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-113441057367571.98</v>
      </c>
      <c r="L5975" s="444">
        <f t="shared" ca="1" si="217"/>
        <v>-2.7339294825584848E+16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25">
      <c r="G5976" s="459"/>
      <c r="H5976" s="459">
        <v>5969</v>
      </c>
      <c r="I5976" s="444">
        <f t="shared" ca="1" si="218"/>
        <v>-2.7339294825584848E+16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-113913728439936.86</v>
      </c>
      <c r="L5976" s="444">
        <f t="shared" ca="1" si="217"/>
        <v>-2.7453208554024784E+16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25">
      <c r="G5977" s="459"/>
      <c r="H5977" s="459">
        <v>5970</v>
      </c>
      <c r="I5977" s="444">
        <f t="shared" ca="1" si="218"/>
        <v>-2.7453208554024784E+16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-114388368975103.27</v>
      </c>
      <c r="L5977" s="444">
        <f t="shared" ca="1" si="217"/>
        <v>-2.7567596922999888E+16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25">
      <c r="G5978" s="459"/>
      <c r="H5978" s="459">
        <v>5971</v>
      </c>
      <c r="I5978" s="444">
        <f t="shared" ca="1" si="218"/>
        <v>-2.7567596922999888E+16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-114864987179166.2</v>
      </c>
      <c r="L5978" s="444">
        <f t="shared" ca="1" si="217"/>
        <v>-2.7682461910179056E+16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25">
      <c r="G5979" s="459"/>
      <c r="H5979" s="459">
        <v>5972</v>
      </c>
      <c r="I5979" s="444">
        <f t="shared" ca="1" si="218"/>
        <v>-2.7682461910179056E+16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-115343591292412.73</v>
      </c>
      <c r="L5979" s="444">
        <f t="shared" ca="1" si="217"/>
        <v>-2.7797805501471468E+16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25">
      <c r="G5980" s="459"/>
      <c r="H5980" s="459">
        <v>5973</v>
      </c>
      <c r="I5980" s="444">
        <f t="shared" ca="1" si="218"/>
        <v>-2.7797805501471468E+16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-115824189589464.45</v>
      </c>
      <c r="L5980" s="444">
        <f t="shared" ca="1" si="217"/>
        <v>-2.7913629691060932E+16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25">
      <c r="G5981" s="459"/>
      <c r="H5981" s="459">
        <v>5974</v>
      </c>
      <c r="I5981" s="444">
        <f t="shared" ca="1" si="218"/>
        <v>-2.7913629691060932E+16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-116306790379420.55</v>
      </c>
      <c r="L5981" s="444">
        <f t="shared" ca="1" si="217"/>
        <v>-2.8029936481440352E+16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25">
      <c r="G5982" s="459"/>
      <c r="H5982" s="459">
        <v>5975</v>
      </c>
      <c r="I5982" s="444">
        <f t="shared" ca="1" si="218"/>
        <v>-2.8029936481440352E+16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-116791402006001.47</v>
      </c>
      <c r="L5982" s="444">
        <f t="shared" ca="1" si="217"/>
        <v>-2.8146727883446352E+16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25">
      <c r="G5983" s="459"/>
      <c r="H5983" s="459">
        <v>5976</v>
      </c>
      <c r="I5983" s="444">
        <f t="shared" ca="1" si="218"/>
        <v>-2.8146727883446352E+16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-117278032847693.13</v>
      </c>
      <c r="L5983" s="444">
        <f t="shared" ca="1" si="217"/>
        <v>-2.8264005916294044E+16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25">
      <c r="G5984" s="459"/>
      <c r="H5984" s="459">
        <v>5977</v>
      </c>
      <c r="I5984" s="444">
        <f t="shared" ca="1" si="218"/>
        <v>-2.8264005916294044E+16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-117766691317891.83</v>
      </c>
      <c r="L5984" s="444">
        <f t="shared" ca="1" si="217"/>
        <v>-2.8381772607611936E+16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25">
      <c r="G5985" s="459"/>
      <c r="H5985" s="459">
        <v>5978</v>
      </c>
      <c r="I5985" s="444">
        <f t="shared" ca="1" si="218"/>
        <v>-2.8381772607611936E+16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-118257385865049.73</v>
      </c>
      <c r="L5985" s="444">
        <f t="shared" ca="1" si="217"/>
        <v>-2.8500029993476984E+16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25">
      <c r="G5986" s="459"/>
      <c r="H5986" s="459">
        <v>5979</v>
      </c>
      <c r="I5986" s="444">
        <f t="shared" ca="1" si="218"/>
        <v>-2.8500029993476984E+16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-118750124972820.77</v>
      </c>
      <c r="L5986" s="444">
        <f t="shared" ca="1" si="217"/>
        <v>-2.8618780118449804E+16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25">
      <c r="G5987" s="459"/>
      <c r="H5987" s="459">
        <v>5980</v>
      </c>
      <c r="I5987" s="444">
        <f t="shared" ca="1" si="218"/>
        <v>-2.8618780118449804E+16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-119244917160207.5</v>
      </c>
      <c r="L5987" s="444">
        <f t="shared" ca="1" si="217"/>
        <v>-2.8738025035610012E+16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25">
      <c r="G5988" s="459"/>
      <c r="H5988" s="459">
        <v>5981</v>
      </c>
      <c r="I5988" s="444">
        <f t="shared" ca="1" si="218"/>
        <v>-2.8738025035610012E+16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-119741770981708.38</v>
      </c>
      <c r="L5988" s="444">
        <f t="shared" ca="1" si="217"/>
        <v>-2.885776680659172E+16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25">
      <c r="G5989" s="459"/>
      <c r="H5989" s="459">
        <v>5982</v>
      </c>
      <c r="I5989" s="444">
        <f t="shared" ca="1" si="218"/>
        <v>-2.885776680659172E+16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-120240695027465.5</v>
      </c>
      <c r="L5989" s="444">
        <f t="shared" ca="1" si="217"/>
        <v>-2.8978007501619184E+16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25">
      <c r="G5990" s="459"/>
      <c r="H5990" s="459">
        <v>5983</v>
      </c>
      <c r="I5990" s="444">
        <f t="shared" ca="1" si="218"/>
        <v>-2.8978007501619184E+16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-120741697923413.27</v>
      </c>
      <c r="L5990" s="444">
        <f t="shared" ca="1" si="217"/>
        <v>-2.9098749199542596E+16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25">
      <c r="G5991" s="459"/>
      <c r="H5991" s="459">
        <v>5984</v>
      </c>
      <c r="I5991" s="444">
        <f t="shared" ca="1" si="218"/>
        <v>-2.9098749199542596E+16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-121244788331427.5</v>
      </c>
      <c r="L5991" s="444">
        <f t="shared" ca="1" si="217"/>
        <v>-2.9219993987874024E+16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25">
      <c r="G5992" s="459"/>
      <c r="H5992" s="459">
        <v>5985</v>
      </c>
      <c r="I5992" s="444">
        <f t="shared" ca="1" si="218"/>
        <v>-2.9219993987874024E+16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-121749974949475.08</v>
      </c>
      <c r="L5992" s="444">
        <f t="shared" ca="1" si="217"/>
        <v>-2.93417439628235E+16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25">
      <c r="G5993" s="459"/>
      <c r="H5993" s="459">
        <v>5986</v>
      </c>
      <c r="I5993" s="444">
        <f t="shared" ca="1" si="218"/>
        <v>-2.93417439628235E+16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-122257266511764.56</v>
      </c>
      <c r="L5993" s="444">
        <f t="shared" ca="1" si="217"/>
        <v>-2.9464001229335264E+16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25">
      <c r="G5994" s="459"/>
      <c r="H5994" s="459">
        <v>5987</v>
      </c>
      <c r="I5994" s="444">
        <f t="shared" ca="1" si="218"/>
        <v>-2.9464001229335264E+16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-122766671788896.94</v>
      </c>
      <c r="L5994" s="444">
        <f t="shared" ca="1" si="217"/>
        <v>-2.958676790112416E+16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25">
      <c r="G5995" s="459"/>
      <c r="H5995" s="459">
        <v>5988</v>
      </c>
      <c r="I5995" s="444">
        <f t="shared" ca="1" si="218"/>
        <v>-2.958676790112416E+16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-123278199588017.31</v>
      </c>
      <c r="L5995" s="444">
        <f t="shared" ca="1" si="217"/>
        <v>-2.9710046100712176E+16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25">
      <c r="G5996" s="459"/>
      <c r="H5996" s="459">
        <v>5989</v>
      </c>
      <c r="I5996" s="444">
        <f t="shared" ca="1" si="218"/>
        <v>-2.9710046100712176E+16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-123791858752967.38</v>
      </c>
      <c r="L5996" s="444">
        <f t="shared" ca="1" si="217"/>
        <v>-2.9833837959465144E+16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25">
      <c r="G5997" s="459"/>
      <c r="H5997" s="459">
        <v>5990</v>
      </c>
      <c r="I5997" s="444">
        <f t="shared" ca="1" si="218"/>
        <v>-2.9833837959465144E+16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-124307658164438.08</v>
      </c>
      <c r="L5997" s="444">
        <f t="shared" ca="1" si="217"/>
        <v>-2.9958145617629584E+16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25">
      <c r="G5998" s="459"/>
      <c r="H5998" s="459">
        <v>5991</v>
      </c>
      <c r="I5998" s="444">
        <f t="shared" ca="1" si="218"/>
        <v>-2.9958145617629584E+16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-124825606740123.27</v>
      </c>
      <c r="L5998" s="444">
        <f t="shared" ca="1" si="217"/>
        <v>-3.0082971224369708E+16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25">
      <c r="G5999" s="459"/>
      <c r="H5999" s="459">
        <v>5992</v>
      </c>
      <c r="I5999" s="444">
        <f t="shared" ca="1" si="218"/>
        <v>-3.0082971224369708E+16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-125345713434873.8</v>
      </c>
      <c r="L5999" s="444">
        <f t="shared" ca="1" si="217"/>
        <v>-3.020831693780458E+16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25">
      <c r="G6000" s="459"/>
      <c r="H6000" s="459">
        <v>5993</v>
      </c>
      <c r="I6000" s="444">
        <f t="shared" ca="1" si="218"/>
        <v>-3.020831693780458E+16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-125867987240852.42</v>
      </c>
      <c r="L6000" s="444">
        <f t="shared" ca="1" si="217"/>
        <v>-3.0334184925045432E+16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25">
      <c r="G6001" s="459"/>
      <c r="H6001" s="459">
        <v>5994</v>
      </c>
      <c r="I6001" s="444">
        <f t="shared" ca="1" si="218"/>
        <v>-3.0334184925045432E+16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-126392437187689.3</v>
      </c>
      <c r="L6001" s="444">
        <f t="shared" ca="1" si="217"/>
        <v>-3.046057736223312E+16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25">
      <c r="G6002" s="459"/>
      <c r="H6002" s="459">
        <v>5995</v>
      </c>
      <c r="I6002" s="444">
        <f t="shared" ca="1" si="218"/>
        <v>-3.046057736223312E+16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-126919072342638</v>
      </c>
      <c r="L6002" s="444">
        <f t="shared" ca="1" si="217"/>
        <v>-3.058749643457576E+16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25">
      <c r="G6003" s="459"/>
      <c r="H6003" s="459">
        <v>5996</v>
      </c>
      <c r="I6003" s="444">
        <f t="shared" ca="1" si="218"/>
        <v>-3.058749643457576E+16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-127447901810732.33</v>
      </c>
      <c r="L6003" s="444">
        <f t="shared" ca="1" si="217"/>
        <v>-3.0714944336386492E+16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25">
      <c r="G6004" s="459"/>
      <c r="H6004" s="459">
        <v>5997</v>
      </c>
      <c r="I6004" s="444">
        <f t="shared" ca="1" si="218"/>
        <v>-3.0714944336386492E+16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-127978934734943.72</v>
      </c>
      <c r="L6004" s="444">
        <f t="shared" ca="1" si="217"/>
        <v>-3.0842923271121436E+16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25">
      <c r="G6005" s="459"/>
      <c r="H6005" s="459">
        <v>5998</v>
      </c>
      <c r="I6005" s="444">
        <f t="shared" ca="1" si="218"/>
        <v>-3.0842923271121436E+16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-128512180296339.33</v>
      </c>
      <c r="L6005" s="444">
        <f t="shared" ca="1" si="217"/>
        <v>-3.0971435451417776E+16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25">
      <c r="G6006" s="459"/>
      <c r="H6006" s="459">
        <v>5999</v>
      </c>
      <c r="I6006" s="444">
        <f t="shared" ca="1" si="218"/>
        <v>-3.0971435451417776E+16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-129047647714240.72</v>
      </c>
      <c r="L6006" s="444">
        <f t="shared" ca="1" si="217"/>
        <v>-3.1100483099132016E+16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25">
      <c r="G6007" s="459"/>
      <c r="H6007" s="459">
        <v>6000</v>
      </c>
      <c r="I6007" s="444">
        <f t="shared" ca="1" si="218"/>
        <v>-3.1100483099132016E+16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-129585346246383.38</v>
      </c>
      <c r="L6007" s="444">
        <f t="shared" ca="1" si="217"/>
        <v>-3.12300684453784E+16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25">
      <c r="G6008" s="459"/>
      <c r="H6008" s="459">
        <v>6001</v>
      </c>
      <c r="I6008" s="444">
        <f t="shared" ca="1" si="218"/>
        <v>-3.12300684453784E+16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-130125285189076.69</v>
      </c>
      <c r="L6008" s="444">
        <f t="shared" ca="1" si="217"/>
        <v>-3.1360193730567476E+16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25">
      <c r="G6009" s="459"/>
      <c r="H6009" s="459">
        <v>6002</v>
      </c>
      <c r="I6009" s="444">
        <f t="shared" ca="1" si="218"/>
        <v>-3.1360193730567476E+16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-130667473877364.48</v>
      </c>
      <c r="L6009" s="444">
        <f t="shared" ca="1" si="217"/>
        <v>-3.149086120444484E+16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25">
      <c r="G6010" s="459"/>
      <c r="H6010" s="459">
        <v>6003</v>
      </c>
      <c r="I6010" s="444">
        <f t="shared" ca="1" si="218"/>
        <v>-3.149086120444484E+16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-131211921685186.83</v>
      </c>
      <c r="L6010" s="444">
        <f t="shared" ca="1" si="217"/>
        <v>-3.1622073126130028E+16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25">
      <c r="G6011" s="459"/>
      <c r="H6011" s="459">
        <v>6004</v>
      </c>
      <c r="I6011" s="444">
        <f t="shared" ca="1" si="218"/>
        <v>-3.1622073126130028E+16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-131758638025541.77</v>
      </c>
      <c r="L6011" s="444">
        <f t="shared" ca="1" si="217"/>
        <v>-3.1753831764155568E+16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25">
      <c r="G6012" s="459"/>
      <c r="H6012" s="459">
        <v>6005</v>
      </c>
      <c r="I6012" s="444">
        <f t="shared" ca="1" si="218"/>
        <v>-3.1753831764155568E+16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-132307632350648.2</v>
      </c>
      <c r="L6012" s="444">
        <f t="shared" ca="1" si="217"/>
        <v>-3.1886139396506216E+16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25">
      <c r="G6013" s="459"/>
      <c r="H6013" s="459">
        <v>6006</v>
      </c>
      <c r="I6013" s="444">
        <f t="shared" ca="1" si="218"/>
        <v>-3.1886139396506216E+16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-132858914152109.23</v>
      </c>
      <c r="L6013" s="444">
        <f t="shared" ca="1" si="217"/>
        <v>-3.2018998310658324E+16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25">
      <c r="G6014" s="459"/>
      <c r="H6014" s="459">
        <v>6007</v>
      </c>
      <c r="I6014" s="444">
        <f t="shared" ca="1" si="218"/>
        <v>-3.2018998310658324E+16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-133412492961076.34</v>
      </c>
      <c r="L6014" s="444">
        <f t="shared" ca="1" si="217"/>
        <v>-3.21524108036194E+16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25">
      <c r="G6015" s="459"/>
      <c r="H6015" s="459">
        <v>6008</v>
      </c>
      <c r="I6015" s="444">
        <f t="shared" ca="1" si="218"/>
        <v>-3.21524108036194E+16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-133968378348414.17</v>
      </c>
      <c r="L6015" s="444">
        <f t="shared" ca="1" si="217"/>
        <v>-3.2286379181967816E+16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25">
      <c r="G6016" s="459"/>
      <c r="H6016" s="459">
        <v>6009</v>
      </c>
      <c r="I6016" s="444">
        <f t="shared" ca="1" si="218"/>
        <v>-3.2286379181967816E+16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-134526579924865.88</v>
      </c>
      <c r="L6016" s="444">
        <f t="shared" ca="1" si="217"/>
        <v>-3.242090576189268E+16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25">
      <c r="G6017" s="459"/>
      <c r="H6017" s="459">
        <v>6010</v>
      </c>
      <c r="I6017" s="444">
        <f t="shared" ca="1" si="218"/>
        <v>-3.242090576189268E+16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-135087107341219.52</v>
      </c>
      <c r="L6017" s="444">
        <f t="shared" ca="1" si="217"/>
        <v>-3.25559928692339E+16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25">
      <c r="G6018" s="459"/>
      <c r="H6018" s="459">
        <v>6011</v>
      </c>
      <c r="I6018" s="444">
        <f t="shared" ca="1" si="218"/>
        <v>-3.25559928692339E+16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-135649970288474.58</v>
      </c>
      <c r="L6018" s="444">
        <f t="shared" ca="1" si="217"/>
        <v>-3.2691642839522376E+16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25">
      <c r="G6019" s="459"/>
      <c r="H6019" s="459">
        <v>6012</v>
      </c>
      <c r="I6019" s="444">
        <f t="shared" ca="1" si="218"/>
        <v>-3.2691642839522376E+16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-136215178498009.89</v>
      </c>
      <c r="L6019" s="444">
        <f t="shared" ca="1" si="217"/>
        <v>-3.2827858018020384E+16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25">
      <c r="G6020" s="459"/>
      <c r="H6020" s="459">
        <v>6013</v>
      </c>
      <c r="I6020" s="444">
        <f t="shared" ca="1" si="218"/>
        <v>-3.2827858018020384E+16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-136782741741751.59</v>
      </c>
      <c r="L6020" s="444">
        <f t="shared" ca="1" si="217"/>
        <v>-3.2964640759762136E+16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25">
      <c r="G6021" s="459"/>
      <c r="H6021" s="459">
        <v>6014</v>
      </c>
      <c r="I6021" s="444">
        <f t="shared" ca="1" si="218"/>
        <v>-3.2964640759762136E+16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-137352669832342.23</v>
      </c>
      <c r="L6021" s="444">
        <f t="shared" ca="1" si="217"/>
        <v>-3.310199342959448E+16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25">
      <c r="G6022" s="459"/>
      <c r="H6022" s="459">
        <v>6015</v>
      </c>
      <c r="I6022" s="444">
        <f t="shared" ca="1" si="218"/>
        <v>-3.310199342959448E+16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-137924972623310.33</v>
      </c>
      <c r="L6022" s="444">
        <f t="shared" ca="1" si="217"/>
        <v>-3.3239918402217792E+16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25">
      <c r="G6023" s="459"/>
      <c r="H6023" s="459">
        <v>6016</v>
      </c>
      <c r="I6023" s="444">
        <f t="shared" ca="1" si="218"/>
        <v>-3.3239918402217792E+16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-138499660009240.8</v>
      </c>
      <c r="L6023" s="444">
        <f t="shared" ca="1" si="217"/>
        <v>-3.3378418062227032E+16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25">
      <c r="G6024" s="459"/>
      <c r="H6024" s="459">
        <v>6017</v>
      </c>
      <c r="I6024" s="444">
        <f t="shared" ca="1" si="218"/>
        <v>-3.3378418062227032E+16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-139076741925945.97</v>
      </c>
      <c r="L6024" s="444">
        <f t="shared" ca="1" si="217"/>
        <v>-3.3517494804152976E+16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25">
      <c r="G6025" s="459"/>
      <c r="H6025" s="459">
        <v>6018</v>
      </c>
      <c r="I6025" s="444">
        <f t="shared" ca="1" si="218"/>
        <v>-3.3517494804152976E+16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-139656228350637.39</v>
      </c>
      <c r="L6025" s="444">
        <f t="shared" ca="1" si="217"/>
        <v>-3.3657151032503612E+16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25">
      <c r="G6026" s="459"/>
      <c r="H6026" s="459">
        <v>6019</v>
      </c>
      <c r="I6026" s="444">
        <f t="shared" ca="1" si="218"/>
        <v>-3.3657151032503612E+16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-140238129302098.39</v>
      </c>
      <c r="L6026" s="444">
        <f t="shared" ca="1" si="217"/>
        <v>-3.3797389161805712E+16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25">
      <c r="G6027" s="459"/>
      <c r="H6027" s="459">
        <v>6020</v>
      </c>
      <c r="I6027" s="444">
        <f t="shared" ca="1" si="218"/>
        <v>-3.3797389161805712E+16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-140822454840857.13</v>
      </c>
      <c r="L6027" s="444">
        <f t="shared" ca="1" si="217"/>
        <v>-3.3938211616646568E+16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25">
      <c r="G6028" s="459"/>
      <c r="H6028" s="459">
        <v>6021</v>
      </c>
      <c r="I6028" s="444">
        <f t="shared" ca="1" si="218"/>
        <v>-3.3938211616646568E+16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-141409215069360.69</v>
      </c>
      <c r="L6028" s="444">
        <f t="shared" ca="1" si="217"/>
        <v>-3.4079620831715928E+16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25">
      <c r="G6029" s="459"/>
      <c r="H6029" s="459">
        <v>6022</v>
      </c>
      <c r="I6029" s="444">
        <f t="shared" ca="1" si="218"/>
        <v>-3.4079620831715928E+16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-141998420132149.69</v>
      </c>
      <c r="L6029" s="444">
        <f t="shared" ca="1" si="217"/>
        <v>-3.4221619251848076E+16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25">
      <c r="G6030" s="459"/>
      <c r="H6030" s="459">
        <v>6023</v>
      </c>
      <c r="I6030" s="444">
        <f t="shared" ca="1" si="218"/>
        <v>-3.4221619251848076E+16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-142590080216033.66</v>
      </c>
      <c r="L6030" s="444">
        <f t="shared" ca="1" si="217"/>
        <v>-3.4364209332064108E+16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25">
      <c r="G6031" s="459"/>
      <c r="H6031" s="459">
        <v>6024</v>
      </c>
      <c r="I6031" s="444">
        <f t="shared" ca="1" si="218"/>
        <v>-3.4364209332064108E+16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-143184205550267.13</v>
      </c>
      <c r="L6031" s="444">
        <f t="shared" ca="1" si="217"/>
        <v>-3.4507393537614376E+16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25">
      <c r="G6032" s="459"/>
      <c r="H6032" s="459">
        <v>6025</v>
      </c>
      <c r="I6032" s="444">
        <f t="shared" ca="1" si="218"/>
        <v>-3.4507393537614376E+16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-143780806406726.56</v>
      </c>
      <c r="L6032" s="444">
        <f t="shared" ca="1" si="217"/>
        <v>-3.4651174344021104E+16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25">
      <c r="G6033" s="459"/>
      <c r="H6033" s="459">
        <v>6026</v>
      </c>
      <c r="I6033" s="444">
        <f t="shared" ca="1" si="218"/>
        <v>-3.4651174344021104E+16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-144379893100087.94</v>
      </c>
      <c r="L6033" s="444">
        <f t="shared" ca="1" si="217"/>
        <v>-3.4795554237121192E+16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25">
      <c r="G6034" s="459"/>
      <c r="H6034" s="459">
        <v>6027</v>
      </c>
      <c r="I6034" s="444">
        <f t="shared" ca="1" si="218"/>
        <v>-3.4795554237121192E+16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-144981475988004.97</v>
      </c>
      <c r="L6034" s="444">
        <f t="shared" ca="1" si="217"/>
        <v>-3.4940535713109196E+16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25">
      <c r="G6035" s="459"/>
      <c r="H6035" s="459">
        <v>6028</v>
      </c>
      <c r="I6035" s="444">
        <f t="shared" ca="1" si="218"/>
        <v>-3.4940535713109196E+16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-145585565471288.34</v>
      </c>
      <c r="L6035" s="444">
        <f t="shared" ca="1" si="217"/>
        <v>-3.5086121278580484E+16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25">
      <c r="G6036" s="459"/>
      <c r="H6036" s="459">
        <v>6029</v>
      </c>
      <c r="I6036" s="444">
        <f t="shared" ca="1" si="218"/>
        <v>-3.5086121278580484E+16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-146192171994085.34</v>
      </c>
      <c r="L6036" s="444">
        <f t="shared" ca="1" si="217"/>
        <v>-3.5232313450574568E+16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25">
      <c r="G6037" s="459"/>
      <c r="H6037" s="459">
        <v>6030</v>
      </c>
      <c r="I6037" s="444">
        <f t="shared" ca="1" si="218"/>
        <v>-3.5232313450574568E+16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-146801306044060.69</v>
      </c>
      <c r="L6037" s="444">
        <f t="shared" ca="1" si="217"/>
        <v>-3.5379114756618628E+16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25">
      <c r="G6038" s="459"/>
      <c r="H6038" s="459">
        <v>6031</v>
      </c>
      <c r="I6038" s="444">
        <f t="shared" ca="1" si="218"/>
        <v>-3.5379114756618628E+16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-147412978152577.63</v>
      </c>
      <c r="L6038" s="444">
        <f t="shared" ca="1" si="217"/>
        <v>-3.5526527734771204E+16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25">
      <c r="G6039" s="459"/>
      <c r="H6039" s="459">
        <v>6032</v>
      </c>
      <c r="I6039" s="444">
        <f t="shared" ca="1" si="218"/>
        <v>-3.5526527734771204E+16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-148027198894880</v>
      </c>
      <c r="L6039" s="444">
        <f t="shared" ca="1" si="217"/>
        <v>-3.5674554933666084E+16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25">
      <c r="G6040" s="459"/>
      <c r="H6040" s="459">
        <v>6033</v>
      </c>
      <c r="I6040" s="444">
        <f t="shared" ca="1" si="218"/>
        <v>-3.5674554933666084E+16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-148643978890275.34</v>
      </c>
      <c r="L6040" s="444">
        <f t="shared" ca="1" si="217"/>
        <v>-3.582319891255636E+16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25">
      <c r="G6041" s="459"/>
      <c r="H6041" s="459">
        <v>6034</v>
      </c>
      <c r="I6041" s="444">
        <f t="shared" ca="1" si="218"/>
        <v>-3.582319891255636E+16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-149263328802318.16</v>
      </c>
      <c r="L6041" s="444">
        <f t="shared" ca="1" si="217"/>
        <v>-3.597246224135868E+16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25">
      <c r="G6042" s="459"/>
      <c r="H6042" s="459">
        <v>6035</v>
      </c>
      <c r="I6042" s="444">
        <f t="shared" ca="1" si="218"/>
        <v>-3.597246224135868E+16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-149885259338994.5</v>
      </c>
      <c r="L6042" s="444">
        <f t="shared" ca="1" si="217"/>
        <v>-3.6122347500697672E+16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25">
      <c r="G6043" s="459"/>
      <c r="H6043" s="459">
        <v>6036</v>
      </c>
      <c r="I6043" s="444">
        <f t="shared" ca="1" si="218"/>
        <v>-3.6122347500697672E+16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-150509781252906.97</v>
      </c>
      <c r="L6043" s="444">
        <f t="shared" ca="1" si="217"/>
        <v>-3.6272857281950576E+16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25">
      <c r="G6044" s="459"/>
      <c r="H6044" s="459">
        <v>6037</v>
      </c>
      <c r="I6044" s="444">
        <f t="shared" ca="1" si="218"/>
        <v>-3.6272857281950576E+16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-151136905341460.72</v>
      </c>
      <c r="L6044" s="444">
        <f t="shared" ca="1" si="217"/>
        <v>-3.642399418729204E+16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25">
      <c r="G6045" s="459"/>
      <c r="H6045" s="459">
        <v>6038</v>
      </c>
      <c r="I6045" s="444">
        <f t="shared" ca="1" si="218"/>
        <v>-3.642399418729204E+16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-151766642447050.16</v>
      </c>
      <c r="L6045" s="444">
        <f t="shared" ca="1" si="217"/>
        <v>-3.6575760829739088E+16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25">
      <c r="G6046" s="459"/>
      <c r="H6046" s="459">
        <v>6039</v>
      </c>
      <c r="I6046" s="444">
        <f t="shared" ca="1" si="218"/>
        <v>-3.6575760829739088E+16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-152399003457246.19</v>
      </c>
      <c r="L6046" s="444">
        <f t="shared" ca="1" si="217"/>
        <v>-3.6728159833196336E+16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25">
      <c r="G6047" s="459"/>
      <c r="H6047" s="459">
        <v>6040</v>
      </c>
      <c r="I6047" s="444">
        <f t="shared" ca="1" si="218"/>
        <v>-3.6728159833196336E+16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-153033999304984.72</v>
      </c>
      <c r="L6047" s="444">
        <f t="shared" ca="1" si="217"/>
        <v>-3.688119383250132E+16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25">
      <c r="G6048" s="459"/>
      <c r="H6048" s="459">
        <v>6041</v>
      </c>
      <c r="I6048" s="444">
        <f t="shared" ca="1" si="218"/>
        <v>-3.688119383250132E+16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-153671640968755.5</v>
      </c>
      <c r="L6048" s="444">
        <f t="shared" ca="1" si="217"/>
        <v>-3.7034865473470072E+16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25">
      <c r="G6049" s="459"/>
      <c r="H6049" s="459">
        <v>6042</v>
      </c>
      <c r="I6049" s="444">
        <f t="shared" ca="1" si="218"/>
        <v>-3.7034865473470072E+16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-154311939472791.97</v>
      </c>
      <c r="L6049" s="444">
        <f t="shared" ca="1" si="217"/>
        <v>-3.7189177412942864E+16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25">
      <c r="G6050" s="459"/>
      <c r="H6050" s="459">
        <v>6043</v>
      </c>
      <c r="I6050" s="444">
        <f t="shared" ca="1" si="218"/>
        <v>-3.7189177412942864E+16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-154954905887261.94</v>
      </c>
      <c r="L6050" s="444">
        <f t="shared" ca="1" si="217"/>
        <v>-3.7344132318830128E+16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25">
      <c r="G6051" s="459"/>
      <c r="H6051" s="459">
        <v>6044</v>
      </c>
      <c r="I6051" s="444">
        <f t="shared" ca="1" si="218"/>
        <v>-3.7344132318830128E+16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-155600551328458.88</v>
      </c>
      <c r="L6051" s="444">
        <f t="shared" ca="1" si="217"/>
        <v>-3.7499732870158584E+16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25">
      <c r="G6052" s="459"/>
      <c r="H6052" s="459">
        <v>6045</v>
      </c>
      <c r="I6052" s="444">
        <f t="shared" ca="1" si="218"/>
        <v>-3.7499732870158584E+16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-156248886958994.09</v>
      </c>
      <c r="L6052" s="444">
        <f t="shared" ca="1" si="217"/>
        <v>-3.7655981757117576E+16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25">
      <c r="G6053" s="459"/>
      <c r="H6053" s="459">
        <v>6046</v>
      </c>
      <c r="I6053" s="444">
        <f t="shared" ca="1" si="218"/>
        <v>-3.7655981757117576E+16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-156899923987989.91</v>
      </c>
      <c r="L6053" s="444">
        <f t="shared" ca="1" si="217"/>
        <v>-3.7812881681105568E+16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25">
      <c r="G6054" s="459"/>
      <c r="H6054" s="459">
        <v>6047</v>
      </c>
      <c r="I6054" s="444">
        <f t="shared" ca="1" si="218"/>
        <v>-3.7812881681105568E+16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-157553673671273.19</v>
      </c>
      <c r="L6054" s="444">
        <f t="shared" ca="1" si="217"/>
        <v>-3.797043535477684E+16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25">
      <c r="G6055" s="459"/>
      <c r="H6055" s="459">
        <v>6048</v>
      </c>
      <c r="I6055" s="444">
        <f t="shared" ca="1" si="218"/>
        <v>-3.797043535477684E+16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-158210147311570.16</v>
      </c>
      <c r="L6055" s="444">
        <f t="shared" ca="1" si="217"/>
        <v>-3.8128645502088408E+16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25">
      <c r="G6056" s="459"/>
      <c r="H6056" s="459">
        <v>6049</v>
      </c>
      <c r="I6056" s="444">
        <f t="shared" ca="1" si="218"/>
        <v>-3.8128645502088408E+16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-158869356258701.69</v>
      </c>
      <c r="L6056" s="444">
        <f t="shared" ca="1" si="217"/>
        <v>-3.8287514858347112E+16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25">
      <c r="G6057" s="459"/>
      <c r="H6057" s="459">
        <v>6050</v>
      </c>
      <c r="I6057" s="444">
        <f t="shared" ca="1" si="218"/>
        <v>-3.8287514858347112E+16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-159531311909779.63</v>
      </c>
      <c r="L6057" s="444">
        <f t="shared" ca="1" si="217"/>
        <v>-3.8447046170256888E+16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25">
      <c r="G6058" s="459"/>
      <c r="H6058" s="459">
        <v>6051</v>
      </c>
      <c r="I6058" s="444">
        <f t="shared" ca="1" si="218"/>
        <v>-3.8447046170256888E+16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-160196025709403.69</v>
      </c>
      <c r="L6058" s="444">
        <f t="shared" ca="1" si="217"/>
        <v>-3.8607242195966288E+16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25">
      <c r="G6059" s="459"/>
      <c r="H6059" s="459">
        <v>6052</v>
      </c>
      <c r="I6059" s="444">
        <f t="shared" ca="1" si="218"/>
        <v>-3.8607242195966288E+16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-160863509149859.53</v>
      </c>
      <c r="L6059" s="444">
        <f t="shared" ca="1" si="217"/>
        <v>-3.8768105705116144E+16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25">
      <c r="G6060" s="459"/>
      <c r="H6060" s="459">
        <v>6053</v>
      </c>
      <c r="I6060" s="444">
        <f t="shared" ca="1" si="218"/>
        <v>-3.8768105705116144E+16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-161533773771317.25</v>
      </c>
      <c r="L6060" s="444">
        <f t="shared" ca="1" si="217"/>
        <v>-3.8929639478887464E+16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25">
      <c r="G6061" s="459"/>
      <c r="H6061" s="459">
        <v>6054</v>
      </c>
      <c r="I6061" s="444">
        <f t="shared" ca="1" si="218"/>
        <v>-3.8929639478887464E+16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-162206831162031.09</v>
      </c>
      <c r="L6061" s="444">
        <f t="shared" ca="1" si="217"/>
        <v>-3.9091846310049496E+16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25">
      <c r="G6062" s="459"/>
      <c r="H6062" s="459">
        <v>6055</v>
      </c>
      <c r="I6062" s="444">
        <f t="shared" ca="1" si="218"/>
        <v>-3.9091846310049496E+16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-162882692958539.56</v>
      </c>
      <c r="L6062" s="444">
        <f t="shared" ca="1" si="217"/>
        <v>-3.9254729003008032E+16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25">
      <c r="G6063" s="459"/>
      <c r="H6063" s="459">
        <v>6056</v>
      </c>
      <c r="I6063" s="444">
        <f t="shared" ca="1" si="218"/>
        <v>-3.9254729003008032E+16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-163561370845866.81</v>
      </c>
      <c r="L6063" s="444">
        <f t="shared" ca="1" si="217"/>
        <v>-3.9418290373853896E+16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25">
      <c r="G6064" s="459"/>
      <c r="H6064" s="459">
        <v>6057</v>
      </c>
      <c r="I6064" s="444">
        <f t="shared" ca="1" si="218"/>
        <v>-3.9418290373853896E+16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-164242876557724.56</v>
      </c>
      <c r="L6064" s="444">
        <f t="shared" ca="1" si="217"/>
        <v>-3.9582533250411624E+16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25">
      <c r="G6065" s="459"/>
      <c r="H6065" s="459">
        <v>6058</v>
      </c>
      <c r="I6065" s="444">
        <f t="shared" ca="1" si="218"/>
        <v>-3.9582533250411624E+16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-164927221876715.09</v>
      </c>
      <c r="L6065" s="444">
        <f t="shared" ca="1" si="217"/>
        <v>-3.9747460472288336E+16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25">
      <c r="G6066" s="459"/>
      <c r="H6066" s="459">
        <v>6059</v>
      </c>
      <c r="I6066" s="444">
        <f t="shared" ca="1" si="218"/>
        <v>-3.9747460472288336E+16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-165614418634534.72</v>
      </c>
      <c r="L6066" s="444">
        <f t="shared" ca="1" si="217"/>
        <v>-3.9913074890922872E+16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25">
      <c r="G6067" s="459"/>
      <c r="H6067" s="459">
        <v>6060</v>
      </c>
      <c r="I6067" s="444">
        <f t="shared" ca="1" si="218"/>
        <v>-3.9913074890922872E+16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-166304478712178.63</v>
      </c>
      <c r="L6067" s="444">
        <f t="shared" ca="1" si="217"/>
        <v>-4.0079379369635048E+16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25">
      <c r="G6068" s="459"/>
      <c r="H6068" s="459">
        <v>6061</v>
      </c>
      <c r="I6068" s="444">
        <f t="shared" ca="1" si="218"/>
        <v>-4.0079379369635048E+16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-166997414040146.03</v>
      </c>
      <c r="L6068" s="444">
        <f t="shared" ca="1" si="217"/>
        <v>-4.0246376783675192E+16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25">
      <c r="G6069" s="459"/>
      <c r="H6069" s="459">
        <v>6062</v>
      </c>
      <c r="I6069" s="444">
        <f t="shared" ca="1" si="218"/>
        <v>-4.0246376783675192E+16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-167693236598646.63</v>
      </c>
      <c r="L6069" s="444">
        <f t="shared" ca="1" si="217"/>
        <v>-4.041407002027384E+16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25">
      <c r="G6070" s="459"/>
      <c r="H6070" s="459">
        <v>6063</v>
      </c>
      <c r="I6070" s="444">
        <f t="shared" ca="1" si="218"/>
        <v>-4.041407002027384E+16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-168391958417807.66</v>
      </c>
      <c r="L6070" s="444">
        <f t="shared" ca="1" si="217"/>
        <v>-4.0582461978691648E+16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25">
      <c r="G6071" s="459"/>
      <c r="H6071" s="459">
        <v>6064</v>
      </c>
      <c r="I6071" s="444">
        <f t="shared" ca="1" si="218"/>
        <v>-4.0582461978691648E+16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-169093591577881.88</v>
      </c>
      <c r="L6071" s="444">
        <f t="shared" ca="1" si="217"/>
        <v>-4.0751555570269528E+16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25">
      <c r="G6072" s="459"/>
      <c r="H6072" s="459">
        <v>6065</v>
      </c>
      <c r="I6072" s="444">
        <f t="shared" ca="1" si="218"/>
        <v>-4.0751555570269528E+16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-169798148209456.38</v>
      </c>
      <c r="L6072" s="444">
        <f t="shared" ca="1" si="217"/>
        <v>-4.0921353718478984E+16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25">
      <c r="G6073" s="459"/>
      <c r="H6073" s="459">
        <v>6066</v>
      </c>
      <c r="I6073" s="444">
        <f t="shared" ca="1" si="218"/>
        <v>-4.0921353718478984E+16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-170505640493662.44</v>
      </c>
      <c r="L6073" s="444">
        <f t="shared" ca="1" si="217"/>
        <v>-4.1091859358972648E+16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25">
      <c r="G6074" s="459"/>
      <c r="H6074" s="459">
        <v>6067</v>
      </c>
      <c r="I6074" s="444">
        <f t="shared" ca="1" si="218"/>
        <v>-4.1091859358972648E+16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-171216080662386.03</v>
      </c>
      <c r="L6074" s="444">
        <f t="shared" ca="1" si="217"/>
        <v>-4.1263075439635032E+16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25">
      <c r="G6075" s="459"/>
      <c r="H6075" s="459">
        <v>6068</v>
      </c>
      <c r="I6075" s="444">
        <f t="shared" ca="1" si="218"/>
        <v>-4.1263075439635032E+16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-171929480998479.31</v>
      </c>
      <c r="L6075" s="444">
        <f t="shared" ca="1" si="217"/>
        <v>-4.1435004920633512E+16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25">
      <c r="G6076" s="459"/>
      <c r="H6076" s="459">
        <v>6069</v>
      </c>
      <c r="I6076" s="444">
        <f t="shared" ca="1" si="218"/>
        <v>-4.1435004920633512E+16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-172645853835972.97</v>
      </c>
      <c r="L6076" s="444">
        <f t="shared" ca="1" si="217"/>
        <v>-4.1607650774469488E+16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25">
      <c r="G6077" s="459"/>
      <c r="H6077" s="459">
        <v>6070</v>
      </c>
      <c r="I6077" s="444">
        <f t="shared" ca="1" si="218"/>
        <v>-4.1607650774469488E+16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-173365211560289.53</v>
      </c>
      <c r="L6077" s="444">
        <f t="shared" ca="1" si="217"/>
        <v>-4.1781015986029776E+16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25">
      <c r="G6078" s="459"/>
      <c r="H6078" s="459">
        <v>6071</v>
      </c>
      <c r="I6078" s="444">
        <f t="shared" ca="1" si="218"/>
        <v>-4.1781015986029776E+16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-174087566608457.41</v>
      </c>
      <c r="L6078" s="444">
        <f t="shared" ca="1" si="217"/>
        <v>-4.1955103552638232E+16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25">
      <c r="G6079" s="459"/>
      <c r="H6079" s="459">
        <v>6072</v>
      </c>
      <c r="I6079" s="444">
        <f t="shared" ca="1" si="218"/>
        <v>-4.1955103552638232E+16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-174812931469325.97</v>
      </c>
      <c r="L6079" s="444">
        <f t="shared" ca="1" si="217"/>
        <v>-4.212991648410756E+16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25">
      <c r="G6080" s="459"/>
      <c r="H6080" s="459">
        <v>6073</v>
      </c>
      <c r="I6080" s="444">
        <f t="shared" ca="1" si="218"/>
        <v>-4.212991648410756E+16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-175541318683781.5</v>
      </c>
      <c r="L6080" s="444">
        <f t="shared" ca="1" si="217"/>
        <v>-4.2305457802791344E+16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25">
      <c r="G6081" s="459"/>
      <c r="H6081" s="459">
        <v>6074</v>
      </c>
      <c r="I6081" s="444">
        <f t="shared" ca="1" si="218"/>
        <v>-4.2305457802791344E+16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-176272740844963.94</v>
      </c>
      <c r="L6081" s="444">
        <f t="shared" ca="1" si="217"/>
        <v>-4.2481730543636304E+16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25">
      <c r="G6082" s="459"/>
      <c r="H6082" s="459">
        <v>6075</v>
      </c>
      <c r="I6082" s="444">
        <f t="shared" ca="1" si="218"/>
        <v>-4.2481730543636304E+16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-177007210598484.59</v>
      </c>
      <c r="L6082" s="444">
        <f t="shared" ca="1" si="217"/>
        <v>-4.2658737754234792E+16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25">
      <c r="G6083" s="459"/>
      <c r="H6083" s="459">
        <v>6076</v>
      </c>
      <c r="I6083" s="444">
        <f t="shared" ca="1" si="218"/>
        <v>-4.2658737754234792E+16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-177744740642644.97</v>
      </c>
      <c r="L6083" s="444">
        <f t="shared" ca="1" si="217"/>
        <v>-4.283648249487744E+16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25">
      <c r="G6084" s="459"/>
      <c r="H6084" s="459">
        <v>6077</v>
      </c>
      <c r="I6084" s="444">
        <f t="shared" ca="1" si="218"/>
        <v>-4.283648249487744E+16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-178485343728656</v>
      </c>
      <c r="L6084" s="444">
        <f t="shared" ca="1" si="217"/>
        <v>-4.3014967838606096E+16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25">
      <c r="G6085" s="459"/>
      <c r="H6085" s="459">
        <v>6078</v>
      </c>
      <c r="I6085" s="444">
        <f t="shared" ca="1" si="218"/>
        <v>-4.3014967838606096E+16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-179229032660858.72</v>
      </c>
      <c r="L6085" s="444">
        <f t="shared" ca="1" si="217"/>
        <v>-4.3194196871266952E+16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25">
      <c r="G6086" s="459"/>
      <c r="H6086" s="459">
        <v>6079</v>
      </c>
      <c r="I6086" s="444">
        <f t="shared" ca="1" si="218"/>
        <v>-4.3194196871266952E+16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-179975820296945.63</v>
      </c>
      <c r="L6086" s="444">
        <f t="shared" ca="1" si="217"/>
        <v>-4.3374172691563896E+16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25">
      <c r="G6087" s="459"/>
      <c r="H6087" s="459">
        <v>6080</v>
      </c>
      <c r="I6087" s="444">
        <f t="shared" ca="1" si="218"/>
        <v>-4.3374172691563896E+16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-180725719548182.91</v>
      </c>
      <c r="L6087" s="444">
        <f t="shared" ca="1" si="217"/>
        <v>-4.355489841111208E+16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25">
      <c r="G6088" s="459"/>
      <c r="H6088" s="459">
        <v>6081</v>
      </c>
      <c r="I6088" s="444">
        <f t="shared" ca="1" si="218"/>
        <v>-4.355489841111208E+16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-181478743379633.66</v>
      </c>
      <c r="L6088" s="444">
        <f t="shared" ca="1" si="217"/>
        <v>-4.3736377154491712E+16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25">
      <c r="G6089" s="459"/>
      <c r="H6089" s="459">
        <v>6082</v>
      </c>
      <c r="I6089" s="444">
        <f t="shared" ca="1" si="218"/>
        <v>-4.3736377154491712E+16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-182234904810382.13</v>
      </c>
      <c r="L6089" s="444">
        <f t="shared" ca="1" si="217"/>
        <v>-4.3918612059302096E+16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25">
      <c r="G6090" s="459"/>
      <c r="H6090" s="459">
        <v>6083</v>
      </c>
      <c r="I6090" s="444">
        <f t="shared" ca="1" si="218"/>
        <v>-4.3918612059302096E+16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-182994216913758.72</v>
      </c>
      <c r="L6090" s="444">
        <f t="shared" ca="1" si="217"/>
        <v>-4.4101606276215856E+16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25">
      <c r="G6091" s="459"/>
      <c r="H6091" s="459">
        <v>6084</v>
      </c>
      <c r="I6091" s="444">
        <f t="shared" ca="1" si="218"/>
        <v>-4.4101606276215856E+16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-183756692817566.06</v>
      </c>
      <c r="L6091" s="444">
        <f t="shared" ca="1" si="217"/>
        <v>-4.4285362969033424E+16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25">
      <c r="G6092" s="459"/>
      <c r="H6092" s="459">
        <v>6085</v>
      </c>
      <c r="I6092" s="444">
        <f t="shared" ca="1" si="218"/>
        <v>-4.4285362969033424E+16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-184522345704305.94</v>
      </c>
      <c r="L6092" s="444">
        <f t="shared" ca="1" si="217"/>
        <v>-4.4469885314737728E+16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25">
      <c r="G6093" s="459"/>
      <c r="H6093" s="459">
        <v>6086</v>
      </c>
      <c r="I6093" s="444">
        <f t="shared" ca="1" si="218"/>
        <v>-4.4469885314737728E+16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-185291188811407.19</v>
      </c>
      <c r="L6093" s="444">
        <f t="shared" ca="1" si="217"/>
        <v>-4.4655176503549136E+16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25">
      <c r="G6094" s="459"/>
      <c r="H6094" s="459">
        <v>6087</v>
      </c>
      <c r="I6094" s="444">
        <f t="shared" ca="1" si="218"/>
        <v>-4.4655176503549136E+16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-186063235431454.72</v>
      </c>
      <c r="L6094" s="444">
        <f t="shared" ca="1" si="217"/>
        <v>-4.4841239738980592E+16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25">
      <c r="G6095" s="459"/>
      <c r="H6095" s="459">
        <v>6088</v>
      </c>
      <c r="I6095" s="444">
        <f t="shared" ca="1" si="218"/>
        <v>-4.4841239738980592E+16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-186838498912419.13</v>
      </c>
      <c r="L6095" s="444">
        <f t="shared" ca="1" si="217"/>
        <v>-4.5028078237893008E+16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25">
      <c r="G6096" s="459"/>
      <c r="H6096" s="459">
        <v>6089</v>
      </c>
      <c r="I6096" s="444">
        <f t="shared" ca="1" si="218"/>
        <v>-4.5028078237893008E+16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-187616992657887.53</v>
      </c>
      <c r="L6096" s="444">
        <f t="shared" ca="1" si="217"/>
        <v>-4.5215695230550896E+16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25">
      <c r="G6097" s="459"/>
      <c r="H6097" s="459">
        <v>6090</v>
      </c>
      <c r="I6097" s="444">
        <f t="shared" ca="1" si="218"/>
        <v>-4.5215695230550896E+16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-188398730127295.41</v>
      </c>
      <c r="L6097" s="444">
        <f t="shared" ca="1" si="217"/>
        <v>-4.5404093960678192E+16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25">
      <c r="G6098" s="459"/>
      <c r="H6098" s="459">
        <v>6091</v>
      </c>
      <c r="I6098" s="444">
        <f t="shared" ca="1" si="218"/>
        <v>-4.5404093960678192E+16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-189183724836159.13</v>
      </c>
      <c r="L6098" s="444">
        <f t="shared" ca="1" si="217"/>
        <v>-4.5593277685514352E+16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25">
      <c r="G6099" s="459"/>
      <c r="H6099" s="459">
        <v>6092</v>
      </c>
      <c r="I6099" s="444">
        <f t="shared" ca="1" si="218"/>
        <v>-4.5593277685514352E+16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-189971990356309.81</v>
      </c>
      <c r="L6099" s="444">
        <f t="shared" ca="1" si="217"/>
        <v>-4.5783249675870664E+16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25">
      <c r="G6100" s="459"/>
      <c r="H6100" s="459">
        <v>6093</v>
      </c>
      <c r="I6100" s="444">
        <f t="shared" ca="1" si="218"/>
        <v>-4.5783249675870664E+16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-190763540316127.75</v>
      </c>
      <c r="L6100" s="444">
        <f t="shared" ca="1" si="217"/>
        <v>-4.5974013216186792E+16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25">
      <c r="G6101" s="459"/>
      <c r="H6101" s="459">
        <v>6094</v>
      </c>
      <c r="I6101" s="444">
        <f t="shared" ca="1" si="218"/>
        <v>-4.5974013216186792E+16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-191558388400778.31</v>
      </c>
      <c r="L6101" s="444">
        <f t="shared" ca="1" si="217"/>
        <v>-4.6165571604587568E+16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25">
      <c r="G6102" s="459"/>
      <c r="H6102" s="459">
        <v>6095</v>
      </c>
      <c r="I6102" s="444">
        <f t="shared" ca="1" si="218"/>
        <v>-4.6165571604587568E+16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-192356548352448.19</v>
      </c>
      <c r="L6102" s="444">
        <f t="shared" ca="1" si="217"/>
        <v>-4.6357928152940016E+16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25">
      <c r="G6103" s="459"/>
      <c r="H6103" s="459">
        <v>6096</v>
      </c>
      <c r="I6103" s="444">
        <f t="shared" ca="1" si="218"/>
        <v>-4.6357928152940016E+16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-193158033970583.41</v>
      </c>
      <c r="L6103" s="444">
        <f t="shared" ca="1" si="217"/>
        <v>-4.65510861869106E+16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25">
      <c r="G6104" s="459"/>
      <c r="H6104" s="459">
        <v>6097</v>
      </c>
      <c r="I6104" s="444">
        <f t="shared" ca="1" si="218"/>
        <v>-4.65510861869106E+16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-193962859112127.5</v>
      </c>
      <c r="L6104" s="444">
        <f t="shared" ca="1" si="217"/>
        <v>-4.6745049046022728E+16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25">
      <c r="G6105" s="459"/>
      <c r="H6105" s="459">
        <v>6098</v>
      </c>
      <c r="I6105" s="444">
        <f t="shared" ca="1" si="218"/>
        <v>-4.6745049046022728E+16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-194771037691761.38</v>
      </c>
      <c r="L6105" s="444">
        <f t="shared" ca="1" si="217"/>
        <v>-4.6939820083714488E+16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25">
      <c r="G6106" s="459"/>
      <c r="H6106" s="459">
        <v>6099</v>
      </c>
      <c r="I6106" s="444">
        <f t="shared" ca="1" si="218"/>
        <v>-4.6939820083714488E+16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-195582583682143.69</v>
      </c>
      <c r="L6106" s="444">
        <f t="shared" ca="1" si="217"/>
        <v>-4.7135402667396632E+16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25">
      <c r="G6107" s="459"/>
      <c r="H6107" s="459">
        <v>6100</v>
      </c>
      <c r="I6107" s="444">
        <f t="shared" ca="1" si="218"/>
        <v>-4.7135402667396632E+16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-196397511114152.63</v>
      </c>
      <c r="L6107" s="444">
        <f t="shared" ca="1" si="217"/>
        <v>-4.7331800178510784E+16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25">
      <c r="G6108" s="459"/>
      <c r="H6108" s="459">
        <v>6101</v>
      </c>
      <c r="I6108" s="444">
        <f t="shared" ca="1" si="218"/>
        <v>-4.7331800178510784E+16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-197215834077128.25</v>
      </c>
      <c r="L6108" s="444">
        <f t="shared" ca="1" si="217"/>
        <v>-4.7529016012587912E+16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25">
      <c r="G6109" s="459"/>
      <c r="H6109" s="459">
        <v>6102</v>
      </c>
      <c r="I6109" s="444">
        <f t="shared" ca="1" si="218"/>
        <v>-4.7529016012587912E+16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-198037566719116.31</v>
      </c>
      <c r="L6109" s="444">
        <f t="shared" ca="1" si="217"/>
        <v>-4.7727053579307032E+16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25">
      <c r="G6110" s="459"/>
      <c r="H6110" s="459">
        <v>6103</v>
      </c>
      <c r="I6110" s="444">
        <f t="shared" ca="1" si="218"/>
        <v>-4.7727053579307032E+16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-198862723247112.63</v>
      </c>
      <c r="L6110" s="444">
        <f t="shared" ca="1" si="217"/>
        <v>-4.7925916302554144E+16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25">
      <c r="G6111" s="459"/>
      <c r="H6111" s="459">
        <v>6104</v>
      </c>
      <c r="I6111" s="444">
        <f t="shared" ca="1" si="218"/>
        <v>-4.7925916302554144E+16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-199691317927308.94</v>
      </c>
      <c r="L6111" s="444">
        <f t="shared" ca="1" si="217"/>
        <v>-4.8125607620481456E+16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25">
      <c r="G6112" s="459"/>
      <c r="H6112" s="459">
        <v>6105</v>
      </c>
      <c r="I6112" s="444">
        <f t="shared" ca="1" si="218"/>
        <v>-4.8125607620481456E+16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-200523365085339.41</v>
      </c>
      <c r="L6112" s="444">
        <f t="shared" ca="1" si="217"/>
        <v>-4.8326130985566792E+16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25">
      <c r="G6113" s="459"/>
      <c r="H6113" s="459">
        <v>6106</v>
      </c>
      <c r="I6113" s="444">
        <f t="shared" ca="1" si="218"/>
        <v>-4.8326130985566792E+16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-201358879106528.31</v>
      </c>
      <c r="L6113" s="444">
        <f t="shared" ca="1" si="217"/>
        <v>-4.852748986467332E+16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25">
      <c r="G6114" s="459"/>
      <c r="H6114" s="459">
        <v>6107</v>
      </c>
      <c r="I6114" s="444">
        <f t="shared" ca="1" si="218"/>
        <v>-4.852748986467332E+16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-202197874436138.84</v>
      </c>
      <c r="L6114" s="444">
        <f t="shared" ca="1" si="217"/>
        <v>-4.8729687739109456E+16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25">
      <c r="G6115" s="459"/>
      <c r="H6115" s="459">
        <v>6108</v>
      </c>
      <c r="I6115" s="444">
        <f t="shared" ca="1" si="218"/>
        <v>-4.8729687739109456E+16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-203040365579622.72</v>
      </c>
      <c r="L6115" s="444">
        <f t="shared" ca="1" si="217"/>
        <v>-4.893272810468908E+16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25">
      <c r="G6116" s="459"/>
      <c r="H6116" s="459">
        <v>6109</v>
      </c>
      <c r="I6116" s="444">
        <f t="shared" ca="1" si="218"/>
        <v>-4.893272810468908E+16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-203886367102871.16</v>
      </c>
      <c r="L6116" s="444">
        <f t="shared" ca="1" si="217"/>
        <v>-4.9136614471791952E+16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25">
      <c r="G6117" s="459"/>
      <c r="H6117" s="459">
        <v>6110</v>
      </c>
      <c r="I6117" s="444">
        <f t="shared" ca="1" si="218"/>
        <v>-4.9136614471791952E+16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-204735893632466.47</v>
      </c>
      <c r="L6117" s="444">
        <f t="shared" ca="1" si="217"/>
        <v>-4.9341350365424416E+16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25">
      <c r="G6118" s="459"/>
      <c r="H6118" s="459">
        <v>6111</v>
      </c>
      <c r="I6118" s="444">
        <f t="shared" ca="1" si="218"/>
        <v>-4.9341350365424416E+16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-205588959855935.06</v>
      </c>
      <c r="L6118" s="444">
        <f t="shared" ca="1" si="217"/>
        <v>-4.9546939325280352E+16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25">
      <c r="G6119" s="459"/>
      <c r="H6119" s="459">
        <v>6112</v>
      </c>
      <c r="I6119" s="444">
        <f t="shared" ca="1" si="218"/>
        <v>-4.9546939325280352E+16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-206445580522001.47</v>
      </c>
      <c r="L6119" s="444">
        <f t="shared" ca="1" si="217"/>
        <v>-4.9753384905802352E+16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25">
      <c r="G6120" s="459"/>
      <c r="H6120" s="459">
        <v>6113</v>
      </c>
      <c r="I6120" s="444">
        <f t="shared" ca="1" si="218"/>
        <v>-4.9753384905802352E+16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-207305770440843.13</v>
      </c>
      <c r="L6120" s="444">
        <f t="shared" ca="1" si="217"/>
        <v>-4.9960690676243192E+16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25">
      <c r="G6121" s="459"/>
      <c r="H6121" s="459">
        <v>6114</v>
      </c>
      <c r="I6121" s="444">
        <f t="shared" ca="1" si="218"/>
        <v>-4.9960690676243192E+16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-208169544484346.63</v>
      </c>
      <c r="L6121" s="444">
        <f t="shared" ca="1" si="217"/>
        <v>-5.0168860220727536E+16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25">
      <c r="G6122" s="459"/>
      <c r="H6122" s="459">
        <v>6115</v>
      </c>
      <c r="I6122" s="444">
        <f t="shared" ca="1" si="218"/>
        <v>-5.0168860220727536E+16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-209036917586364.72</v>
      </c>
      <c r="L6122" s="444">
        <f t="shared" ca="1" si="217"/>
        <v>-5.0377897138313904E+16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25">
      <c r="G6123" s="459"/>
      <c r="H6123" s="459">
        <v>6116</v>
      </c>
      <c r="I6123" s="444">
        <f t="shared" ca="1" si="218"/>
        <v>-5.0377897138313904E+16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-209907904742974.59</v>
      </c>
      <c r="L6123" s="444">
        <f t="shared" ca="1" si="217"/>
        <v>-5.058780504305688E+16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25">
      <c r="G6124" s="459"/>
      <c r="H6124" s="459">
        <v>6117</v>
      </c>
      <c r="I6124" s="444">
        <f t="shared" ca="1" si="218"/>
        <v>-5.058780504305688E+16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-210782521012737</v>
      </c>
      <c r="L6124" s="444">
        <f t="shared" ca="1" si="217"/>
        <v>-5.0798587564069616E+16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25">
      <c r="G6125" s="459"/>
      <c r="H6125" s="459">
        <v>6118</v>
      </c>
      <c r="I6125" s="444">
        <f t="shared" ca="1" si="218"/>
        <v>-5.0798587564069616E+16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-211660781516956.72</v>
      </c>
      <c r="L6125" s="444">
        <f t="shared" ca="1" si="217"/>
        <v>-5.1010248345586576E+16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25">
      <c r="G6126" s="459"/>
      <c r="H6126" s="459">
        <v>6119</v>
      </c>
      <c r="I6126" s="444">
        <f t="shared" ca="1" si="218"/>
        <v>-5.1010248345586576E+16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-212542701439944.06</v>
      </c>
      <c r="L6126" s="444">
        <f t="shared" ca="1" si="217"/>
        <v>-5.122279104702652E+16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25">
      <c r="G6127" s="459"/>
      <c r="H6127" s="459">
        <v>6120</v>
      </c>
      <c r="I6127" s="444">
        <f t="shared" ca="1" si="218"/>
        <v>-5.122279104702652E+16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-213428296029277.16</v>
      </c>
      <c r="L6127" s="444">
        <f t="shared" ca="1" si="217"/>
        <v>-5.14362193430558E+16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25">
      <c r="G6128" s="459"/>
      <c r="H6128" s="459">
        <v>6121</v>
      </c>
      <c r="I6128" s="444">
        <f t="shared" ca="1" si="218"/>
        <v>-5.14362193430558E+16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-214317580596065.84</v>
      </c>
      <c r="L6128" s="444">
        <f t="shared" ref="L6128:L6250" ca="1" si="222">I6128-J6128+K6128</f>
        <v>-5.1650536923651864E+16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25">
      <c r="G6129" s="459"/>
      <c r="H6129" s="459">
        <v>6122</v>
      </c>
      <c r="I6129" s="444">
        <f t="shared" ref="I6129:I6250" ca="1" si="223">L6128</f>
        <v>-5.1650536923651864E+16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-215210570515216.09</v>
      </c>
      <c r="L6129" s="444">
        <f t="shared" ca="1" si="222"/>
        <v>-5.186574749416708E+16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25">
      <c r="G6130" s="459"/>
      <c r="H6130" s="459">
        <v>6123</v>
      </c>
      <c r="I6130" s="444">
        <f t="shared" ca="1" si="223"/>
        <v>-5.186574749416708E+16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-216107281225696.16</v>
      </c>
      <c r="L6130" s="444">
        <f t="shared" ca="1" si="222"/>
        <v>-5.2081854775392776E+16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25">
      <c r="G6131" s="459"/>
      <c r="H6131" s="459">
        <v>6124</v>
      </c>
      <c r="I6131" s="444">
        <f t="shared" ca="1" si="223"/>
        <v>-5.2081854775392776E+16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-217007728230803.22</v>
      </c>
      <c r="L6131" s="444">
        <f t="shared" ca="1" si="222"/>
        <v>-5.2298862503623576E+16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25">
      <c r="G6132" s="459"/>
      <c r="H6132" s="459">
        <v>6125</v>
      </c>
      <c r="I6132" s="444">
        <f t="shared" ca="1" si="223"/>
        <v>-5.2298862503623576E+16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-217911927098431.56</v>
      </c>
      <c r="L6132" s="444">
        <f t="shared" ca="1" si="222"/>
        <v>-5.2516774430722008E+16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25">
      <c r="G6133" s="459"/>
      <c r="H6133" s="459">
        <v>6126</v>
      </c>
      <c r="I6133" s="444">
        <f t="shared" ca="1" si="223"/>
        <v>-5.2516774430722008E+16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-218819893461341.69</v>
      </c>
      <c r="L6133" s="444">
        <f t="shared" ca="1" si="222"/>
        <v>-5.2735594324183352E+16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25">
      <c r="G6134" s="459"/>
      <c r="H6134" s="459">
        <v>6127</v>
      </c>
      <c r="I6134" s="444">
        <f t="shared" ca="1" si="223"/>
        <v>-5.2735594324183352E+16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-219731643017430.63</v>
      </c>
      <c r="L6134" s="444">
        <f t="shared" ca="1" si="222"/>
        <v>-5.2955325967200784E+16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25">
      <c r="G6135" s="459"/>
      <c r="H6135" s="459">
        <v>6128</v>
      </c>
      <c r="I6135" s="444">
        <f t="shared" ca="1" si="223"/>
        <v>-5.2955325967200784E+16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-220647191530003.25</v>
      </c>
      <c r="L6135" s="444">
        <f t="shared" ca="1" si="222"/>
        <v>-5.3175973158730784E+16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25">
      <c r="G6136" s="459"/>
      <c r="H6136" s="459">
        <v>6129</v>
      </c>
      <c r="I6136" s="444">
        <f t="shared" ca="1" si="223"/>
        <v>-5.3175973158730784E+16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-221566554828044.94</v>
      </c>
      <c r="L6136" s="444">
        <f t="shared" ca="1" si="222"/>
        <v>-5.3397539713558832E+16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25">
      <c r="G6137" s="459"/>
      <c r="H6137" s="459">
        <v>6130</v>
      </c>
      <c r="I6137" s="444">
        <f t="shared" ca="1" si="223"/>
        <v>-5.3397539713558832E+16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-222489748806495.13</v>
      </c>
      <c r="L6137" s="444">
        <f t="shared" ca="1" si="222"/>
        <v>-5.3620029462365328E+16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25">
      <c r="G6138" s="459"/>
      <c r="H6138" s="459">
        <v>6131</v>
      </c>
      <c r="I6138" s="444">
        <f t="shared" ca="1" si="223"/>
        <v>-5.3620029462365328E+16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-223416789426522.19</v>
      </c>
      <c r="L6138" s="444">
        <f t="shared" ca="1" si="222"/>
        <v>-5.3843446251791848E+16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25">
      <c r="G6139" s="459"/>
      <c r="H6139" s="459">
        <v>6132</v>
      </c>
      <c r="I6139" s="444">
        <f t="shared" ca="1" si="223"/>
        <v>-5.3843446251791848E+16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-224347692715799.38</v>
      </c>
      <c r="L6139" s="444">
        <f t="shared" ca="1" si="222"/>
        <v>-5.4067793944507648E+16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25">
      <c r="G6140" s="459"/>
      <c r="H6140" s="459">
        <v>6133</v>
      </c>
      <c r="I6140" s="444">
        <f t="shared" ca="1" si="223"/>
        <v>-5.4067793944507648E+16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-225282474768781.88</v>
      </c>
      <c r="L6140" s="444">
        <f t="shared" ca="1" si="222"/>
        <v>-5.4293076419276432E+16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25">
      <c r="G6141" s="459"/>
      <c r="H6141" s="459">
        <v>6134</v>
      </c>
      <c r="I6141" s="444">
        <f t="shared" ca="1" si="223"/>
        <v>-5.4293076419276432E+16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-226221151746985.13</v>
      </c>
      <c r="L6141" s="444">
        <f t="shared" ca="1" si="222"/>
        <v>-5.4519297571023416E+16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25">
      <c r="G6142" s="459"/>
      <c r="H6142" s="459">
        <v>6135</v>
      </c>
      <c r="I6142" s="444">
        <f t="shared" ca="1" si="223"/>
        <v>-5.4519297571023416E+16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-227163739879264.22</v>
      </c>
      <c r="L6142" s="444">
        <f t="shared" ca="1" si="222"/>
        <v>-5.474646131090268E+16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25">
      <c r="G6143" s="459"/>
      <c r="H6143" s="459">
        <v>6136</v>
      </c>
      <c r="I6143" s="444">
        <f t="shared" ca="1" si="223"/>
        <v>-5.474646131090268E+16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-228110255462094.5</v>
      </c>
      <c r="L6143" s="444">
        <f t="shared" ca="1" si="222"/>
        <v>-5.4974571566364776E+16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25">
      <c r="G6144" s="459"/>
      <c r="H6144" s="459">
        <v>6137</v>
      </c>
      <c r="I6144" s="444">
        <f t="shared" ca="1" si="223"/>
        <v>-5.4974571566364776E+16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-229060714859853.22</v>
      </c>
      <c r="L6144" s="444">
        <f t="shared" ca="1" si="222"/>
        <v>-5.5203632281224632E+16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25">
      <c r="G6145" s="459"/>
      <c r="H6145" s="459">
        <v>6138</v>
      </c>
      <c r="I6145" s="444">
        <f t="shared" ca="1" si="223"/>
        <v>-5.5203632281224632E+16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-230015134505102.63</v>
      </c>
      <c r="L6145" s="444">
        <f t="shared" ca="1" si="222"/>
        <v>-5.5433647415729736E+16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25">
      <c r="G6146" s="459"/>
      <c r="H6146" s="459">
        <v>6139</v>
      </c>
      <c r="I6146" s="444">
        <f t="shared" ca="1" si="223"/>
        <v>-5.5433647415729736E+16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-230973530898873.91</v>
      </c>
      <c r="L6146" s="444">
        <f t="shared" ca="1" si="222"/>
        <v>-5.5664620946628608E+16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25">
      <c r="G6147" s="459"/>
      <c r="H6147" s="459">
        <v>6140</v>
      </c>
      <c r="I6147" s="444">
        <f t="shared" ca="1" si="223"/>
        <v>-5.5664620946628608E+16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-231935920610952.53</v>
      </c>
      <c r="L6147" s="444">
        <f t="shared" ca="1" si="222"/>
        <v>-5.589655686723956E+16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25">
      <c r="G6148" s="459"/>
      <c r="H6148" s="459">
        <v>6141</v>
      </c>
      <c r="I6148" s="444">
        <f t="shared" ca="1" si="223"/>
        <v>-5.589655686723956E+16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-232902320280164.84</v>
      </c>
      <c r="L6148" s="444">
        <f t="shared" ca="1" si="222"/>
        <v>-5.6129459187519728E+16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25">
      <c r="G6149" s="459"/>
      <c r="H6149" s="459">
        <v>6142</v>
      </c>
      <c r="I6149" s="444">
        <f t="shared" ca="1" si="223"/>
        <v>-5.6129459187519728E+16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-233872746614665.56</v>
      </c>
      <c r="L6149" s="444">
        <f t="shared" ca="1" si="222"/>
        <v>-5.6363331934134392E+16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25">
      <c r="G6150" s="459"/>
      <c r="H6150" s="459">
        <v>6143</v>
      </c>
      <c r="I6150" s="444">
        <f t="shared" ca="1" si="223"/>
        <v>-5.6363331934134392E+16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-234847216392226.66</v>
      </c>
      <c r="L6150" s="444">
        <f t="shared" ca="1" si="222"/>
        <v>-5.6598179150526616E+16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25">
      <c r="G6151" s="459"/>
      <c r="H6151" s="459">
        <v>6144</v>
      </c>
      <c r="I6151" s="444">
        <f t="shared" ca="1" si="223"/>
        <v>-5.6598179150526616E+16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-235825746460527.56</v>
      </c>
      <c r="L6151" s="444">
        <f t="shared" ca="1" si="222"/>
        <v>-5.6834004896987144E+16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25">
      <c r="G6152" s="459"/>
      <c r="H6152" s="459">
        <v>6145</v>
      </c>
      <c r="I6152" s="444">
        <f t="shared" ca="1" si="223"/>
        <v>-5.6834004896987144E+16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-236808353737446.47</v>
      </c>
      <c r="L6152" s="444">
        <f t="shared" ca="1" si="222"/>
        <v>-5.7070813250724592E+16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25">
      <c r="G6153" s="459"/>
      <c r="H6153" s="459">
        <v>6146</v>
      </c>
      <c r="I6153" s="444">
        <f t="shared" ca="1" si="223"/>
        <v>-5.7070813250724592E+16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-237795055211352.47</v>
      </c>
      <c r="L6153" s="444">
        <f t="shared" ca="1" si="222"/>
        <v>-5.7308608305935944E+16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25">
      <c r="G6154" s="459"/>
      <c r="H6154" s="459">
        <v>6147</v>
      </c>
      <c r="I6154" s="444">
        <f t="shared" ca="1" si="223"/>
        <v>-5.7308608305935944E+16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-238785867941399.75</v>
      </c>
      <c r="L6154" s="444">
        <f t="shared" ca="1" si="222"/>
        <v>-5.7547394173877344E+16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25">
      <c r="G6155" s="459"/>
      <c r="H6155" s="459">
        <v>6148</v>
      </c>
      <c r="I6155" s="444">
        <f t="shared" ca="1" si="223"/>
        <v>-5.7547394173877344E+16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-239780809057822.28</v>
      </c>
      <c r="L6155" s="444">
        <f t="shared" ca="1" si="222"/>
        <v>-5.7787174982935168E+16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25">
      <c r="G6156" s="459"/>
      <c r="H6156" s="459">
        <v>6149</v>
      </c>
      <c r="I6156" s="444">
        <f t="shared" ca="1" si="223"/>
        <v>-5.7787174982935168E+16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-240779895762229.88</v>
      </c>
      <c r="L6156" s="444">
        <f t="shared" ca="1" si="222"/>
        <v>-5.80279548786974E+16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25">
      <c r="G6157" s="459"/>
      <c r="H6157" s="459">
        <v>6150</v>
      </c>
      <c r="I6157" s="444">
        <f t="shared" ca="1" si="223"/>
        <v>-5.80279548786974E+16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-241783145327905.84</v>
      </c>
      <c r="L6157" s="444">
        <f t="shared" ca="1" si="222"/>
        <v>-5.8269738024025304E+16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25">
      <c r="G6158" s="459"/>
      <c r="H6158" s="459">
        <v>6151</v>
      </c>
      <c r="I6158" s="444">
        <f t="shared" ca="1" si="223"/>
        <v>-5.8269738024025304E+16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-242790575100105.44</v>
      </c>
      <c r="L6158" s="444">
        <f t="shared" ca="1" si="222"/>
        <v>-5.8512528599125408E+16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25">
      <c r="G6159" s="459"/>
      <c r="H6159" s="459">
        <v>6152</v>
      </c>
      <c r="I6159" s="444">
        <f t="shared" ca="1" si="223"/>
        <v>-5.8512528599125408E+16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-243802202496355.88</v>
      </c>
      <c r="L6159" s="444">
        <f t="shared" ca="1" si="222"/>
        <v>-5.875633080162176E+16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25">
      <c r="G6160" s="459"/>
      <c r="H6160" s="459">
        <v>6153</v>
      </c>
      <c r="I6160" s="444">
        <f t="shared" ca="1" si="223"/>
        <v>-5.875633080162176E+16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-244818045006757.38</v>
      </c>
      <c r="L6160" s="444">
        <f t="shared" ca="1" si="222"/>
        <v>-5.900114884662852E+16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25">
      <c r="G6161" s="459"/>
      <c r="H6161" s="459">
        <v>6154</v>
      </c>
      <c r="I6161" s="444">
        <f t="shared" ca="1" si="223"/>
        <v>-5.900114884662852E+16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-245838120194285.5</v>
      </c>
      <c r="L6161" s="444">
        <f t="shared" ca="1" si="222"/>
        <v>-5.9246986966822808E+16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25">
      <c r="G6162" s="459"/>
      <c r="H6162" s="459">
        <v>6155</v>
      </c>
      <c r="I6162" s="444">
        <f t="shared" ca="1" si="223"/>
        <v>-5.9246986966822808E+16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-246862445695095</v>
      </c>
      <c r="L6162" s="444">
        <f t="shared" ca="1" si="222"/>
        <v>-5.9493849412517904E+16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25">
      <c r="G6163" s="459"/>
      <c r="H6163" s="459">
        <v>6156</v>
      </c>
      <c r="I6163" s="444">
        <f t="shared" ca="1" si="223"/>
        <v>-5.9493849412517904E+16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-247891039218824.63</v>
      </c>
      <c r="L6163" s="444">
        <f t="shared" ca="1" si="222"/>
        <v>-5.9741740451736728E+16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25">
      <c r="G6164" s="459"/>
      <c r="H6164" s="459">
        <v>6157</v>
      </c>
      <c r="I6164" s="444">
        <f t="shared" ca="1" si="223"/>
        <v>-5.9741740451736728E+16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-248923918548903.06</v>
      </c>
      <c r="L6164" s="444">
        <f t="shared" ca="1" si="222"/>
        <v>-5.9990664370285632E+16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25">
      <c r="G6165" s="459"/>
      <c r="H6165" s="459">
        <v>6158</v>
      </c>
      <c r="I6165" s="444">
        <f t="shared" ca="1" si="223"/>
        <v>-5.9990664370285632E+16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-249961101542856.78</v>
      </c>
      <c r="L6165" s="444">
        <f t="shared" ca="1" si="222"/>
        <v>-6.0240625471828488E+16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25">
      <c r="G6166" s="459"/>
      <c r="H6166" s="459">
        <v>6159</v>
      </c>
      <c r="I6166" s="444">
        <f t="shared" ca="1" si="223"/>
        <v>-6.0240625471828488E+16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-251002606132618.69</v>
      </c>
      <c r="L6166" s="444">
        <f t="shared" ca="1" si="222"/>
        <v>-6.0491628077961104E+16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25">
      <c r="G6167" s="459"/>
      <c r="H6167" s="459">
        <v>6160</v>
      </c>
      <c r="I6167" s="444">
        <f t="shared" ca="1" si="223"/>
        <v>-6.0491628077961104E+16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-252048450324837.94</v>
      </c>
      <c r="L6167" s="444">
        <f t="shared" ca="1" si="222"/>
        <v>-6.0743676528285944E+16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25">
      <c r="G6168" s="459"/>
      <c r="H6168" s="459">
        <v>6161</v>
      </c>
      <c r="I6168" s="444">
        <f t="shared" ca="1" si="223"/>
        <v>-6.0743676528285944E+16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-253098652201191.44</v>
      </c>
      <c r="L6168" s="444">
        <f t="shared" ca="1" si="222"/>
        <v>-6.0996775180487136E+16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25">
      <c r="G6169" s="459"/>
      <c r="H6169" s="459">
        <v>6162</v>
      </c>
      <c r="I6169" s="444">
        <f t="shared" ca="1" si="223"/>
        <v>-6.0996775180487136E+16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-254153229918696.41</v>
      </c>
      <c r="L6169" s="444">
        <f t="shared" ca="1" si="222"/>
        <v>-6.1250928410405832E+16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25">
      <c r="G6170" s="459"/>
      <c r="H6170" s="459">
        <v>6163</v>
      </c>
      <c r="I6170" s="444">
        <f t="shared" ca="1" si="223"/>
        <v>-6.1250928410405832E+16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-255212201710024.34</v>
      </c>
      <c r="L6170" s="444">
        <f t="shared" ca="1" si="222"/>
        <v>-6.1506140612115856E+16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25">
      <c r="G6171" s="459"/>
      <c r="H6171" s="459">
        <v>6164</v>
      </c>
      <c r="I6171" s="444">
        <f t="shared" ca="1" si="223"/>
        <v>-6.1506140612115856E+16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-256275585883816.06</v>
      </c>
      <c r="L6171" s="444">
        <f t="shared" ca="1" si="222"/>
        <v>-6.1762416197999672E+16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25">
      <c r="G6172" s="459"/>
      <c r="H6172" s="459">
        <v>6165</v>
      </c>
      <c r="I6172" s="444">
        <f t="shared" ca="1" si="223"/>
        <v>-6.1762416197999672E+16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-257343400824998.63</v>
      </c>
      <c r="L6172" s="444">
        <f t="shared" ca="1" si="222"/>
        <v>-6.2019759598824672E+16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25">
      <c r="G6173" s="459"/>
      <c r="H6173" s="459">
        <v>6166</v>
      </c>
      <c r="I6173" s="444">
        <f t="shared" ca="1" si="223"/>
        <v>-6.2019759598824672E+16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-258415664995102.78</v>
      </c>
      <c r="L6173" s="444">
        <f t="shared" ca="1" si="222"/>
        <v>-6.2278175263819776E+16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25">
      <c r="G6174" s="459"/>
      <c r="H6174" s="459">
        <v>6167</v>
      </c>
      <c r="I6174" s="444">
        <f t="shared" ca="1" si="223"/>
        <v>-6.2278175263819776E+16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-259492396932582.44</v>
      </c>
      <c r="L6174" s="444">
        <f t="shared" ca="1" si="222"/>
        <v>-6.253766766075236E+16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25">
      <c r="G6175" s="459"/>
      <c r="H6175" s="459">
        <v>6168</v>
      </c>
      <c r="I6175" s="444">
        <f t="shared" ca="1" si="223"/>
        <v>-6.253766766075236E+16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-260573615253134.84</v>
      </c>
      <c r="L6175" s="444">
        <f t="shared" ca="1" si="222"/>
        <v>-6.2798241276005496E+16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25">
      <c r="G6176" s="459"/>
      <c r="H6176" s="459">
        <v>6169</v>
      </c>
      <c r="I6176" s="444">
        <f t="shared" ca="1" si="223"/>
        <v>-6.2798241276005496E+16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-261659338650022.88</v>
      </c>
      <c r="L6176" s="444">
        <f t="shared" ca="1" si="222"/>
        <v>-6.305990061465552E+16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25">
      <c r="G6177" s="459"/>
      <c r="H6177" s="459">
        <v>6170</v>
      </c>
      <c r="I6177" s="444">
        <f t="shared" ca="1" si="223"/>
        <v>-6.305990061465552E+16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-262749585894398</v>
      </c>
      <c r="L6177" s="444">
        <f t="shared" ca="1" si="222"/>
        <v>-6.332265020054992E+16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25">
      <c r="G6178" s="459"/>
      <c r="H6178" s="459">
        <v>6171</v>
      </c>
      <c r="I6178" s="444">
        <f t="shared" ca="1" si="223"/>
        <v>-6.332265020054992E+16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-263844375835624.66</v>
      </c>
      <c r="L6178" s="444">
        <f t="shared" ca="1" si="222"/>
        <v>-6.3586494576385544E+16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25">
      <c r="G6179" s="459"/>
      <c r="H6179" s="459">
        <v>6172</v>
      </c>
      <c r="I6179" s="444">
        <f t="shared" ca="1" si="223"/>
        <v>-6.3586494576385544E+16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-264943727401606.44</v>
      </c>
      <c r="L6179" s="444">
        <f t="shared" ca="1" si="222"/>
        <v>-6.3851438303787152E+16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25">
      <c r="G6180" s="459"/>
      <c r="H6180" s="459">
        <v>6173</v>
      </c>
      <c r="I6180" s="444">
        <f t="shared" ca="1" si="223"/>
        <v>-6.3851438303787152E+16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-266047659599113.09</v>
      </c>
      <c r="L6180" s="444">
        <f t="shared" ca="1" si="222"/>
        <v>-6.4117485963386264E+16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25">
      <c r="G6181" s="459"/>
      <c r="H6181" s="459">
        <v>6174</v>
      </c>
      <c r="I6181" s="444">
        <f t="shared" ca="1" si="223"/>
        <v>-6.4117485963386264E+16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-267156191514109.44</v>
      </c>
      <c r="L6181" s="444">
        <f t="shared" ca="1" si="222"/>
        <v>-6.4384642154900376E+16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25">
      <c r="G6182" s="459"/>
      <c r="H6182" s="459">
        <v>6175</v>
      </c>
      <c r="I6182" s="444">
        <f t="shared" ca="1" si="223"/>
        <v>-6.4384642154900376E+16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-268269342312084.91</v>
      </c>
      <c r="L6182" s="444">
        <f t="shared" ca="1" si="222"/>
        <v>-6.4652911497212464E+16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25">
      <c r="G6183" s="459"/>
      <c r="H6183" s="459">
        <v>6176</v>
      </c>
      <c r="I6183" s="444">
        <f t="shared" ca="1" si="223"/>
        <v>-6.4652911497212464E+16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-269387131238385.25</v>
      </c>
      <c r="L6183" s="444">
        <f t="shared" ca="1" si="222"/>
        <v>-6.4922298628450848E+16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25">
      <c r="G6184" s="459"/>
      <c r="H6184" s="459">
        <v>6177</v>
      </c>
      <c r="I6184" s="444">
        <f t="shared" ca="1" si="223"/>
        <v>-6.4922298628450848E+16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-270509577618545.19</v>
      </c>
      <c r="L6184" s="444">
        <f t="shared" ca="1" si="222"/>
        <v>-6.5192808206069392E+16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25">
      <c r="G6185" s="459"/>
      <c r="H6185" s="459">
        <v>6178</v>
      </c>
      <c r="I6185" s="444">
        <f t="shared" ca="1" si="223"/>
        <v>-6.5192808206069392E+16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-271636700858622.5</v>
      </c>
      <c r="L6185" s="444">
        <f t="shared" ca="1" si="222"/>
        <v>-6.5464444906928016E+16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25">
      <c r="G6186" s="459"/>
      <c r="H6186" s="459">
        <v>6179</v>
      </c>
      <c r="I6186" s="444">
        <f t="shared" ca="1" si="223"/>
        <v>-6.5464444906928016E+16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-272768520445533.41</v>
      </c>
      <c r="L6186" s="444">
        <f t="shared" ca="1" si="222"/>
        <v>-6.5737213427373552E+16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25">
      <c r="G6187" s="459"/>
      <c r="H6187" s="459">
        <v>6180</v>
      </c>
      <c r="I6187" s="444">
        <f t="shared" ca="1" si="223"/>
        <v>-6.5737213427373552E+16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-273905055947389.84</v>
      </c>
      <c r="L6187" s="444">
        <f t="shared" ca="1" si="222"/>
        <v>-6.6011118483320944E+16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25">
      <c r="G6188" s="459"/>
      <c r="H6188" s="459">
        <v>6181</v>
      </c>
      <c r="I6188" s="444">
        <f t="shared" ca="1" si="223"/>
        <v>-6.6011118483320944E+16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-275046327013837.25</v>
      </c>
      <c r="L6188" s="444">
        <f t="shared" ca="1" si="222"/>
        <v>-6.6286164810334784E+16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25">
      <c r="G6189" s="459"/>
      <c r="H6189" s="459">
        <v>6182</v>
      </c>
      <c r="I6189" s="444">
        <f t="shared" ca="1" si="223"/>
        <v>-6.6286164810334784E+16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-276192353376394.97</v>
      </c>
      <c r="L6189" s="444">
        <f t="shared" ca="1" si="222"/>
        <v>-6.6562357163711176E+16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25">
      <c r="G6190" s="459"/>
      <c r="H6190" s="459">
        <v>6183</v>
      </c>
      <c r="I6190" s="444">
        <f t="shared" ca="1" si="223"/>
        <v>-6.6562357163711176E+16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-277343154848796.59</v>
      </c>
      <c r="L6190" s="444">
        <f t="shared" ca="1" si="222"/>
        <v>-6.6839700318559976E+16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25">
      <c r="G6191" s="459"/>
      <c r="H6191" s="459">
        <v>6184</v>
      </c>
      <c r="I6191" s="444">
        <f t="shared" ca="1" si="223"/>
        <v>-6.6839700318559976E+16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-278498751327333.22</v>
      </c>
      <c r="L6191" s="444">
        <f t="shared" ca="1" si="222"/>
        <v>-6.7118199069887312E+16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25">
      <c r="G6192" s="459"/>
      <c r="H6192" s="459">
        <v>6185</v>
      </c>
      <c r="I6192" s="444">
        <f t="shared" ca="1" si="223"/>
        <v>-6.7118199069887312E+16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-279659162791197.13</v>
      </c>
      <c r="L6192" s="444">
        <f t="shared" ca="1" si="222"/>
        <v>-6.7397858232678512E+16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25">
      <c r="G6193" s="459"/>
      <c r="H6193" s="459">
        <v>6186</v>
      </c>
      <c r="I6193" s="444">
        <f t="shared" ca="1" si="223"/>
        <v>-6.7397858232678512E+16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-280824409302827.13</v>
      </c>
      <c r="L6193" s="444">
        <f t="shared" ca="1" si="222"/>
        <v>-6.7678682641981336E+16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25">
      <c r="G6194" s="459"/>
      <c r="H6194" s="459">
        <v>6187</v>
      </c>
      <c r="I6194" s="444">
        <f t="shared" ca="1" si="223"/>
        <v>-6.7678682641981336E+16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-281994511008255.63</v>
      </c>
      <c r="L6194" s="444">
        <f t="shared" ca="1" si="222"/>
        <v>-6.7960677152989592E+16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25">
      <c r="G6195" s="459"/>
      <c r="H6195" s="459">
        <v>6188</v>
      </c>
      <c r="I6195" s="444">
        <f t="shared" ca="1" si="223"/>
        <v>-6.7960677152989592E+16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-283169488137456.63</v>
      </c>
      <c r="L6195" s="444">
        <f t="shared" ca="1" si="222"/>
        <v>-6.8243846641127048E+16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25">
      <c r="G6196" s="459"/>
      <c r="H6196" s="459">
        <v>6189</v>
      </c>
      <c r="I6196" s="444">
        <f t="shared" ca="1" si="223"/>
        <v>-6.8243846641127048E+16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-284349361004696</v>
      </c>
      <c r="L6196" s="444">
        <f t="shared" ca="1" si="222"/>
        <v>-6.8528196002131744E+16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25">
      <c r="G6197" s="459"/>
      <c r="H6197" s="459">
        <v>6190</v>
      </c>
      <c r="I6197" s="444">
        <f t="shared" ca="1" si="223"/>
        <v>-6.8528196002131744E+16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-285534150008882.25</v>
      </c>
      <c r="L6197" s="444">
        <f t="shared" ca="1" si="222"/>
        <v>-6.8813730152140624E+16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25">
      <c r="G6198" s="459"/>
      <c r="H6198" s="459">
        <v>6191</v>
      </c>
      <c r="I6198" s="444">
        <f t="shared" ca="1" si="223"/>
        <v>-6.8813730152140624E+16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-286723875633919.25</v>
      </c>
      <c r="L6198" s="444">
        <f t="shared" ca="1" si="222"/>
        <v>-6.9100454027774544E+16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25">
      <c r="G6199" s="459"/>
      <c r="H6199" s="459">
        <v>6192</v>
      </c>
      <c r="I6199" s="444">
        <f t="shared" ca="1" si="223"/>
        <v>-6.9100454027774544E+16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-287918558449060.56</v>
      </c>
      <c r="L6199" s="444">
        <f t="shared" ca="1" si="222"/>
        <v>-6.9388372586223608E+16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25">
      <c r="G6200" s="459"/>
      <c r="H6200" s="459">
        <v>6193</v>
      </c>
      <c r="I6200" s="444">
        <f t="shared" ca="1" si="223"/>
        <v>-6.9388372586223608E+16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-289118219109265</v>
      </c>
      <c r="L6200" s="444">
        <f t="shared" ca="1" si="222"/>
        <v>-6.9677490805332872E+16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25">
      <c r="G6201" s="459"/>
      <c r="H6201" s="459">
        <v>6194</v>
      </c>
      <c r="I6201" s="444">
        <f t="shared" ca="1" si="223"/>
        <v>-6.9677490805332872E+16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-290322878355553.63</v>
      </c>
      <c r="L6201" s="444">
        <f t="shared" ca="1" si="222"/>
        <v>-6.9967813683688424E+16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25">
      <c r="G6202" s="459"/>
      <c r="H6202" s="459">
        <v>6195</v>
      </c>
      <c r="I6202" s="444">
        <f t="shared" ca="1" si="223"/>
        <v>-6.9967813683688424E+16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-291532557015368.44</v>
      </c>
      <c r="L6202" s="444">
        <f t="shared" ca="1" si="222"/>
        <v>-7.0259346240703792E+16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25">
      <c r="G6203" s="459"/>
      <c r="H6203" s="459">
        <v>6196</v>
      </c>
      <c r="I6203" s="444">
        <f t="shared" ca="1" si="223"/>
        <v>-7.0259346240703792E+16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-292747276002932.44</v>
      </c>
      <c r="L6203" s="444">
        <f t="shared" ca="1" si="222"/>
        <v>-7.0552093516706728E+16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25">
      <c r="G6204" s="459"/>
      <c r="H6204" s="459">
        <v>6197</v>
      </c>
      <c r="I6204" s="444">
        <f t="shared" ca="1" si="223"/>
        <v>-7.0552093516706728E+16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-293967056319611.38</v>
      </c>
      <c r="L6204" s="444">
        <f t="shared" ca="1" si="222"/>
        <v>-7.0846060573026336E+16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25">
      <c r="G6205" s="459"/>
      <c r="H6205" s="459">
        <v>6198</v>
      </c>
      <c r="I6205" s="444">
        <f t="shared" ca="1" si="223"/>
        <v>-7.0846060573026336E+16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-295191919054276.38</v>
      </c>
      <c r="L6205" s="444">
        <f t="shared" ca="1" si="222"/>
        <v>-7.1141252492080616E+16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25">
      <c r="G6206" s="459"/>
      <c r="H6206" s="459">
        <v>6199</v>
      </c>
      <c r="I6206" s="444">
        <f t="shared" ca="1" si="223"/>
        <v>-7.1141252492080616E+16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-296421885383669.25</v>
      </c>
      <c r="L6206" s="444">
        <f t="shared" ca="1" si="222"/>
        <v>-7.1437674377464288E+16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25">
      <c r="G6207" s="459"/>
      <c r="H6207" s="459">
        <v>6200</v>
      </c>
      <c r="I6207" s="444">
        <f t="shared" ca="1" si="223"/>
        <v>-7.1437674377464288E+16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-297656976572767.88</v>
      </c>
      <c r="L6207" s="444">
        <f t="shared" ca="1" si="222"/>
        <v>-7.1735331354037056E+16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25">
      <c r="G6208" s="459"/>
      <c r="H6208" s="459">
        <v>6201</v>
      </c>
      <c r="I6208" s="444">
        <f t="shared" ca="1" si="223"/>
        <v>-7.1735331354037056E+16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-298897213975154.38</v>
      </c>
      <c r="L6208" s="444">
        <f t="shared" ca="1" si="222"/>
        <v>-7.2034228568012208E+16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25">
      <c r="G6209" s="459"/>
      <c r="H6209" s="459">
        <v>6202</v>
      </c>
      <c r="I6209" s="444">
        <f t="shared" ca="1" si="223"/>
        <v>-7.2034228568012208E+16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-300142619033384.19</v>
      </c>
      <c r="L6209" s="444">
        <f t="shared" ca="1" si="222"/>
        <v>-7.23343711870456E+16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25">
      <c r="G6210" s="459"/>
      <c r="H6210" s="459">
        <v>6203</v>
      </c>
      <c r="I6210" s="444">
        <f t="shared" ca="1" si="223"/>
        <v>-7.23343711870456E+16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-301393213279356.69</v>
      </c>
      <c r="L6210" s="444">
        <f t="shared" ca="1" si="222"/>
        <v>-7.263576440032496E+16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25">
      <c r="G6211" s="459"/>
      <c r="H6211" s="459">
        <v>6204</v>
      </c>
      <c r="I6211" s="444">
        <f t="shared" ca="1" si="223"/>
        <v>-7.263576440032496E+16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-302649018334687.31</v>
      </c>
      <c r="L6211" s="444">
        <f t="shared" ca="1" si="222"/>
        <v>-7.2938413418659648E+16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25">
      <c r="G6212" s="459"/>
      <c r="H6212" s="459">
        <v>6205</v>
      </c>
      <c r="I6212" s="444">
        <f t="shared" ca="1" si="223"/>
        <v>-7.2938413418659648E+16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-303910055911081.88</v>
      </c>
      <c r="L6212" s="444">
        <f t="shared" ca="1" si="222"/>
        <v>-7.3242323474570736E+16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25">
      <c r="G6213" s="459"/>
      <c r="H6213" s="459">
        <v>6206</v>
      </c>
      <c r="I6213" s="444">
        <f t="shared" ca="1" si="223"/>
        <v>-7.3242323474570736E+16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-305176347810711.38</v>
      </c>
      <c r="L6213" s="444">
        <f t="shared" ca="1" si="222"/>
        <v>-7.354749982238144E+16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25">
      <c r="G6214" s="459"/>
      <c r="H6214" s="459">
        <v>6207</v>
      </c>
      <c r="I6214" s="444">
        <f t="shared" ca="1" si="223"/>
        <v>-7.354749982238144E+16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-306447915926589.31</v>
      </c>
      <c r="L6214" s="444">
        <f t="shared" ca="1" si="222"/>
        <v>-7.3853947738308032E+16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25">
      <c r="G6215" s="459"/>
      <c r="H6215" s="459">
        <v>6208</v>
      </c>
      <c r="I6215" s="444">
        <f t="shared" ca="1" si="223"/>
        <v>-7.3853947738308032E+16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-307724782242950.13</v>
      </c>
      <c r="L6215" s="444">
        <f t="shared" ca="1" si="222"/>
        <v>-7.4161672520550976E+16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25">
      <c r="G6216" s="459"/>
      <c r="H6216" s="459">
        <v>6209</v>
      </c>
      <c r="I6216" s="444">
        <f t="shared" ca="1" si="223"/>
        <v>-7.4161672520550976E+16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-309006968835629.06</v>
      </c>
      <c r="L6216" s="444">
        <f t="shared" ca="1" si="222"/>
        <v>-7.4470679489386608E+16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25">
      <c r="G6217" s="459"/>
      <c r="H6217" s="459">
        <v>6210</v>
      </c>
      <c r="I6217" s="444">
        <f t="shared" ca="1" si="223"/>
        <v>-7.4470679489386608E+16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-310294497872444.19</v>
      </c>
      <c r="L6217" s="444">
        <f t="shared" ca="1" si="222"/>
        <v>-7.4780973987259056E+16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25">
      <c r="G6218" s="459"/>
      <c r="H6218" s="459">
        <v>6211</v>
      </c>
      <c r="I6218" s="444">
        <f t="shared" ca="1" si="223"/>
        <v>-7.4780973987259056E+16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-311587391613579.38</v>
      </c>
      <c r="L6218" s="444">
        <f t="shared" ca="1" si="222"/>
        <v>-7.509256137887264E+16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25">
      <c r="G6219" s="459"/>
      <c r="H6219" s="459">
        <v>6212</v>
      </c>
      <c r="I6219" s="444">
        <f t="shared" ca="1" si="223"/>
        <v>-7.509256137887264E+16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-312885672411969.31</v>
      </c>
      <c r="L6219" s="444">
        <f t="shared" ca="1" si="222"/>
        <v>-7.5405447051284608E+16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25">
      <c r="G6220" s="459"/>
      <c r="H6220" s="459">
        <v>6213</v>
      </c>
      <c r="I6220" s="444">
        <f t="shared" ca="1" si="223"/>
        <v>-7.5405447051284608E+16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-314189362713685.88</v>
      </c>
      <c r="L6220" s="444">
        <f t="shared" ca="1" si="222"/>
        <v>-7.5719636413998288E+16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25">
      <c r="G6221" s="459"/>
      <c r="H6221" s="459">
        <v>6214</v>
      </c>
      <c r="I6221" s="444">
        <f t="shared" ca="1" si="223"/>
        <v>-7.5719636413998288E+16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-315498485058326.19</v>
      </c>
      <c r="L6221" s="444">
        <f t="shared" ca="1" si="222"/>
        <v>-7.6035134899056608E+16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25">
      <c r="G6222" s="459"/>
      <c r="H6222" s="459">
        <v>6215</v>
      </c>
      <c r="I6222" s="444">
        <f t="shared" ca="1" si="223"/>
        <v>-7.6035134899056608E+16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-316813062079402.5</v>
      </c>
      <c r="L6222" s="444">
        <f t="shared" ca="1" si="222"/>
        <v>-7.6351947961136016E+16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25">
      <c r="G6223" s="459"/>
      <c r="H6223" s="459">
        <v>6216</v>
      </c>
      <c r="I6223" s="444">
        <f t="shared" ca="1" si="223"/>
        <v>-7.6351947961136016E+16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-318133116504733.38</v>
      </c>
      <c r="L6223" s="444">
        <f t="shared" ca="1" si="222"/>
        <v>-7.6670081077640752E+16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25">
      <c r="G6224" s="459"/>
      <c r="H6224" s="459">
        <v>6217</v>
      </c>
      <c r="I6224" s="444">
        <f t="shared" ca="1" si="223"/>
        <v>-7.6670081077640752E+16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-319458671156836.44</v>
      </c>
      <c r="L6224" s="444">
        <f t="shared" ca="1" si="222"/>
        <v>-7.6989539748797584E+16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25">
      <c r="G6225" s="459"/>
      <c r="H6225" s="459">
        <v>6218</v>
      </c>
      <c r="I6225" s="444">
        <f t="shared" ca="1" si="223"/>
        <v>-7.6989539748797584E+16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-320789748953323.25</v>
      </c>
      <c r="L6225" s="444">
        <f t="shared" ca="1" si="222"/>
        <v>-7.7310329497750912E+16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25">
      <c r="G6226" s="459"/>
      <c r="H6226" s="459">
        <v>6219</v>
      </c>
      <c r="I6226" s="444">
        <f t="shared" ca="1" si="223"/>
        <v>-7.7310329497750912E+16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-322126372907295.44</v>
      </c>
      <c r="L6226" s="444">
        <f t="shared" ca="1" si="222"/>
        <v>-7.7632455870658208E+16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25">
      <c r="G6227" s="459"/>
      <c r="H6227" s="459">
        <v>6220</v>
      </c>
      <c r="I6227" s="444">
        <f t="shared" ca="1" si="223"/>
        <v>-7.7632455870658208E+16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-323468566127742.5</v>
      </c>
      <c r="L6227" s="444">
        <f t="shared" ca="1" si="222"/>
        <v>-7.7955924436785952E+16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25">
      <c r="G6228" s="459"/>
      <c r="H6228" s="459">
        <v>6221</v>
      </c>
      <c r="I6228" s="444">
        <f t="shared" ca="1" si="223"/>
        <v>-7.7955924436785952E+16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-324816351819941.44</v>
      </c>
      <c r="L6228" s="444">
        <f t="shared" ca="1" si="222"/>
        <v>-7.8280740788605888E+16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25">
      <c r="G6229" s="459"/>
      <c r="H6229" s="459">
        <v>6222</v>
      </c>
      <c r="I6229" s="444">
        <f t="shared" ca="1" si="223"/>
        <v>-7.8280740788605888E+16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-326169753285857.88</v>
      </c>
      <c r="L6229" s="444">
        <f t="shared" ca="1" si="222"/>
        <v>-7.8606910541891744E+16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25">
      <c r="G6230" s="459"/>
      <c r="H6230" s="459">
        <v>6223</v>
      </c>
      <c r="I6230" s="444">
        <f t="shared" ca="1" si="223"/>
        <v>-7.8606910541891744E+16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-327528793924548.94</v>
      </c>
      <c r="L6230" s="444">
        <f t="shared" ca="1" si="222"/>
        <v>-7.8934439335816288E+16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25">
      <c r="G6231" s="459"/>
      <c r="H6231" s="459">
        <v>6224</v>
      </c>
      <c r="I6231" s="444">
        <f t="shared" ca="1" si="223"/>
        <v>-7.8934439335816288E+16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-328893497232567.88</v>
      </c>
      <c r="L6231" s="444">
        <f t="shared" ca="1" si="222"/>
        <v>-7.9263332833048848E+16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25">
      <c r="G6232" s="459"/>
      <c r="H6232" s="459">
        <v>6225</v>
      </c>
      <c r="I6232" s="444">
        <f t="shared" ca="1" si="223"/>
        <v>-7.9263332833048848E+16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-330263886804370.19</v>
      </c>
      <c r="L6232" s="444">
        <f t="shared" ca="1" si="222"/>
        <v>-7.9593596719853216E+16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25">
      <c r="G6233" s="459"/>
      <c r="H6233" s="459">
        <v>6226</v>
      </c>
      <c r="I6233" s="444">
        <f t="shared" ca="1" si="223"/>
        <v>-7.9593596719853216E+16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-331639986332721.75</v>
      </c>
      <c r="L6233" s="444">
        <f t="shared" ca="1" si="222"/>
        <v>-7.9925236706185936E+16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25">
      <c r="G6234" s="459"/>
      <c r="H6234" s="459">
        <v>6227</v>
      </c>
      <c r="I6234" s="444">
        <f t="shared" ca="1" si="223"/>
        <v>-7.9925236706185936E+16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-333021819609108.06</v>
      </c>
      <c r="L6234" s="444">
        <f t="shared" ca="1" si="222"/>
        <v>-8.025825852579504E+16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25">
      <c r="G6235" s="459"/>
      <c r="H6235" s="459">
        <v>6228</v>
      </c>
      <c r="I6235" s="444">
        <f t="shared" ca="1" si="223"/>
        <v>-8.025825852579504E+16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-334409410524146</v>
      </c>
      <c r="L6235" s="444">
        <f t="shared" ca="1" si="222"/>
        <v>-8.0592667936319184E+16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25">
      <c r="G6236" s="459"/>
      <c r="H6236" s="459">
        <v>6229</v>
      </c>
      <c r="I6236" s="444">
        <f t="shared" ca="1" si="223"/>
        <v>-8.0592667936319184E+16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-335802783067996.63</v>
      </c>
      <c r="L6236" s="444">
        <f t="shared" ca="1" si="222"/>
        <v>-8.0928470719387184E+16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25">
      <c r="G6237" s="459"/>
      <c r="H6237" s="459">
        <v>6230</v>
      </c>
      <c r="I6237" s="444">
        <f t="shared" ca="1" si="223"/>
        <v>-8.0928470719387184E+16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-337201961330779.94</v>
      </c>
      <c r="L6237" s="444">
        <f t="shared" ca="1" si="222"/>
        <v>-8.1265672680717968E+16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25">
      <c r="G6238" s="459"/>
      <c r="H6238" s="459">
        <v>6231</v>
      </c>
      <c r="I6238" s="444">
        <f t="shared" ca="1" si="223"/>
        <v>-8.1265672680717968E+16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-338606969502991.5</v>
      </c>
      <c r="L6238" s="444">
        <f t="shared" ca="1" si="222"/>
        <v>-8.160427965022096E+16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25">
      <c r="G6239" s="459"/>
      <c r="H6239" s="459">
        <v>6232</v>
      </c>
      <c r="I6239" s="444">
        <f t="shared" ca="1" si="223"/>
        <v>-8.160427965022096E+16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-340017831875920.69</v>
      </c>
      <c r="L6239" s="444">
        <f t="shared" ca="1" si="222"/>
        <v>-8.194429748209688E+16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25">
      <c r="G6240" s="459"/>
      <c r="H6240" s="459">
        <v>6233</v>
      </c>
      <c r="I6240" s="444">
        <f t="shared" ca="1" si="223"/>
        <v>-8.194429748209688E+16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-341434572842070.31</v>
      </c>
      <c r="L6240" s="444">
        <f t="shared" ca="1" si="222"/>
        <v>-8.2285732054938944E+16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25">
      <c r="G6241" s="459"/>
      <c r="H6241" s="459">
        <v>6234</v>
      </c>
      <c r="I6241" s="444">
        <f t="shared" ca="1" si="223"/>
        <v>-8.2285732054938944E+16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-342857216895578.94</v>
      </c>
      <c r="L6241" s="444">
        <f t="shared" ca="1" si="222"/>
        <v>-8.2628589271834528E+16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25">
      <c r="G6242" s="459"/>
      <c r="H6242" s="459">
        <v>6235</v>
      </c>
      <c r="I6242" s="444">
        <f t="shared" ca="1" si="223"/>
        <v>-8.2628589271834528E+16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-344285788632643.88</v>
      </c>
      <c r="L6242" s="444">
        <f t="shared" ca="1" si="222"/>
        <v>-8.2972875060467168E+16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25">
      <c r="G6243" s="459"/>
      <c r="H6243" s="459">
        <v>6236</v>
      </c>
      <c r="I6243" s="444">
        <f t="shared" ca="1" si="223"/>
        <v>-8.2972875060467168E+16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-345720312751946.5</v>
      </c>
      <c r="L6243" s="444">
        <f t="shared" ca="1" si="222"/>
        <v>-8.331859537321912E+16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25">
      <c r="G6244" s="459"/>
      <c r="H6244" s="459">
        <v>6237</v>
      </c>
      <c r="I6244" s="444">
        <f t="shared" ca="1" si="223"/>
        <v>-8.331859537321912E+16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-347160814055079.69</v>
      </c>
      <c r="L6244" s="444">
        <f t="shared" ca="1" si="222"/>
        <v>-8.3665756187274192E+16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25">
      <c r="G6245" s="459"/>
      <c r="H6245" s="459">
        <v>6238</v>
      </c>
      <c r="I6245" s="444">
        <f t="shared" ca="1" si="223"/>
        <v>-8.3665756187274192E+16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-348607317446975.81</v>
      </c>
      <c r="L6245" s="444">
        <f t="shared" ca="1" si="222"/>
        <v>-8.4014363504721168E+16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25">
      <c r="G6246" s="459"/>
      <c r="H6246" s="459">
        <v>6239</v>
      </c>
      <c r="I6246" s="444">
        <f t="shared" ca="1" si="223"/>
        <v>-8.4014363504721168E+16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-350059847936338.19</v>
      </c>
      <c r="L6246" s="444">
        <f t="shared" ca="1" si="222"/>
        <v>-8.4364423352657504E+16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25">
      <c r="G6247" s="459"/>
      <c r="H6247" s="459">
        <v>6240</v>
      </c>
      <c r="I6247" s="444">
        <f t="shared" ca="1" si="223"/>
        <v>-8.4364423352657504E+16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-351518430636072.94</v>
      </c>
      <c r="L6247" s="444">
        <f t="shared" ca="1" si="222"/>
        <v>-8.4715941783293584E+16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25">
      <c r="G6248" s="459"/>
      <c r="H6248" s="459">
        <v>6241</v>
      </c>
      <c r="I6248" s="444">
        <f t="shared" ca="1" si="223"/>
        <v>-8.4715941783293584E+16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-352983090763723.25</v>
      </c>
      <c r="L6248" s="444">
        <f t="shared" ca="1" si="222"/>
        <v>-8.5068924874057312E+16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25">
      <c r="G6249" s="459"/>
      <c r="H6249" s="459">
        <v>6242</v>
      </c>
      <c r="I6249" s="444">
        <f t="shared" ca="1" si="223"/>
        <v>-8.5068924874057312E+16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-354453853641905.44</v>
      </c>
      <c r="L6249" s="444">
        <f t="shared" ca="1" si="222"/>
        <v>-8.5423378727699216E+16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25">
      <c r="G6250" s="459"/>
      <c r="H6250" s="459">
        <v>6243</v>
      </c>
      <c r="I6250" s="444">
        <f t="shared" ca="1" si="223"/>
        <v>-8.5423378727699216E+16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-355930744698746.75</v>
      </c>
      <c r="L6250" s="444">
        <f t="shared" ca="1" si="222"/>
        <v>-8.5779309472397968E+16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 x14ac:dyDescent="0.25"/>
  <cols>
    <col min="1" max="1" width="14.5703125" customWidth="1"/>
    <col min="2" max="2" width="12.28515625" customWidth="1"/>
    <col min="3" max="4" width="10.42578125" customWidth="1"/>
    <col min="5" max="5" width="11.7109375" customWidth="1"/>
    <col min="6" max="6" width="14.7109375" customWidth="1"/>
    <col min="7" max="7" width="2.7109375" customWidth="1"/>
    <col min="8" max="8" width="5.42578125" customWidth="1"/>
    <col min="9" max="9" width="18" customWidth="1"/>
    <col min="10" max="10" width="9.140625" customWidth="1"/>
    <col min="11" max="11" width="14.85546875" customWidth="1"/>
    <col min="12" max="12" width="18" customWidth="1"/>
    <col min="13" max="13" width="9.42578125" customWidth="1"/>
    <col min="14" max="14" width="14.7109375" customWidth="1"/>
  </cols>
  <sheetData>
    <row r="1" spans="1:14" ht="11.25" customHeight="1" x14ac:dyDescent="0.25">
      <c r="A1" s="459" t="s">
        <v>655</v>
      </c>
      <c r="B1" s="444">
        <f ca="1">'Combined Retirement'!I8+'Combined Retirement'!K8</f>
        <v>3142023.2639107746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25">
      <c r="A2" s="459" t="s">
        <v>656</v>
      </c>
      <c r="B2" s="460">
        <v>0.05</v>
      </c>
      <c r="C2" s="446" t="s">
        <v>665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25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25">
      <c r="A4" s="459" t="s">
        <v>658</v>
      </c>
      <c r="B4" s="451">
        <f ca="1">(SUMIFS(H:H,I:I,"&gt;0",L:L,"&lt;0"))/12</f>
        <v>36.5</v>
      </c>
      <c r="C4" s="463">
        <f ca="1">(SUMIFS(H:H,I:I,"&gt;0",L:L,"&lt;0"))</f>
        <v>438</v>
      </c>
      <c r="D4" s="456">
        <f t="array" aca="1" ref="D4" ca="1">INDEX(N:N,MATCH(C4,H:H,0),0)</f>
        <v>64590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25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25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25">
      <c r="A7" s="459" t="s">
        <v>659</v>
      </c>
      <c r="B7" s="446" t="s">
        <v>660</v>
      </c>
      <c r="C7" s="446" t="s">
        <v>661</v>
      </c>
      <c r="D7" s="446" t="s">
        <v>662</v>
      </c>
      <c r="E7" s="446" t="s">
        <v>663</v>
      </c>
      <c r="F7" s="446"/>
      <c r="G7" s="459" t="s">
        <v>664</v>
      </c>
      <c r="H7" s="459" t="s">
        <v>224</v>
      </c>
      <c r="I7" s="446" t="s">
        <v>660</v>
      </c>
      <c r="J7" s="446" t="s">
        <v>661</v>
      </c>
      <c r="K7" s="446" t="s">
        <v>662</v>
      </c>
      <c r="L7" s="446" t="s">
        <v>663</v>
      </c>
      <c r="M7" s="460"/>
      <c r="N7" s="464" t="s">
        <v>590</v>
      </c>
    </row>
    <row r="8" spans="1:14" ht="11.25" customHeight="1" x14ac:dyDescent="0.25">
      <c r="A8" s="459">
        <v>1</v>
      </c>
      <c r="B8" s="447">
        <f ca="1">B1</f>
        <v>3142023.2639107746</v>
      </c>
      <c r="C8" s="447">
        <f t="shared" ref="C8:C71" si="0">SUMIF(G:G,A8,J:J)</f>
        <v>0</v>
      </c>
      <c r="D8" s="447">
        <f ca="1">SUMIF(G:G,1,K:K)</f>
        <v>160751.87337023305</v>
      </c>
      <c r="E8" s="447">
        <f t="shared" ref="E8:E71" ca="1" si="1">B8-C8+D8</f>
        <v>3302775.1372810076</v>
      </c>
      <c r="F8" s="431"/>
      <c r="G8" s="459">
        <v>1</v>
      </c>
      <c r="H8" s="459">
        <v>1</v>
      </c>
      <c r="I8" s="444">
        <f ca="1">B1</f>
        <v>3142023.2639107746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13091.763599628228</v>
      </c>
      <c r="L8" s="444">
        <f t="shared" ref="L8:L262" ca="1" si="3">I8-J8+K8</f>
        <v>3155115.0275104027</v>
      </c>
      <c r="M8" s="460">
        <f>B2</f>
        <v>0.05</v>
      </c>
      <c r="N8" s="464">
        <f>'Retirement Calculator'!D7</f>
        <v>51288</v>
      </c>
    </row>
    <row r="9" spans="1:14" ht="11.25" customHeight="1" x14ac:dyDescent="0.25">
      <c r="A9" s="459">
        <v>2</v>
      </c>
      <c r="B9" s="447">
        <f t="shared" ref="B9:B71" ca="1" si="4">E8</f>
        <v>3302775.1372810076</v>
      </c>
      <c r="C9" s="447">
        <f t="shared" si="0"/>
        <v>0</v>
      </c>
      <c r="D9" s="447">
        <f ca="1">SUMIF(G:G,2,K:K)</f>
        <v>168976.24429989827</v>
      </c>
      <c r="E9" s="447">
        <f t="shared" ca="1" si="1"/>
        <v>3471751.381580906</v>
      </c>
      <c r="F9" s="431"/>
      <c r="G9" s="459">
        <v>1</v>
      </c>
      <c r="H9" s="459">
        <v>2</v>
      </c>
      <c r="I9" s="444">
        <f t="shared" ref="I9:I263" ca="1" si="5">L8</f>
        <v>3155115.0275104027</v>
      </c>
      <c r="J9" s="444">
        <f t="array" ref="J9">IFERROR(INDEX('Retirement Calculator'!K:K,MATCH('Lorri 401b'!N9,'Retirement Calculator'!A:A,0),0),0)</f>
        <v>0</v>
      </c>
      <c r="K9" s="444">
        <f t="shared" ca="1" si="2"/>
        <v>13146.312614626679</v>
      </c>
      <c r="L9" s="444">
        <f t="shared" ca="1" si="3"/>
        <v>3168261.3401250294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25">
      <c r="A10" s="459">
        <v>3</v>
      </c>
      <c r="B10" s="447">
        <f t="shared" ca="1" si="4"/>
        <v>3471751.381580906</v>
      </c>
      <c r="C10" s="447">
        <f t="shared" si="0"/>
        <v>0</v>
      </c>
      <c r="D10" s="447">
        <f ca="1">SUMIF(G:G,3,K:K)</f>
        <v>177621.38965520845</v>
      </c>
      <c r="E10" s="447">
        <f t="shared" ca="1" si="1"/>
        <v>3649372.7712361142</v>
      </c>
      <c r="F10" s="431"/>
      <c r="G10" s="459">
        <v>1</v>
      </c>
      <c r="H10" s="459">
        <v>3</v>
      </c>
      <c r="I10" s="444">
        <f t="shared" ca="1" si="5"/>
        <v>3168261.3401250294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13201.088917187622</v>
      </c>
      <c r="L10" s="444">
        <f t="shared" ca="1" si="3"/>
        <v>3181462.4290422169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25">
      <c r="A11" s="459">
        <v>4</v>
      </c>
      <c r="B11" s="447">
        <f t="shared" ca="1" si="4"/>
        <v>3649372.7712361142</v>
      </c>
      <c r="C11" s="447">
        <f t="shared" si="0"/>
        <v>0</v>
      </c>
      <c r="D11" s="447">
        <f ca="1">SUMIF(G:G,4,K:K)</f>
        <v>186708.83705435978</v>
      </c>
      <c r="E11" s="447">
        <f t="shared" ca="1" si="1"/>
        <v>3836081.6082904739</v>
      </c>
      <c r="F11" s="431"/>
      <c r="G11" s="459">
        <v>1</v>
      </c>
      <c r="H11" s="459">
        <v>4</v>
      </c>
      <c r="I11" s="444">
        <f t="shared" ca="1" si="5"/>
        <v>3181462.4290422169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13256.09345434257</v>
      </c>
      <c r="L11" s="444">
        <f t="shared" ca="1" si="3"/>
        <v>3194718.5224965597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25">
      <c r="A12" s="459">
        <v>5</v>
      </c>
      <c r="B12" s="447">
        <f t="shared" ca="1" si="4"/>
        <v>3836081.6082904739</v>
      </c>
      <c r="C12" s="447">
        <f t="shared" si="0"/>
        <v>0</v>
      </c>
      <c r="D12" s="447">
        <f ca="1">SUMIF(G:G,5,K:K)</f>
        <v>196261.2155093521</v>
      </c>
      <c r="E12" s="447">
        <f t="shared" ca="1" si="1"/>
        <v>4032342.8237998262</v>
      </c>
      <c r="F12" s="431"/>
      <c r="G12" s="459">
        <v>1</v>
      </c>
      <c r="H12" s="459">
        <v>5</v>
      </c>
      <c r="I12" s="444">
        <f t="shared" ca="1" si="5"/>
        <v>3194718.5224965597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13311.327177068999</v>
      </c>
      <c r="L12" s="444">
        <f t="shared" ca="1" si="3"/>
        <v>3208029.8496736288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25">
      <c r="A13" s="459">
        <v>6</v>
      </c>
      <c r="B13" s="447">
        <f t="shared" ca="1" si="4"/>
        <v>4032342.8237998262</v>
      </c>
      <c r="C13" s="447">
        <f t="shared" si="0"/>
        <v>116996.01957289393</v>
      </c>
      <c r="D13" s="447">
        <f ca="1">SUMIF(G:G,6,K:K)</f>
        <v>204831.71137503689</v>
      </c>
      <c r="E13" s="447">
        <f t="shared" ca="1" si="1"/>
        <v>4120178.5156019689</v>
      </c>
      <c r="F13" s="431"/>
      <c r="G13" s="459">
        <v>1</v>
      </c>
      <c r="H13" s="459">
        <v>6</v>
      </c>
      <c r="I13" s="444">
        <f t="shared" ca="1" si="5"/>
        <v>3208029.8496736288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13366.791040306787</v>
      </c>
      <c r="L13" s="444">
        <f t="shared" ca="1" si="3"/>
        <v>3221396.6407139357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25">
      <c r="A14" s="459">
        <v>7</v>
      </c>
      <c r="B14" s="447">
        <f t="shared" ca="1" si="4"/>
        <v>4120178.5156019689</v>
      </c>
      <c r="C14" s="447">
        <f t="shared" si="0"/>
        <v>280790.44697494537</v>
      </c>
      <c r="D14" s="447">
        <f ca="1">SUMIF(G:G,7,K:K)</f>
        <v>203074.00827752525</v>
      </c>
      <c r="E14" s="447">
        <f t="shared" ca="1" si="1"/>
        <v>4042462.0769045488</v>
      </c>
      <c r="F14" s="431"/>
      <c r="G14" s="459">
        <v>1</v>
      </c>
      <c r="H14" s="459">
        <v>7</v>
      </c>
      <c r="I14" s="444">
        <f t="shared" ca="1" si="5"/>
        <v>3221396.6407139357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13422.486002974732</v>
      </c>
      <c r="L14" s="444">
        <f t="shared" ca="1" si="3"/>
        <v>3234819.1267169104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25">
      <c r="A15" s="459">
        <v>8</v>
      </c>
      <c r="B15" s="447">
        <f t="shared" ca="1" si="4"/>
        <v>4042462.0769045488</v>
      </c>
      <c r="C15" s="447">
        <f t="shared" si="0"/>
        <v>280790.44697494537</v>
      </c>
      <c r="D15" s="447">
        <f ca="1">SUMIF(G:G,8,K:K)</f>
        <v>199097.88777715573</v>
      </c>
      <c r="E15" s="447">
        <f t="shared" ca="1" si="1"/>
        <v>3960769.5177067593</v>
      </c>
      <c r="F15" s="431"/>
      <c r="G15" s="459">
        <v>1</v>
      </c>
      <c r="H15" s="459">
        <v>8</v>
      </c>
      <c r="I15" s="444">
        <f t="shared" ca="1" si="5"/>
        <v>3234819.1267169104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13478.413027987126</v>
      </c>
      <c r="L15" s="444">
        <f t="shared" ca="1" si="3"/>
        <v>3248297.5397448977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25">
      <c r="A16" s="459">
        <v>9</v>
      </c>
      <c r="B16" s="447">
        <f t="shared" ca="1" si="4"/>
        <v>3960769.5177067593</v>
      </c>
      <c r="C16" s="447">
        <f t="shared" si="0"/>
        <v>261607.54257494543</v>
      </c>
      <c r="D16" s="447">
        <f ca="1">SUMIF(G:G,9,K:K)</f>
        <v>195404.63760915218</v>
      </c>
      <c r="E16" s="447">
        <f t="shared" ca="1" si="1"/>
        <v>3894566.612740966</v>
      </c>
      <c r="F16" s="431"/>
      <c r="G16" s="459">
        <v>1</v>
      </c>
      <c r="H16" s="459">
        <v>9</v>
      </c>
      <c r="I16" s="444">
        <f t="shared" ca="1" si="5"/>
        <v>3248297.5397448977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13534.573082270406</v>
      </c>
      <c r="L16" s="444">
        <f t="shared" ca="1" si="3"/>
        <v>3261832.1128271683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25">
      <c r="A17" s="459">
        <v>10</v>
      </c>
      <c r="B17" s="447">
        <f t="shared" ca="1" si="4"/>
        <v>3894566.612740966</v>
      </c>
      <c r="C17" s="447">
        <f t="shared" si="0"/>
        <v>259863.64217494545</v>
      </c>
      <c r="D17" s="447">
        <f ca="1">SUMIF(G:G,10,K:K)</f>
        <v>192106.79259999882</v>
      </c>
      <c r="E17" s="447">
        <f t="shared" ca="1" si="1"/>
        <v>3826809.7631660192</v>
      </c>
      <c r="F17" s="431"/>
      <c r="G17" s="459">
        <v>1</v>
      </c>
      <c r="H17" s="459">
        <v>10</v>
      </c>
      <c r="I17" s="444">
        <f t="shared" ca="1" si="5"/>
        <v>3261832.1128271683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13590.967136779867</v>
      </c>
      <c r="L17" s="444">
        <f t="shared" ca="1" si="3"/>
        <v>3275423.0799639481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25">
      <c r="A18" s="459">
        <v>11</v>
      </c>
      <c r="B18" s="447">
        <f t="shared" ca="1" si="4"/>
        <v>3826809.7631660192</v>
      </c>
      <c r="C18" s="447">
        <f t="shared" si="0"/>
        <v>259863.64217494545</v>
      </c>
      <c r="D18" s="447">
        <f ca="1">SUMIF(G:G,11,K:K)</f>
        <v>188640.22358125745</v>
      </c>
      <c r="E18" s="447">
        <f t="shared" ca="1" si="1"/>
        <v>3755586.3445723308</v>
      </c>
      <c r="F18" s="431"/>
      <c r="G18" s="459">
        <v>1</v>
      </c>
      <c r="H18" s="459">
        <v>11</v>
      </c>
      <c r="I18" s="444">
        <f t="shared" ca="1" si="5"/>
        <v>3275423.0799639481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13647.59616651645</v>
      </c>
      <c r="L18" s="444">
        <f t="shared" ca="1" si="3"/>
        <v>3289070.6761304648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25">
      <c r="A19" s="459">
        <v>12</v>
      </c>
      <c r="B19" s="447">
        <f t="shared" ca="1" si="4"/>
        <v>3755586.3445723308</v>
      </c>
      <c r="C19" s="447">
        <f t="shared" si="0"/>
        <v>259863.64217494545</v>
      </c>
      <c r="D19" s="447">
        <f ca="1">SUMIF(G:G,12,K:K)</f>
        <v>184996.29831237922</v>
      </c>
      <c r="E19" s="447">
        <f t="shared" ca="1" si="1"/>
        <v>3680719.0007097647</v>
      </c>
      <c r="F19" s="431"/>
      <c r="G19" s="459">
        <v>1</v>
      </c>
      <c r="H19" s="459">
        <v>12</v>
      </c>
      <c r="I19" s="444">
        <f t="shared" ca="1" si="5"/>
        <v>3289070.6761304648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13704.461150543602</v>
      </c>
      <c r="L19" s="444">
        <f t="shared" ca="1" si="3"/>
        <v>3302775.1372810085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25">
      <c r="A20" s="459">
        <v>13</v>
      </c>
      <c r="B20" s="447">
        <f t="shared" ca="1" si="4"/>
        <v>3680719.0007097647</v>
      </c>
      <c r="C20" s="447">
        <f t="shared" si="0"/>
        <v>259863.64217494545</v>
      </c>
      <c r="D20" s="447">
        <f ca="1">SUMIF(G:G,13,K:K)</f>
        <v>181165.94291100593</v>
      </c>
      <c r="E20" s="447">
        <f t="shared" ca="1" si="1"/>
        <v>3602021.3014458255</v>
      </c>
      <c r="F20" s="431"/>
      <c r="G20" s="459">
        <v>2</v>
      </c>
      <c r="H20" s="459">
        <v>13</v>
      </c>
      <c r="I20" s="444">
        <f t="shared" ca="1" si="5"/>
        <v>3302775.1372810085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13761.563072004201</v>
      </c>
      <c r="L20" s="444">
        <f t="shared" ca="1" si="3"/>
        <v>3316536.7003530129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25">
      <c r="A21" s="459">
        <v>14</v>
      </c>
      <c r="B21" s="447">
        <f t="shared" ca="1" si="4"/>
        <v>3602021.3014458255</v>
      </c>
      <c r="C21" s="447">
        <f t="shared" si="0"/>
        <v>259863.64217494545</v>
      </c>
      <c r="D21" s="447">
        <f ca="1">SUMIF(G:G,14,K:K)</f>
        <v>177139.61925773689</v>
      </c>
      <c r="E21" s="447">
        <f t="shared" ca="1" si="1"/>
        <v>3519297.2785286168</v>
      </c>
      <c r="F21" s="431"/>
      <c r="G21" s="459">
        <v>2</v>
      </c>
      <c r="H21" s="459">
        <v>14</v>
      </c>
      <c r="I21" s="444">
        <f t="shared" ca="1" si="5"/>
        <v>3316536.7003530129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13818.902918137554</v>
      </c>
      <c r="L21" s="444">
        <f t="shared" ca="1" si="3"/>
        <v>3330355.6032711505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25">
      <c r="A22" s="459">
        <v>15</v>
      </c>
      <c r="B22" s="447">
        <f t="shared" ca="1" si="4"/>
        <v>3519297.2785286168</v>
      </c>
      <c r="C22" s="447">
        <f t="shared" si="0"/>
        <v>259863.64217494545</v>
      </c>
      <c r="D22" s="447">
        <f ca="1">SUMIF(G:G,15,K:K)</f>
        <v>172907.30124488045</v>
      </c>
      <c r="E22" s="447">
        <f t="shared" ca="1" si="1"/>
        <v>3432340.9375985521</v>
      </c>
      <c r="F22" s="431"/>
      <c r="G22" s="459">
        <v>2</v>
      </c>
      <c r="H22" s="459">
        <v>15</v>
      </c>
      <c r="I22" s="444">
        <f t="shared" ca="1" si="5"/>
        <v>3330355.6032711505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13876.48168029646</v>
      </c>
      <c r="L22" s="444">
        <f t="shared" ca="1" si="3"/>
        <v>3344232.0849514469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25">
      <c r="A23" s="459">
        <v>16</v>
      </c>
      <c r="B23" s="447">
        <f t="shared" ca="1" si="4"/>
        <v>3432340.9375985521</v>
      </c>
      <c r="C23" s="447">
        <f t="shared" si="0"/>
        <v>259863.64217494545</v>
      </c>
      <c r="D23" s="447">
        <f ca="1">SUMIF(G:G,16,K:K)</f>
        <v>168458.44981004728</v>
      </c>
      <c r="E23" s="447">
        <f t="shared" ca="1" si="1"/>
        <v>3340935.7452336536</v>
      </c>
      <c r="F23" s="431"/>
      <c r="G23" s="459">
        <v>2</v>
      </c>
      <c r="H23" s="459">
        <v>16</v>
      </c>
      <c r="I23" s="444">
        <f t="shared" ca="1" si="5"/>
        <v>3344232.0849514469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13934.300353964361</v>
      </c>
      <c r="L23" s="444">
        <f t="shared" ca="1" si="3"/>
        <v>3358166.3853054112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25">
      <c r="A24" s="459">
        <v>17</v>
      </c>
      <c r="B24" s="447">
        <f t="shared" ca="1" si="4"/>
        <v>3340935.7452336536</v>
      </c>
      <c r="C24" s="447">
        <f t="shared" si="0"/>
        <v>259863.64217494545</v>
      </c>
      <c r="D24" s="447">
        <f ca="1">SUMIF(G:G,17,K:K)</f>
        <v>163781.98669241412</v>
      </c>
      <c r="E24" s="447">
        <f t="shared" ca="1" si="1"/>
        <v>3244854.0897511221</v>
      </c>
      <c r="F24" s="431"/>
      <c r="G24" s="459">
        <v>2</v>
      </c>
      <c r="H24" s="459">
        <v>17</v>
      </c>
      <c r="I24" s="444">
        <f t="shared" ca="1" si="5"/>
        <v>3358166.3853054112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13992.359938772546</v>
      </c>
      <c r="L24" s="444">
        <f t="shared" ca="1" si="3"/>
        <v>3372158.7452441836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25">
      <c r="A25" s="459">
        <v>18</v>
      </c>
      <c r="B25" s="447">
        <f t="shared" ca="1" si="4"/>
        <v>3244854.0897511221</v>
      </c>
      <c r="C25" s="447">
        <f t="shared" si="0"/>
        <v>259863.64217494545</v>
      </c>
      <c r="D25" s="447">
        <f ca="1">SUMIF(G:G,18,K:K)</f>
        <v>158866.26684630892</v>
      </c>
      <c r="E25" s="447">
        <f t="shared" ca="1" si="1"/>
        <v>3143856.7144224853</v>
      </c>
      <c r="F25" s="431"/>
      <c r="G25" s="459">
        <v>2</v>
      </c>
      <c r="H25" s="459">
        <v>18</v>
      </c>
      <c r="I25" s="444">
        <f t="shared" ca="1" si="5"/>
        <v>3372158.7452441836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14050.661438517433</v>
      </c>
      <c r="L25" s="444">
        <f t="shared" ca="1" si="3"/>
        <v>3386209.4066827009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25">
      <c r="A26" s="459">
        <v>19</v>
      </c>
      <c r="B26" s="447">
        <f t="shared" ca="1" si="4"/>
        <v>3143856.7144224853</v>
      </c>
      <c r="C26" s="447">
        <f t="shared" si="0"/>
        <v>259863.64217494545</v>
      </c>
      <c r="D26" s="447">
        <f ca="1">SUMIF(G:G,19,K:K)</f>
        <v>153699.04944342212</v>
      </c>
      <c r="E26" s="447">
        <f t="shared" ca="1" si="1"/>
        <v>3037692.1216909615</v>
      </c>
      <c r="F26" s="431"/>
      <c r="G26" s="459">
        <v>2</v>
      </c>
      <c r="H26" s="459">
        <v>19</v>
      </c>
      <c r="I26" s="444">
        <f t="shared" ca="1" si="5"/>
        <v>3386209.4066827009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14109.205861177919</v>
      </c>
      <c r="L26" s="444">
        <f t="shared" ca="1" si="3"/>
        <v>3400318.6125438786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25">
      <c r="A27" s="459">
        <v>20</v>
      </c>
      <c r="B27" s="447">
        <f t="shared" ca="1" si="4"/>
        <v>3037692.1216909615</v>
      </c>
      <c r="C27" s="447">
        <f t="shared" si="0"/>
        <v>259863.64217494545</v>
      </c>
      <c r="D27" s="447">
        <f ca="1">SUMIF(G:G,20,K:K)</f>
        <v>148267.46739143613</v>
      </c>
      <c r="E27" s="447">
        <f t="shared" ca="1" si="1"/>
        <v>2926095.9469074523</v>
      </c>
      <c r="F27" s="431"/>
      <c r="G27" s="459">
        <v>2</v>
      </c>
      <c r="H27" s="459">
        <v>20</v>
      </c>
      <c r="I27" s="444">
        <f t="shared" ca="1" si="5"/>
        <v>3400318.6125438786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14167.994218932827</v>
      </c>
      <c r="L27" s="444">
        <f t="shared" ca="1" si="3"/>
        <v>3414486.6067628115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25">
      <c r="A28" s="459">
        <v>21</v>
      </c>
      <c r="B28" s="447">
        <f t="shared" ca="1" si="4"/>
        <v>2926095.9469074523</v>
      </c>
      <c r="C28" s="447">
        <f t="shared" si="0"/>
        <v>259863.64217494545</v>
      </c>
      <c r="D28" s="447">
        <f ca="1">SUMIF(G:G,21,K:K)</f>
        <v>142557.9952931701</v>
      </c>
      <c r="E28" s="447">
        <f t="shared" ca="1" si="1"/>
        <v>2808790.3000256773</v>
      </c>
      <c r="F28" s="431"/>
      <c r="G28" s="459">
        <v>2</v>
      </c>
      <c r="H28" s="459">
        <v>21</v>
      </c>
      <c r="I28" s="444">
        <f t="shared" ca="1" si="5"/>
        <v>3414486.6067628115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14227.02752817838</v>
      </c>
      <c r="L28" s="444">
        <f t="shared" ca="1" si="3"/>
        <v>3428713.63429099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25">
      <c r="A29" s="459">
        <v>22</v>
      </c>
      <c r="B29" s="447">
        <f t="shared" ca="1" si="4"/>
        <v>2808790.3000256773</v>
      </c>
      <c r="C29" s="447">
        <f t="shared" si="0"/>
        <v>259863.64217494545</v>
      </c>
      <c r="D29" s="447">
        <f ca="1">SUMIF(G:G,22,K:K)</f>
        <v>136556.41576645401</v>
      </c>
      <c r="E29" s="447">
        <f t="shared" ca="1" si="1"/>
        <v>2685483.0736171859</v>
      </c>
      <c r="F29" s="431"/>
      <c r="G29" s="459">
        <v>2</v>
      </c>
      <c r="H29" s="459">
        <v>22</v>
      </c>
      <c r="I29" s="444">
        <f t="shared" ca="1" si="5"/>
        <v>3428713.63429099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14286.306809545791</v>
      </c>
      <c r="L29" s="444">
        <f t="shared" ca="1" si="3"/>
        <v>3442999.9411005359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25">
      <c r="A30" s="459">
        <v>23</v>
      </c>
      <c r="B30" s="447">
        <f t="shared" ca="1" si="4"/>
        <v>2685483.0736171859</v>
      </c>
      <c r="C30" s="447">
        <f t="shared" si="0"/>
        <v>259863.64217494545</v>
      </c>
      <c r="D30" s="447">
        <f ca="1">SUMIF(G:G,23,K:K)</f>
        <v>130247.78404086303</v>
      </c>
      <c r="E30" s="447">
        <f t="shared" ca="1" si="1"/>
        <v>2555867.2154831034</v>
      </c>
      <c r="F30" s="431"/>
      <c r="G30" s="459">
        <v>2</v>
      </c>
      <c r="H30" s="459">
        <v>23</v>
      </c>
      <c r="I30" s="444">
        <f t="shared" ca="1" si="5"/>
        <v>3442999.9411005359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14345.833087918902</v>
      </c>
      <c r="L30" s="444">
        <f t="shared" ca="1" si="3"/>
        <v>3457345.7741884547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25">
      <c r="A31" s="459">
        <v>24</v>
      </c>
      <c r="B31" s="447">
        <f t="shared" ca="1" si="4"/>
        <v>2555867.2154831034</v>
      </c>
      <c r="C31" s="447">
        <f t="shared" si="0"/>
        <v>259863.64217494545</v>
      </c>
      <c r="D31" s="447">
        <f ca="1">SUMIF(G:G,24,K:K)</f>
        <v>123616.39074315384</v>
      </c>
      <c r="E31" s="447">
        <f t="shared" ca="1" si="1"/>
        <v>2419619.9640513114</v>
      </c>
      <c r="F31" s="431"/>
      <c r="G31" s="459">
        <v>2</v>
      </c>
      <c r="H31" s="459">
        <v>24</v>
      </c>
      <c r="I31" s="444">
        <f t="shared" ca="1" si="5"/>
        <v>3457345.7741884547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14405.607392451895</v>
      </c>
      <c r="L31" s="444">
        <f t="shared" ca="1" si="3"/>
        <v>3471751.3815809065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25">
      <c r="A32" s="459">
        <v>25</v>
      </c>
      <c r="B32" s="447">
        <f t="shared" ca="1" si="4"/>
        <v>2419619.9640513114</v>
      </c>
      <c r="C32" s="447">
        <f t="shared" si="0"/>
        <v>259863.64217494545</v>
      </c>
      <c r="D32" s="447">
        <f ca="1">SUMIF(G:G,25,K:K)</f>
        <v>116645.72277873366</v>
      </c>
      <c r="E32" s="447">
        <f t="shared" ca="1" si="1"/>
        <v>2276402.0446550995</v>
      </c>
      <c r="F32" s="431"/>
      <c r="G32" s="459">
        <v>3</v>
      </c>
      <c r="H32" s="459">
        <v>25</v>
      </c>
      <c r="I32" s="444">
        <f t="shared" ca="1" si="5"/>
        <v>3471751.3815809065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14465.63075658711</v>
      </c>
      <c r="L32" s="444">
        <f t="shared" ca="1" si="3"/>
        <v>3486217.0123374937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25">
      <c r="A33" s="459">
        <v>26</v>
      </c>
      <c r="B33" s="447">
        <f t="shared" ca="1" si="4"/>
        <v>2276402.0446550995</v>
      </c>
      <c r="C33" s="447">
        <f t="shared" si="0"/>
        <v>259863.64217494545</v>
      </c>
      <c r="D33" s="447">
        <f ca="1">SUMIF(G:G,26,K:K)</f>
        <v>109318.42221175035</v>
      </c>
      <c r="E33" s="447">
        <f t="shared" ca="1" si="1"/>
        <v>2125856.8246919042</v>
      </c>
      <c r="F33" s="431"/>
      <c r="G33" s="459">
        <v>3</v>
      </c>
      <c r="H33" s="459">
        <v>26</v>
      </c>
      <c r="I33" s="444">
        <f t="shared" ca="1" si="5"/>
        <v>3486217.0123374937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14525.904218072892</v>
      </c>
      <c r="L33" s="444">
        <f t="shared" ca="1" si="3"/>
        <v>3500742.9165555667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25">
      <c r="A34" s="459">
        <v>27</v>
      </c>
      <c r="B34" s="447">
        <f t="shared" ca="1" si="4"/>
        <v>2125856.8246919042</v>
      </c>
      <c r="C34" s="447">
        <f t="shared" si="0"/>
        <v>259863.64217494545</v>
      </c>
      <c r="D34" s="447">
        <f ca="1">SUMIF(G:G,27,K:K)</f>
        <v>101616.24304141026</v>
      </c>
      <c r="E34" s="447">
        <f t="shared" ca="1" si="1"/>
        <v>1967609.4255583691</v>
      </c>
      <c r="F34" s="431"/>
      <c r="G34" s="459">
        <v>3</v>
      </c>
      <c r="H34" s="459">
        <v>27</v>
      </c>
      <c r="I34" s="444">
        <f t="shared" ca="1" si="5"/>
        <v>3500742.9165555667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14586.428818981527</v>
      </c>
      <c r="L34" s="444">
        <f t="shared" ca="1" si="3"/>
        <v>3515329.3453745483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25">
      <c r="A35" s="459">
        <v>28</v>
      </c>
      <c r="B35" s="447">
        <f t="shared" ca="1" si="4"/>
        <v>1967609.4255583691</v>
      </c>
      <c r="C35" s="447">
        <f t="shared" si="0"/>
        <v>259863.64217494545</v>
      </c>
      <c r="D35" s="447">
        <f ca="1">SUMIF(G:G,28,K:K)</f>
        <v>93520.005766890419</v>
      </c>
      <c r="E35" s="447">
        <f t="shared" ca="1" si="1"/>
        <v>1801265.7891503142</v>
      </c>
      <c r="F35" s="431"/>
      <c r="G35" s="459">
        <v>3</v>
      </c>
      <c r="H35" s="459">
        <v>28</v>
      </c>
      <c r="I35" s="444">
        <f t="shared" ca="1" si="5"/>
        <v>3515329.3453745483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14647.205605727282</v>
      </c>
      <c r="L35" s="444">
        <f t="shared" ca="1" si="3"/>
        <v>3529976.5509802755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25">
      <c r="A36" s="459">
        <v>29</v>
      </c>
      <c r="B36" s="447">
        <f t="shared" ca="1" si="4"/>
        <v>1801265.7891503142</v>
      </c>
      <c r="C36" s="447">
        <f t="shared" si="0"/>
        <v>259863.64217494545</v>
      </c>
      <c r="D36" s="447">
        <f ca="1">SUMIF(G:G,29,K:K)</f>
        <v>85009.549627705332</v>
      </c>
      <c r="E36" s="447">
        <f t="shared" ca="1" si="1"/>
        <v>1626411.696603074</v>
      </c>
      <c r="F36" s="431"/>
      <c r="G36" s="459">
        <v>3</v>
      </c>
      <c r="H36" s="459">
        <v>29</v>
      </c>
      <c r="I36" s="444">
        <f t="shared" ca="1" si="5"/>
        <v>3529976.5509802755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14708.235629084482</v>
      </c>
      <c r="L36" s="444">
        <f t="shared" ca="1" si="3"/>
        <v>3544684.78660936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25">
      <c r="A37" s="459">
        <v>30</v>
      </c>
      <c r="B37" s="447">
        <f t="shared" ca="1" si="4"/>
        <v>1626411.696603074</v>
      </c>
      <c r="C37" s="447">
        <f t="shared" si="0"/>
        <v>259863.64217494545</v>
      </c>
      <c r="D37" s="447">
        <f ca="1">SUMIF(G:G,30,K:K)</f>
        <v>76063.682400600272</v>
      </c>
      <c r="E37" s="447">
        <f t="shared" ca="1" si="1"/>
        <v>1442611.7368287288</v>
      </c>
      <c r="F37" s="431"/>
      <c r="G37" s="459">
        <v>3</v>
      </c>
      <c r="H37" s="459">
        <v>30</v>
      </c>
      <c r="I37" s="444">
        <f t="shared" ca="1" si="5"/>
        <v>3544684.78660936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14769.519944205667</v>
      </c>
      <c r="L37" s="444">
        <f t="shared" ca="1" si="3"/>
        <v>3559454.3065535659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25">
      <c r="A38" s="459">
        <v>31</v>
      </c>
      <c r="B38" s="447">
        <f t="shared" ca="1" si="4"/>
        <v>1442611.7368287288</v>
      </c>
      <c r="C38" s="447">
        <f t="shared" si="0"/>
        <v>259863.64217494545</v>
      </c>
      <c r="D38" s="447">
        <f ca="1">SUMIF(G:G,31,K:K)</f>
        <v>66660.1276279585</v>
      </c>
      <c r="E38" s="447">
        <f t="shared" ca="1" si="1"/>
        <v>1249408.2222817419</v>
      </c>
      <c r="F38" s="431"/>
      <c r="G38" s="459">
        <v>3</v>
      </c>
      <c r="H38" s="459">
        <v>31</v>
      </c>
      <c r="I38" s="444">
        <f t="shared" ca="1" si="5"/>
        <v>3559454.3065535659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14831.059610639857</v>
      </c>
      <c r="L38" s="444">
        <f t="shared" ca="1" si="3"/>
        <v>3574285.3661642056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25">
      <c r="A39" s="459">
        <v>32</v>
      </c>
      <c r="B39" s="447">
        <f t="shared" ca="1" si="4"/>
        <v>1249408.2222817419</v>
      </c>
      <c r="C39" s="447">
        <f t="shared" si="0"/>
        <v>259863.64217494545</v>
      </c>
      <c r="D39" s="447">
        <f ca="1">SUMIF(G:G,32,K:K)</f>
        <v>56775.469146313597</v>
      </c>
      <c r="E39" s="447">
        <f t="shared" ca="1" si="1"/>
        <v>1046320.0492531101</v>
      </c>
      <c r="F39" s="431"/>
      <c r="G39" s="459">
        <v>3</v>
      </c>
      <c r="H39" s="459">
        <v>32</v>
      </c>
      <c r="I39" s="444">
        <f t="shared" ca="1" si="5"/>
        <v>3574285.3661642056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14892.855692350857</v>
      </c>
      <c r="L39" s="444">
        <f t="shared" ca="1" si="3"/>
        <v>3589178.2218565564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25">
      <c r="A40" s="459">
        <v>33</v>
      </c>
      <c r="B40" s="447">
        <f t="shared" ca="1" si="4"/>
        <v>1046320.0492531101</v>
      </c>
      <c r="C40" s="447">
        <f t="shared" si="0"/>
        <v>259863.64217494545</v>
      </c>
      <c r="D40" s="447">
        <f ca="1">SUMIF(G:G,33,K:K)</f>
        <v>46385.092776834965</v>
      </c>
      <c r="E40" s="447">
        <f t="shared" ca="1" si="1"/>
        <v>832841.49985499959</v>
      </c>
      <c r="F40" s="431"/>
      <c r="G40" s="459">
        <v>3</v>
      </c>
      <c r="H40" s="459">
        <v>33</v>
      </c>
      <c r="I40" s="444">
        <f t="shared" ca="1" si="5"/>
        <v>3589178.2218565564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14954.909257735651</v>
      </c>
      <c r="L40" s="444">
        <f t="shared" ca="1" si="3"/>
        <v>3604133.131114292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25">
      <c r="A41" s="459">
        <v>34</v>
      </c>
      <c r="B41" s="447">
        <f t="shared" ca="1" si="4"/>
        <v>832841.49985499959</v>
      </c>
      <c r="C41" s="447">
        <f t="shared" si="0"/>
        <v>259863.64217494545</v>
      </c>
      <c r="D41" s="447">
        <f ca="1">SUMIF(G:G,34,K:K)</f>
        <v>35463.125032588308</v>
      </c>
      <c r="E41" s="447">
        <f t="shared" ca="1" si="1"/>
        <v>608440.98271264241</v>
      </c>
      <c r="F41" s="431"/>
      <c r="G41" s="459">
        <v>3</v>
      </c>
      <c r="H41" s="459">
        <v>34</v>
      </c>
      <c r="I41" s="444">
        <f t="shared" ca="1" si="5"/>
        <v>3604133.131114292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15017.22137964288</v>
      </c>
      <c r="L41" s="444">
        <f t="shared" ca="1" si="3"/>
        <v>3619150.3524939348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25">
      <c r="A42" s="459">
        <v>35</v>
      </c>
      <c r="B42" s="447">
        <f t="shared" ca="1" si="4"/>
        <v>608440.98271264241</v>
      </c>
      <c r="C42" s="447">
        <f t="shared" si="0"/>
        <v>259863.64217494545</v>
      </c>
      <c r="D42" s="447">
        <f ca="1">SUMIF(G:G,35,K:K)</f>
        <v>23982.368689942912</v>
      </c>
      <c r="E42" s="447">
        <f t="shared" ca="1" si="1"/>
        <v>372559.70922763989</v>
      </c>
      <c r="F42" s="431"/>
      <c r="G42" s="459">
        <v>3</v>
      </c>
      <c r="H42" s="459">
        <v>35</v>
      </c>
      <c r="I42" s="444">
        <f t="shared" ca="1" si="5"/>
        <v>3619150.3524939348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15079.793135391395</v>
      </c>
      <c r="L42" s="444">
        <f t="shared" ca="1" si="3"/>
        <v>3634230.1456293263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25">
      <c r="A43" s="459">
        <v>36</v>
      </c>
      <c r="B43" s="447">
        <f t="shared" ca="1" si="4"/>
        <v>372559.70922763989</v>
      </c>
      <c r="C43" s="447">
        <f t="shared" si="0"/>
        <v>259863.64217494545</v>
      </c>
      <c r="D43" s="447">
        <f ca="1">SUMIF(G:G,36,K:K)</f>
        <v>11914.235063690037</v>
      </c>
      <c r="E43" s="447">
        <f t="shared" ca="1" si="1"/>
        <v>124610.30211638448</v>
      </c>
      <c r="F43" s="431"/>
      <c r="G43" s="459">
        <v>3</v>
      </c>
      <c r="H43" s="459">
        <v>36</v>
      </c>
      <c r="I43" s="444">
        <f t="shared" ca="1" si="5"/>
        <v>3634230.1456293263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15142.625606788859</v>
      </c>
      <c r="L43" s="444">
        <f t="shared" ca="1" si="3"/>
        <v>3649372.7712361151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25">
      <c r="A44" s="459">
        <v>37</v>
      </c>
      <c r="B44" s="447">
        <f t="shared" ca="1" si="4"/>
        <v>124610.30211638448</v>
      </c>
      <c r="C44" s="447">
        <f t="shared" si="0"/>
        <v>259863.64217494545</v>
      </c>
      <c r="D44" s="447">
        <f ca="1">SUMIF(G:G,37,K:K)</f>
        <v>-771.32718277230265</v>
      </c>
      <c r="E44" s="447">
        <f t="shared" ca="1" si="1"/>
        <v>-136024.66724133326</v>
      </c>
      <c r="F44" s="431"/>
      <c r="G44" s="459">
        <v>4</v>
      </c>
      <c r="H44" s="459">
        <v>37</v>
      </c>
      <c r="I44" s="444">
        <f t="shared" ca="1" si="5"/>
        <v>3649372.7712361151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15205.71988015048</v>
      </c>
      <c r="L44" s="444">
        <f t="shared" ca="1" si="3"/>
        <v>3664578.4911162658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25">
      <c r="A45" s="459">
        <v>38</v>
      </c>
      <c r="B45" s="447">
        <f t="shared" ca="1" si="4"/>
        <v>-136024.66724133326</v>
      </c>
      <c r="C45" s="447">
        <f t="shared" si="0"/>
        <v>259863.64217494545</v>
      </c>
      <c r="D45" s="447">
        <f ca="1">SUMIF(G:G,38,K:K)</f>
        <v>-14105.906869460516</v>
      </c>
      <c r="E45" s="447">
        <f t="shared" ca="1" si="1"/>
        <v>-409994.21628573927</v>
      </c>
      <c r="F45" s="431"/>
      <c r="G45" s="459">
        <v>4</v>
      </c>
      <c r="H45" s="459">
        <v>38</v>
      </c>
      <c r="I45" s="444">
        <f t="shared" ca="1" si="5"/>
        <v>3664578.4911162658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15269.077046317776</v>
      </c>
      <c r="L45" s="444">
        <f t="shared" ca="1" si="3"/>
        <v>3679847.5681625837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25">
      <c r="A46" s="459">
        <v>39</v>
      </c>
      <c r="B46" s="447">
        <f t="shared" ca="1" si="4"/>
        <v>-409994.21628573927</v>
      </c>
      <c r="C46" s="447">
        <f t="shared" si="0"/>
        <v>259863.64217494545</v>
      </c>
      <c r="D46" s="447">
        <f ca="1">SUMIF(G:G,39,K:K)</f>
        <v>-28122.708960374908</v>
      </c>
      <c r="E46" s="447">
        <f t="shared" ca="1" si="1"/>
        <v>-697980.56742105971</v>
      </c>
      <c r="F46" s="431"/>
      <c r="G46" s="459">
        <v>4</v>
      </c>
      <c r="H46" s="459">
        <v>39</v>
      </c>
      <c r="I46" s="444">
        <f t="shared" ca="1" si="5"/>
        <v>3679847.5681625837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15332.698200677432</v>
      </c>
      <c r="L46" s="444">
        <f t="shared" ca="1" si="3"/>
        <v>3695180.2663632613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25">
      <c r="A47" s="459">
        <v>40</v>
      </c>
      <c r="B47" s="447">
        <f t="shared" ca="1" si="4"/>
        <v>-697980.56742105971</v>
      </c>
      <c r="C47" s="447">
        <f t="shared" si="0"/>
        <v>259863.64217494545</v>
      </c>
      <c r="D47" s="447">
        <f ca="1">SUMIF(G:G,40,K:K)</f>
        <v>-42856.637248493127</v>
      </c>
      <c r="E47" s="447">
        <f t="shared" ca="1" si="1"/>
        <v>-1000700.8468444983</v>
      </c>
      <c r="F47" s="431"/>
      <c r="G47" s="459">
        <v>4</v>
      </c>
      <c r="H47" s="459">
        <v>40</v>
      </c>
      <c r="I47" s="444">
        <f t="shared" ca="1" si="5"/>
        <v>3695180.2663632613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15396.584443180254</v>
      </c>
      <c r="L47" s="444">
        <f t="shared" ca="1" si="3"/>
        <v>3710576.8508064416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25">
      <c r="A48" s="459">
        <v>41</v>
      </c>
      <c r="B48" s="447">
        <f t="shared" ca="1" si="4"/>
        <v>-1000700.8468444983</v>
      </c>
      <c r="C48" s="447">
        <f t="shared" si="0"/>
        <v>259863.64217494545</v>
      </c>
      <c r="D48" s="447">
        <f ca="1">SUMIF(G:G,41,K:K)</f>
        <v>-58344.381271084865</v>
      </c>
      <c r="E48" s="447">
        <f t="shared" ca="1" si="1"/>
        <v>-1318908.8702905285</v>
      </c>
      <c r="F48" s="431"/>
      <c r="G48" s="459">
        <v>4</v>
      </c>
      <c r="H48" s="459">
        <v>41</v>
      </c>
      <c r="I48" s="444">
        <f t="shared" ca="1" si="5"/>
        <v>3710576.8508064416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15460.736878360172</v>
      </c>
      <c r="L48" s="444">
        <f t="shared" ca="1" si="3"/>
        <v>3726037.5876848018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25">
      <c r="A49" s="459">
        <v>42</v>
      </c>
      <c r="B49" s="447">
        <f t="shared" ca="1" si="4"/>
        <v>-1318908.8702905285</v>
      </c>
      <c r="C49" s="447">
        <f t="shared" si="0"/>
        <v>259863.64217494545</v>
      </c>
      <c r="D49" s="447">
        <f ca="1">SUMIF(G:G,42,K:K)</f>
        <v>-74624.507671778876</v>
      </c>
      <c r="E49" s="447">
        <f t="shared" ca="1" si="1"/>
        <v>-1653397.0201372528</v>
      </c>
      <c r="F49" s="431"/>
      <c r="G49" s="459">
        <v>4</v>
      </c>
      <c r="H49" s="459">
        <v>42</v>
      </c>
      <c r="I49" s="444">
        <f t="shared" ca="1" si="5"/>
        <v>3726037.5876848018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15525.15661535334</v>
      </c>
      <c r="L49" s="444">
        <f t="shared" ca="1" si="3"/>
        <v>3741562.744300155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25">
      <c r="A50" s="459">
        <v>43</v>
      </c>
      <c r="B50" s="447">
        <f t="shared" ca="1" si="4"/>
        <v>-1653397.0201372528</v>
      </c>
      <c r="C50" s="447">
        <f t="shared" si="0"/>
        <v>259863.64217494545</v>
      </c>
      <c r="D50" s="447">
        <f ca="1">SUMIF(G:G,43,K:K)</f>
        <v>-91737.556236886885</v>
      </c>
      <c r="E50" s="447">
        <f t="shared" ca="1" si="1"/>
        <v>-2004998.2185490851</v>
      </c>
      <c r="F50" s="431"/>
      <c r="G50" s="459">
        <v>4</v>
      </c>
      <c r="H50" s="459">
        <v>43</v>
      </c>
      <c r="I50" s="444">
        <f t="shared" ca="1" si="5"/>
        <v>3741562.744300155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15589.84476791731</v>
      </c>
      <c r="L50" s="444">
        <f t="shared" ca="1" si="3"/>
        <v>3757152.5890680724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25">
      <c r="A51" s="459">
        <v>44</v>
      </c>
      <c r="B51" s="447">
        <f t="shared" ca="1" si="4"/>
        <v>-2004998.2185490851</v>
      </c>
      <c r="C51" s="447">
        <f t="shared" si="0"/>
        <v>259863.64217494545</v>
      </c>
      <c r="D51" s="447">
        <f ca="1">SUMIF(G:G,44,K:K)</f>
        <v>-109726.1408451281</v>
      </c>
      <c r="E51" s="447">
        <f t="shared" ca="1" si="1"/>
        <v>-2374588.0015691584</v>
      </c>
      <c r="F51" s="431"/>
      <c r="G51" s="459">
        <v>4</v>
      </c>
      <c r="H51" s="459">
        <v>44</v>
      </c>
      <c r="I51" s="444">
        <f t="shared" ca="1" si="5"/>
        <v>3757152.5890680724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15654.802454450301</v>
      </c>
      <c r="L51" s="444">
        <f t="shared" ca="1" si="3"/>
        <v>3772807.3915225226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25">
      <c r="A52" s="459">
        <v>45</v>
      </c>
      <c r="B52" s="447">
        <f t="shared" ca="1" si="4"/>
        <v>-2374588.0015691584</v>
      </c>
      <c r="C52" s="447">
        <f t="shared" si="0"/>
        <v>259863.64217494545</v>
      </c>
      <c r="D52" s="447">
        <f ca="1">SUMIF(G:G,45,K:K)</f>
        <v>-128635.05558213308</v>
      </c>
      <c r="E52" s="447">
        <f t="shared" ca="1" si="1"/>
        <v>-2763086.6993262367</v>
      </c>
      <c r="F52" s="431"/>
      <c r="G52" s="459">
        <v>4</v>
      </c>
      <c r="H52" s="459">
        <v>45</v>
      </c>
      <c r="I52" s="444">
        <f t="shared" ca="1" si="5"/>
        <v>3772807.3915225226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15720.030798010508</v>
      </c>
      <c r="L52" s="444">
        <f t="shared" ca="1" si="3"/>
        <v>3788527.4223205331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25">
      <c r="A53" s="459">
        <v>46</v>
      </c>
      <c r="B53" s="447">
        <f t="shared" ca="1" si="4"/>
        <v>-2763086.6993262367</v>
      </c>
      <c r="C53" s="447">
        <f t="shared" si="0"/>
        <v>259863.64217494545</v>
      </c>
      <c r="D53" s="447">
        <f ca="1">SUMIF(G:G,46,K:K)</f>
        <v>-148511.38628396706</v>
      </c>
      <c r="E53" s="447">
        <f t="shared" ca="1" si="1"/>
        <v>-3171461.7277851491</v>
      </c>
      <c r="F53" s="431"/>
      <c r="G53" s="459">
        <v>4</v>
      </c>
      <c r="H53" s="459">
        <v>46</v>
      </c>
      <c r="I53" s="444">
        <f t="shared" ca="1" si="5"/>
        <v>3788527.4223205331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15785.530926335554</v>
      </c>
      <c r="L53" s="444">
        <f t="shared" ca="1" si="3"/>
        <v>3804312.9532468687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25">
      <c r="A54" s="459">
        <v>47</v>
      </c>
      <c r="B54" s="447">
        <f t="shared" ca="1" si="4"/>
        <v>-3171461.7277851491</v>
      </c>
      <c r="C54" s="447">
        <f t="shared" si="0"/>
        <v>259863.64217494545</v>
      </c>
      <c r="D54" s="447">
        <f ca="1">SUMIF(G:G,47,K:K)</f>
        <v>-169404.62778743188</v>
      </c>
      <c r="E54" s="447">
        <f t="shared" ca="1" si="1"/>
        <v>-3600729.9977475265</v>
      </c>
      <c r="F54" s="431"/>
      <c r="G54" s="459">
        <v>4</v>
      </c>
      <c r="H54" s="459">
        <v>47</v>
      </c>
      <c r="I54" s="444">
        <f t="shared" ca="1" si="5"/>
        <v>3804312.9532468687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15851.303971861953</v>
      </c>
      <c r="L54" s="444">
        <f t="shared" ca="1" si="3"/>
        <v>3820164.2572187306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25">
      <c r="A55" s="459">
        <v>48</v>
      </c>
      <c r="B55" s="447">
        <f t="shared" ca="1" si="4"/>
        <v>-3600729.9977475265</v>
      </c>
      <c r="C55" s="447">
        <f t="shared" si="0"/>
        <v>259863.64217494545</v>
      </c>
      <c r="D55" s="447">
        <f ca="1">SUMIF(G:G,48,K:K)</f>
        <v>-191366.80717911536</v>
      </c>
      <c r="E55" s="447">
        <f t="shared" ca="1" si="1"/>
        <v>-4051960.447101587</v>
      </c>
      <c r="F55" s="431"/>
      <c r="G55" s="459">
        <v>4</v>
      </c>
      <c r="H55" s="459">
        <v>48</v>
      </c>
      <c r="I55" s="444">
        <f t="shared" ca="1" si="5"/>
        <v>3820164.2572187306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15917.351071744712</v>
      </c>
      <c r="L55" s="444">
        <f t="shared" ca="1" si="3"/>
        <v>3836081.6082904753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25">
      <c r="A56" s="459">
        <v>49</v>
      </c>
      <c r="B56" s="447">
        <f t="shared" ca="1" si="4"/>
        <v>-4051960.447101587</v>
      </c>
      <c r="C56" s="447">
        <f t="shared" si="0"/>
        <v>259863.64217494545</v>
      </c>
      <c r="D56" s="447">
        <f ca="1">SUMIF(G:G,49,K:K)</f>
        <v>-214452.61335009633</v>
      </c>
      <c r="E56" s="447">
        <f t="shared" ca="1" si="1"/>
        <v>-4526276.7026266288</v>
      </c>
      <c r="F56" s="431"/>
      <c r="G56" s="459">
        <f>G55+1</f>
        <v>5</v>
      </c>
      <c r="H56" s="459">
        <v>49</v>
      </c>
      <c r="I56" s="444">
        <f t="shared" ca="1" si="5"/>
        <v>3836081.6082904753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15983.673367876978</v>
      </c>
      <c r="L56" s="444">
        <f t="shared" ca="1" si="3"/>
        <v>3852065.2816583524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25">
      <c r="A57" s="459">
        <v>50</v>
      </c>
      <c r="B57" s="447">
        <f t="shared" ca="1" si="4"/>
        <v>-4526276.7026266288</v>
      </c>
      <c r="C57" s="447">
        <f t="shared" si="0"/>
        <v>259863.64217494545</v>
      </c>
      <c r="D57" s="447">
        <f ca="1">SUMIF(G:G,50,K:K)</f>
        <v>-238719.5331789144</v>
      </c>
      <c r="E57" s="447">
        <f t="shared" ca="1" si="1"/>
        <v>-5024859.8779804884</v>
      </c>
      <c r="F57" s="431"/>
      <c r="G57" s="459">
        <f t="shared" ref="G57:G67" si="8">G56</f>
        <v>5</v>
      </c>
      <c r="H57" s="459">
        <v>50</v>
      </c>
      <c r="I57" s="444">
        <f t="shared" ca="1" si="5"/>
        <v>3852065.2816583524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16050.272006909801</v>
      </c>
      <c r="L57" s="444">
        <f t="shared" ca="1" si="3"/>
        <v>3868115.5536652622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25">
      <c r="A58" s="459">
        <v>51</v>
      </c>
      <c r="B58" s="447">
        <f t="shared" ca="1" si="4"/>
        <v>-5024859.8779804884</v>
      </c>
      <c r="C58" s="447">
        <f t="shared" si="0"/>
        <v>259863.64217494545</v>
      </c>
      <c r="D58" s="447">
        <f ca="1">SUMIF(G:G,51,K:K)</f>
        <v>-264227.99468191859</v>
      </c>
      <c r="E58" s="447">
        <f t="shared" ca="1" si="1"/>
        <v>-5548951.5148373526</v>
      </c>
      <c r="F58" s="431"/>
      <c r="G58" s="459">
        <f t="shared" si="8"/>
        <v>5</v>
      </c>
      <c r="H58" s="459">
        <v>51</v>
      </c>
      <c r="I58" s="444">
        <f t="shared" ca="1" si="5"/>
        <v>3868115.5536652622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16117.148140271926</v>
      </c>
      <c r="L58" s="444">
        <f t="shared" ca="1" si="3"/>
        <v>3884232.7018055343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25">
      <c r="A59" s="459">
        <v>52</v>
      </c>
      <c r="B59" s="447">
        <f t="shared" ca="1" si="4"/>
        <v>-5548951.5148373526</v>
      </c>
      <c r="C59" s="447">
        <f t="shared" si="0"/>
        <v>259863.64217494545</v>
      </c>
      <c r="D59" s="447">
        <f ca="1">SUMIF(G:G,52,K:K)</f>
        <v>-291041.51748745964</v>
      </c>
      <c r="E59" s="447">
        <f t="shared" ca="1" si="1"/>
        <v>-6099856.6744997576</v>
      </c>
      <c r="F59" s="431"/>
      <c r="G59" s="459">
        <f t="shared" si="8"/>
        <v>5</v>
      </c>
      <c r="H59" s="459">
        <v>52</v>
      </c>
      <c r="I59" s="444">
        <f t="shared" ca="1" si="5"/>
        <v>3884232.7018055343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16184.302924189726</v>
      </c>
      <c r="L59" s="444">
        <f t="shared" ca="1" si="3"/>
        <v>3900417.004729724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25">
      <c r="A60" s="459">
        <v>53</v>
      </c>
      <c r="B60" s="447">
        <f t="shared" ca="1" si="4"/>
        <v>-6099856.6744997576</v>
      </c>
      <c r="C60" s="447">
        <f t="shared" si="0"/>
        <v>259863.64217494545</v>
      </c>
      <c r="D60" s="447">
        <f ca="1">SUMIF(G:G,53,K:K)</f>
        <v>-319226.87100862723</v>
      </c>
      <c r="E60" s="447">
        <f t="shared" ca="1" si="1"/>
        <v>-6678947.1876833299</v>
      </c>
      <c r="F60" s="431"/>
      <c r="G60" s="459">
        <f t="shared" si="8"/>
        <v>5</v>
      </c>
      <c r="H60" s="459">
        <v>53</v>
      </c>
      <c r="I60" s="444">
        <f t="shared" ca="1" si="5"/>
        <v>3900417.004729724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16251.737519707183</v>
      </c>
      <c r="L60" s="444">
        <f t="shared" ca="1" si="3"/>
        <v>3916668.7422494311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25">
      <c r="A61" s="459">
        <v>54</v>
      </c>
      <c r="B61" s="447">
        <f t="shared" ca="1" si="4"/>
        <v>-6678947.1876833299</v>
      </c>
      <c r="C61" s="447">
        <f t="shared" si="0"/>
        <v>259863.64217494545</v>
      </c>
      <c r="D61" s="447">
        <f ca="1">SUMIF(G:G,54,K:K)</f>
        <v>-348854.24070840533</v>
      </c>
      <c r="E61" s="447">
        <f t="shared" ca="1" si="1"/>
        <v>-7287665.0705666803</v>
      </c>
      <c r="F61" s="431"/>
      <c r="G61" s="459">
        <f t="shared" si="8"/>
        <v>5</v>
      </c>
      <c r="H61" s="459">
        <v>54</v>
      </c>
      <c r="I61" s="444">
        <f t="shared" ca="1" si="5"/>
        <v>3916668.7422494311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16319.45309270596</v>
      </c>
      <c r="L61" s="444">
        <f t="shared" ca="1" si="3"/>
        <v>3932988.195342137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25">
      <c r="A62" s="459">
        <v>55</v>
      </c>
      <c r="B62" s="447">
        <f t="shared" ca="1" si="4"/>
        <v>-7287665.0705666803</v>
      </c>
      <c r="C62" s="447">
        <f t="shared" si="0"/>
        <v>259863.64217494545</v>
      </c>
      <c r="D62" s="447">
        <f ca="1">SUMIF(G:G,55,K:K)</f>
        <v>-379997.40287126793</v>
      </c>
      <c r="E62" s="447">
        <f t="shared" ca="1" si="1"/>
        <v>-7927526.1156128934</v>
      </c>
      <c r="F62" s="431"/>
      <c r="G62" s="459">
        <f t="shared" si="8"/>
        <v>5</v>
      </c>
      <c r="H62" s="459">
        <v>55</v>
      </c>
      <c r="I62" s="444">
        <f t="shared" ca="1" si="5"/>
        <v>3932988.195342137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16387.45081392557</v>
      </c>
      <c r="L62" s="444">
        <f t="shared" ca="1" si="3"/>
        <v>3949375.6461560624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25">
      <c r="A63" s="459">
        <v>56</v>
      </c>
      <c r="B63" s="447">
        <f t="shared" ca="1" si="4"/>
        <v>-7927526.1156128934</v>
      </c>
      <c r="C63" s="447">
        <f t="shared" si="0"/>
        <v>259863.64217494545</v>
      </c>
      <c r="D63" s="447">
        <f ca="1">SUMIF(G:G,56,K:K)</f>
        <v>-412733.90831642109</v>
      </c>
      <c r="E63" s="447">
        <f t="shared" ca="1" si="1"/>
        <v>-8600123.666104259</v>
      </c>
      <c r="F63" s="431"/>
      <c r="G63" s="459">
        <f t="shared" si="8"/>
        <v>5</v>
      </c>
      <c r="H63" s="459">
        <v>56</v>
      </c>
      <c r="I63" s="444">
        <f t="shared" ca="1" si="5"/>
        <v>3949375.6461560624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16455.731858983592</v>
      </c>
      <c r="L63" s="444">
        <f t="shared" ca="1" si="3"/>
        <v>3965831.378015046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25">
      <c r="A64" s="459">
        <v>57</v>
      </c>
      <c r="B64" s="447">
        <f t="shared" ca="1" si="4"/>
        <v>-8600123.666104259</v>
      </c>
      <c r="C64" s="447">
        <f t="shared" si="0"/>
        <v>259863.64217494545</v>
      </c>
      <c r="D64" s="447">
        <f ca="1">SUMIF(G:G,57,K:K)</f>
        <v>-447145.27551016456</v>
      </c>
      <c r="E64" s="447">
        <f t="shared" ca="1" si="1"/>
        <v>-9307132.5837893691</v>
      </c>
      <c r="F64" s="431"/>
      <c r="G64" s="459">
        <f t="shared" si="8"/>
        <v>5</v>
      </c>
      <c r="H64" s="459">
        <v>57</v>
      </c>
      <c r="I64" s="444">
        <f t="shared" ca="1" si="5"/>
        <v>3965831.378015046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16524.297408396025</v>
      </c>
      <c r="L64" s="444">
        <f t="shared" ca="1" si="3"/>
        <v>3982355.6754234419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25">
      <c r="A65" s="459">
        <v>58</v>
      </c>
      <c r="B65" s="447">
        <f t="shared" ca="1" si="4"/>
        <v>-9307132.5837893691</v>
      </c>
      <c r="C65" s="447">
        <f t="shared" si="0"/>
        <v>259863.64217494545</v>
      </c>
      <c r="D65" s="447">
        <f ca="1">SUMIF(G:G,58,K:K)</f>
        <v>-483317.19355824532</v>
      </c>
      <c r="E65" s="447">
        <f t="shared" ca="1" si="1"/>
        <v>-10050313.419522561</v>
      </c>
      <c r="F65" s="431"/>
      <c r="G65" s="459">
        <f t="shared" si="8"/>
        <v>5</v>
      </c>
      <c r="H65" s="459">
        <v>58</v>
      </c>
      <c r="I65" s="444">
        <f t="shared" ca="1" si="5"/>
        <v>3982355.6754234419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16593.148647597674</v>
      </c>
      <c r="L65" s="444">
        <f t="shared" ca="1" si="3"/>
        <v>3998948.8240710394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25">
      <c r="A66" s="459">
        <v>59</v>
      </c>
      <c r="B66" s="447">
        <f t="shared" ca="1" si="4"/>
        <v>-10050313.419522561</v>
      </c>
      <c r="C66" s="447">
        <f t="shared" si="0"/>
        <v>259863.64217494545</v>
      </c>
      <c r="D66" s="447">
        <f ca="1">SUMIF(G:G,59,K:K)</f>
        <v>-521339.73558368825</v>
      </c>
      <c r="E66" s="447">
        <f t="shared" ca="1" si="1"/>
        <v>-10831516.797281196</v>
      </c>
      <c r="F66" s="431"/>
      <c r="G66" s="459">
        <f t="shared" si="8"/>
        <v>5</v>
      </c>
      <c r="H66" s="459">
        <v>59</v>
      </c>
      <c r="I66" s="444">
        <f t="shared" ca="1" si="5"/>
        <v>3998948.8240710394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16662.286766962665</v>
      </c>
      <c r="L66" s="444">
        <f t="shared" ca="1" si="3"/>
        <v>4015611.1108380021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25">
      <c r="A67" s="459">
        <v>60</v>
      </c>
      <c r="B67" s="447">
        <f t="shared" ca="1" si="4"/>
        <v>-10831516.797281196</v>
      </c>
      <c r="C67" s="447">
        <f t="shared" si="0"/>
        <v>259863.64217494545</v>
      </c>
      <c r="D67" s="447">
        <f t="shared" ref="D67:D71" ca="1" si="9">SUMIF(G:G,60,K:K)</f>
        <v>-561307.58302144101</v>
      </c>
      <c r="E67" s="447">
        <f t="shared" ca="1" si="1"/>
        <v>-11652688.022477584</v>
      </c>
      <c r="F67" s="431"/>
      <c r="G67" s="459">
        <f t="shared" si="8"/>
        <v>5</v>
      </c>
      <c r="H67" s="459">
        <v>60</v>
      </c>
      <c r="I67" s="444">
        <f t="shared" ca="1" si="5"/>
        <v>4015611.1108380021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16731.712961825007</v>
      </c>
      <c r="L67" s="444">
        <f t="shared" ca="1" si="3"/>
        <v>4032342.8237998271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25">
      <c r="A68" s="459">
        <v>61</v>
      </c>
      <c r="B68" s="447">
        <f t="shared" ca="1" si="4"/>
        <v>-11652688.022477584</v>
      </c>
      <c r="C68" s="447">
        <f t="shared" si="0"/>
        <v>259863.64217494545</v>
      </c>
      <c r="D68" s="447">
        <f t="shared" ca="1" si="9"/>
        <v>-561307.58302144101</v>
      </c>
      <c r="E68" s="447">
        <f t="shared" ca="1" si="1"/>
        <v>-12473859.247673972</v>
      </c>
      <c r="F68" s="431"/>
      <c r="G68" s="459">
        <f>G67+1</f>
        <v>6</v>
      </c>
      <c r="H68" s="459">
        <v>61</v>
      </c>
      <c r="I68" s="444">
        <f t="shared" ca="1" si="5"/>
        <v>4032342.8237998271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16801.42843249928</v>
      </c>
      <c r="L68" s="444">
        <f t="shared" ca="1" si="3"/>
        <v>4049144.2522323262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25">
      <c r="A69" s="459">
        <v>62</v>
      </c>
      <c r="B69" s="447">
        <f t="shared" ca="1" si="4"/>
        <v>-12473859.247673972</v>
      </c>
      <c r="C69" s="447">
        <f t="shared" si="0"/>
        <v>259863.64217494545</v>
      </c>
      <c r="D69" s="447">
        <f t="shared" ca="1" si="9"/>
        <v>-561307.58302144101</v>
      </c>
      <c r="E69" s="447">
        <f t="shared" ca="1" si="1"/>
        <v>-13295030.472870359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4049144.2522323262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16871.434384301359</v>
      </c>
      <c r="L69" s="444">
        <f t="shared" ca="1" si="3"/>
        <v>4066015.6866166275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25">
      <c r="A70" s="459">
        <v>63</v>
      </c>
      <c r="B70" s="447">
        <f t="shared" ca="1" si="4"/>
        <v>-13295030.472870359</v>
      </c>
      <c r="C70" s="447">
        <f t="shared" si="0"/>
        <v>259863.64217494545</v>
      </c>
      <c r="D70" s="447">
        <f t="shared" ca="1" si="9"/>
        <v>-561307.58302144101</v>
      </c>
      <c r="E70" s="447">
        <f t="shared" ca="1" si="1"/>
        <v>-14116201.698066747</v>
      </c>
      <c r="F70" s="431"/>
      <c r="G70" s="459">
        <f t="shared" si="10"/>
        <v>6</v>
      </c>
      <c r="H70" s="459">
        <v>63</v>
      </c>
      <c r="I70" s="444">
        <f t="shared" ca="1" si="5"/>
        <v>4066015.6866166275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16941.73202756928</v>
      </c>
      <c r="L70" s="444">
        <f t="shared" ca="1" si="3"/>
        <v>4082957.4186441968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25">
      <c r="A71" s="459">
        <v>64</v>
      </c>
      <c r="B71" s="447">
        <f t="shared" ca="1" si="4"/>
        <v>-14116201.698066747</v>
      </c>
      <c r="C71" s="447">
        <f t="shared" si="0"/>
        <v>259863.64217494545</v>
      </c>
      <c r="D71" s="447">
        <f t="shared" ca="1" si="9"/>
        <v>-561307.58302144101</v>
      </c>
      <c r="E71" s="447">
        <f t="shared" ca="1" si="1"/>
        <v>-14937372.923263134</v>
      </c>
      <c r="F71" s="431"/>
      <c r="G71" s="459">
        <f t="shared" si="10"/>
        <v>6</v>
      </c>
      <c r="H71" s="459">
        <v>64</v>
      </c>
      <c r="I71" s="444">
        <f t="shared" ca="1" si="5"/>
        <v>4082957.4186441968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17012.322577684154</v>
      </c>
      <c r="L71" s="444">
        <f t="shared" ca="1" si="3"/>
        <v>4099969.741221881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25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4099969.741221881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17083.207255091169</v>
      </c>
      <c r="L72" s="444">
        <f t="shared" ca="1" si="3"/>
        <v>4117052.9484769721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25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4117052.9484769721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17154.387285320718</v>
      </c>
      <c r="L73" s="444">
        <f t="shared" ca="1" si="3"/>
        <v>4134207.3357622926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25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4134207.3357622926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17225.86389900955</v>
      </c>
      <c r="L74" s="444">
        <f t="shared" ca="1" si="3"/>
        <v>4151433.1996613024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25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4151433.1996613024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17200.141648944682</v>
      </c>
      <c r="L75" s="444">
        <f t="shared" ca="1" si="3"/>
        <v>4145234.1373956678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25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4145234.1373956678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17174.312222837871</v>
      </c>
      <c r="L76" s="444">
        <f t="shared" ca="1" si="3"/>
        <v>4139009.2457039268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25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4139009.2457039268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17148.375174122284</v>
      </c>
      <c r="L77" s="444">
        <f t="shared" ca="1" si="3"/>
        <v>4132758.4169634702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25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4132758.4169634702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17122.330054370377</v>
      </c>
      <c r="L78" s="444">
        <f t="shared" ca="1" si="3"/>
        <v>4126481.5431032614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25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4126481.5431032614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17096.176413286175</v>
      </c>
      <c r="L79" s="444">
        <f t="shared" ca="1" si="3"/>
        <v>4120178.5156019684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25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4120178.5156019684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17069.913798697457</v>
      </c>
      <c r="L80" s="444">
        <f t="shared" ca="1" si="3"/>
        <v>4113849.2254860867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25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4113849.2254860867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17043.541756547951</v>
      </c>
      <c r="L81" s="444">
        <f t="shared" ca="1" si="3"/>
        <v>4107493.5633280557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25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4107493.5633280557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17017.059830889484</v>
      </c>
      <c r="L82" s="444">
        <f t="shared" ca="1" si="3"/>
        <v>4101111.4192443662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25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4101111.4192443662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16990.46756387411</v>
      </c>
      <c r="L83" s="444">
        <f t="shared" ca="1" si="3"/>
        <v>4094702.6828936613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25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4094702.6828936613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16963.764495746174</v>
      </c>
      <c r="L84" s="444">
        <f t="shared" ca="1" si="3"/>
        <v>4088267.2434748285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25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4088267.2434748285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16936.950164834372</v>
      </c>
      <c r="L85" s="444">
        <f t="shared" ca="1" si="3"/>
        <v>4081804.989725084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25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4081804.989725084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16910.024107543773</v>
      </c>
      <c r="L86" s="444">
        <f t="shared" ca="1" si="3"/>
        <v>4075315.8099180488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25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4075315.8099180488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16882.985858347791</v>
      </c>
      <c r="L87" s="444">
        <f t="shared" ca="1" si="3"/>
        <v>4068799.5918618175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25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4068799.5918618175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16855.834949780161</v>
      </c>
      <c r="L88" s="444">
        <f t="shared" ca="1" si="3"/>
        <v>4062256.2228970188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25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4062256.2228970188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16828.570912426829</v>
      </c>
      <c r="L89" s="444">
        <f t="shared" ca="1" si="3"/>
        <v>4055685.5898948666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25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4055685.5898948666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16801.193274917863</v>
      </c>
      <c r="L90" s="444">
        <f t="shared" ca="1" si="3"/>
        <v>4049087.5792552056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25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4049087.5792552056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16773.701563919276</v>
      </c>
      <c r="L91" s="444">
        <f t="shared" ca="1" si="3"/>
        <v>4042462.076904546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25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4042462.076904546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16746.095304124861</v>
      </c>
      <c r="L92" s="444">
        <f t="shared" ca="1" si="3"/>
        <v>4035808.968294092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25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4035808.968294092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16718.374018247971</v>
      </c>
      <c r="L93" s="444">
        <f t="shared" ca="1" si="3"/>
        <v>4029128.1383977612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25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4029128.1383977612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16690.537227013258</v>
      </c>
      <c r="L94" s="444">
        <f t="shared" ca="1" si="3"/>
        <v>4022419.4717101953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25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4022419.4717101953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16662.584449148402</v>
      </c>
      <c r="L95" s="444">
        <f t="shared" ca="1" si="3"/>
        <v>4015682.8522447646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25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4015682.8522447646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16634.515201375772</v>
      </c>
      <c r="L96" s="444">
        <f t="shared" ca="1" si="3"/>
        <v>4008918.1635315614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25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4008918.1635315614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16606.328998404093</v>
      </c>
      <c r="L97" s="444">
        <f t="shared" ca="1" si="3"/>
        <v>4002125.2886153865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25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4002125.2886153865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16578.025352920031</v>
      </c>
      <c r="L98" s="444">
        <f t="shared" ca="1" si="3"/>
        <v>3995304.1100537274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25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3995304.1100537274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16549.603775579788</v>
      </c>
      <c r="L99" s="444">
        <f t="shared" ca="1" si="3"/>
        <v>3988454.5099147283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25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3988454.5099147283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16521.063775000621</v>
      </c>
      <c r="L100" s="444">
        <f t="shared" ca="1" si="3"/>
        <v>3981576.36977515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25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3981576.36977515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16492.404857752379</v>
      </c>
      <c r="L101" s="444">
        <f t="shared" ca="1" si="3"/>
        <v>3974669.5707183233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25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3974669.5707183233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16463.626528348934</v>
      </c>
      <c r="L102" s="444">
        <f t="shared" ca="1" si="3"/>
        <v>3967733.9933320931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25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3967733.9933320931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16434.728289239643</v>
      </c>
      <c r="L103" s="444">
        <f t="shared" ca="1" si="3"/>
        <v>3960769.5177067537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25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3960769.5177067537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16405.709640800727</v>
      </c>
      <c r="L104" s="444">
        <f t="shared" ca="1" si="3"/>
        <v>3953776.0234329756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25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3953776.0234329756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16383.83633299332</v>
      </c>
      <c r="L105" s="444">
        <f t="shared" ca="1" si="3"/>
        <v>3948504.5562513899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25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3948504.5562513899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16361.87188640338</v>
      </c>
      <c r="L106" s="444">
        <f t="shared" ca="1" si="3"/>
        <v>3943211.1246232144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25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3943211.1246232144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16339.815921285981</v>
      </c>
      <c r="L107" s="444">
        <f t="shared" ca="1" si="3"/>
        <v>3937895.6370299216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25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3937895.6370299216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16317.668056313929</v>
      </c>
      <c r="L108" s="444">
        <f t="shared" ca="1" si="3"/>
        <v>3932558.0015716567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25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3932558.0015716567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16295.427908571157</v>
      </c>
      <c r="L109" s="444">
        <f t="shared" ca="1" si="3"/>
        <v>3927198.1259656488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25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3927198.1259656488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16273.095093546124</v>
      </c>
      <c r="L110" s="444">
        <f t="shared" ca="1" si="3"/>
        <v>3921815.9175446159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25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3921815.9175446159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16250.669225125153</v>
      </c>
      <c r="L111" s="444">
        <f t="shared" ca="1" si="3"/>
        <v>3916411.2832551622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25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3916411.2832551622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16228.149915585764</v>
      </c>
      <c r="L112" s="444">
        <f t="shared" ca="1" si="3"/>
        <v>3910984.1296561691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25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3910984.1296561691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16205.536775589959</v>
      </c>
      <c r="L113" s="444">
        <f t="shared" ca="1" si="3"/>
        <v>3905534.3629171802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25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3905534.3629171802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16182.829414177504</v>
      </c>
      <c r="L114" s="444">
        <f t="shared" ca="1" si="3"/>
        <v>3900061.888816779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25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3900061.888816779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16160.027438759167</v>
      </c>
      <c r="L115" s="444">
        <f t="shared" ca="1" si="3"/>
        <v>3894566.6127409595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25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3894566.6127409595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16137.130455109918</v>
      </c>
      <c r="L116" s="444">
        <f t="shared" ca="1" si="3"/>
        <v>3889048.4396814904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25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3889048.4396814904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16114.138067362132</v>
      </c>
      <c r="L117" s="444">
        <f t="shared" ca="1" si="3"/>
        <v>3883507.2742342735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25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3883507.2742342735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16091.04987799873</v>
      </c>
      <c r="L118" s="444">
        <f t="shared" ca="1" si="3"/>
        <v>3877943.0205976935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25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3877943.0205976935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16067.865487846309</v>
      </c>
      <c r="L119" s="444">
        <f t="shared" ca="1" si="3"/>
        <v>3872355.5825709607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25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3872355.5825709607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16044.584496068259</v>
      </c>
      <c r="L120" s="444">
        <f t="shared" ca="1" si="3"/>
        <v>3866744.8635524502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25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3866744.8635524502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16021.206500157798</v>
      </c>
      <c r="L121" s="444">
        <f t="shared" ca="1" si="3"/>
        <v>3861110.7665380291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25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3861110.7665380291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15997.731095931043</v>
      </c>
      <c r="L122" s="444">
        <f t="shared" ca="1" si="3"/>
        <v>3855453.1941193813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25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3855453.1941193813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15974.157877520011</v>
      </c>
      <c r="L123" s="444">
        <f t="shared" ca="1" si="3"/>
        <v>3849772.0484823226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25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3849772.0484823226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15950.4864373656</v>
      </c>
      <c r="L124" s="444">
        <f t="shared" ca="1" si="3"/>
        <v>3844067.2314051092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25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3844067.2314051092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15926.716366210541</v>
      </c>
      <c r="L125" s="444">
        <f t="shared" ca="1" si="3"/>
        <v>3838338.6442567408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25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3838338.6442567408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15902.847253092341</v>
      </c>
      <c r="L126" s="444">
        <f t="shared" ca="1" si="3"/>
        <v>3832586.1879952545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25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3832586.1879952545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15878.878685336149</v>
      </c>
      <c r="L127" s="444">
        <f t="shared" ca="1" si="3"/>
        <v>3826809.7631660118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25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3826809.7631660118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15854.810248547637</v>
      </c>
      <c r="L128" s="444">
        <f t="shared" ca="1" si="3"/>
        <v>3821009.2698999806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25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3821009.2698999806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15830.641526605843</v>
      </c>
      <c r="L129" s="444">
        <f t="shared" ca="1" si="3"/>
        <v>3815184.6079120077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25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3815184.6079120077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15806.372101655954</v>
      </c>
      <c r="L130" s="444">
        <f t="shared" ca="1" si="3"/>
        <v>3809335.676499085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25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3809335.676499085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15782.001554102111</v>
      </c>
      <c r="L131" s="444">
        <f t="shared" ca="1" si="3"/>
        <v>3803462.3745386084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25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3803462.3745386084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15757.529462600125</v>
      </c>
      <c r="L132" s="444">
        <f t="shared" ca="1" si="3"/>
        <v>3797564.6004866296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25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3797564.6004866296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15732.955404050212</v>
      </c>
      <c r="L133" s="444">
        <f t="shared" ca="1" si="3"/>
        <v>3791642.252376101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25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3791642.252376101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15708.278953589677</v>
      </c>
      <c r="L134" s="444">
        <f t="shared" ca="1" si="3"/>
        <v>3785695.2278151116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25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3785695.2278151116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15683.499684585555</v>
      </c>
      <c r="L135" s="444">
        <f t="shared" ca="1" si="3"/>
        <v>3779723.4239851185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25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3779723.4239851185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15658.61716862725</v>
      </c>
      <c r="L136" s="444">
        <f t="shared" ca="1" si="3"/>
        <v>3773726.7376391669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25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3773726.7376391669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15633.630975519118</v>
      </c>
      <c r="L137" s="444">
        <f t="shared" ca="1" si="3"/>
        <v>3767705.0651001073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25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3767705.0651001073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15608.540673273035</v>
      </c>
      <c r="L138" s="444">
        <f t="shared" ca="1" si="3"/>
        <v>3761658.3022588016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25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3761658.3022588016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15583.345828100926</v>
      </c>
      <c r="L139" s="444">
        <f t="shared" ca="1" si="3"/>
        <v>3755586.3445723238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25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3755586.3445723238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15558.04600440727</v>
      </c>
      <c r="L140" s="444">
        <f t="shared" ca="1" si="3"/>
        <v>3749489.0870621521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25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3749489.0870621521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15532.640764781556</v>
      </c>
      <c r="L141" s="444">
        <f t="shared" ca="1" si="3"/>
        <v>3743366.424312355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25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3743366.424312355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15507.129669990734</v>
      </c>
      <c r="L142" s="444">
        <f t="shared" ca="1" si="3"/>
        <v>3737218.250467767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25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3737218.250467767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15481.512278971619</v>
      </c>
      <c r="L143" s="444">
        <f t="shared" ca="1" si="3"/>
        <v>3731044.4592321599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25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3731044.4592321599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15455.788148823254</v>
      </c>
      <c r="L144" s="444">
        <f t="shared" ca="1" si="3"/>
        <v>3724844.9438664042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25">
      <c r="G145" s="459">
        <f t="shared" si="16"/>
        <v>12</v>
      </c>
      <c r="H145" s="459">
        <v>138</v>
      </c>
      <c r="I145" s="444">
        <f t="shared" ca="1" si="5"/>
        <v>3724844.9438664042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15429.956834799272</v>
      </c>
      <c r="L145" s="444">
        <f t="shared" ca="1" si="3"/>
        <v>3718619.5971866245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25">
      <c r="G146" s="459">
        <f t="shared" si="16"/>
        <v>12</v>
      </c>
      <c r="H146" s="459">
        <v>139</v>
      </c>
      <c r="I146" s="444">
        <f t="shared" ca="1" si="5"/>
        <v>3718619.5971866245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15404.017890300191</v>
      </c>
      <c r="L146" s="444">
        <f t="shared" ca="1" si="3"/>
        <v>3712368.3115623458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25">
      <c r="G147" s="459">
        <f t="shared" si="16"/>
        <v>12</v>
      </c>
      <c r="H147" s="459">
        <v>140</v>
      </c>
      <c r="I147" s="444">
        <f t="shared" ca="1" si="5"/>
        <v>3712368.3115623458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15377.970866865693</v>
      </c>
      <c r="L147" s="444">
        <f t="shared" ca="1" si="3"/>
        <v>3706090.9789146325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25">
      <c r="G148" s="459">
        <f t="shared" si="16"/>
        <v>12</v>
      </c>
      <c r="H148" s="459">
        <v>141</v>
      </c>
      <c r="I148" s="444">
        <f t="shared" ca="1" si="5"/>
        <v>3706090.9789146325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15351.815314166892</v>
      </c>
      <c r="L148" s="444">
        <f t="shared" ca="1" si="3"/>
        <v>3699787.4907142203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25">
      <c r="G149" s="459">
        <f t="shared" si="16"/>
        <v>12</v>
      </c>
      <c r="H149" s="459">
        <v>142</v>
      </c>
      <c r="I149" s="444">
        <f t="shared" ca="1" si="5"/>
        <v>3699787.4907142203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15325.550779998504</v>
      </c>
      <c r="L149" s="444">
        <f t="shared" ca="1" si="3"/>
        <v>3693457.7379796398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25">
      <c r="G150" s="459">
        <f t="shared" si="16"/>
        <v>12</v>
      </c>
      <c r="H150" s="459">
        <v>143</v>
      </c>
      <c r="I150" s="444">
        <f t="shared" ca="1" si="5"/>
        <v>3693457.7379796398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15299.176810271087</v>
      </c>
      <c r="L150" s="444">
        <f t="shared" ca="1" si="3"/>
        <v>3687101.611275332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25">
      <c r="G151" s="459">
        <f t="shared" si="16"/>
        <v>12</v>
      </c>
      <c r="H151" s="459">
        <v>144</v>
      </c>
      <c r="I151" s="444">
        <f t="shared" ca="1" si="5"/>
        <v>3687101.611275332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15272.692949003138</v>
      </c>
      <c r="L151" s="444">
        <f t="shared" ca="1" si="3"/>
        <v>3680719.0007097563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25">
      <c r="G152" s="459">
        <f>G151+1</f>
        <v>13</v>
      </c>
      <c r="H152" s="459">
        <v>145</v>
      </c>
      <c r="I152" s="444">
        <f t="shared" ca="1" si="5"/>
        <v>3680719.0007097563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15246.09873831324</v>
      </c>
      <c r="L152" s="444">
        <f t="shared" ca="1" si="3"/>
        <v>3674309.7959334906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25">
      <c r="G153" s="459">
        <f t="shared" ref="G153:G163" si="17">G152</f>
        <v>13</v>
      </c>
      <c r="H153" s="459">
        <v>146</v>
      </c>
      <c r="I153" s="444">
        <f t="shared" ca="1" si="5"/>
        <v>3674309.7959334906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15219.393718412131</v>
      </c>
      <c r="L153" s="444">
        <f t="shared" ca="1" si="3"/>
        <v>3667873.8861373239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25">
      <c r="G154" s="459">
        <f t="shared" si="17"/>
        <v>13</v>
      </c>
      <c r="H154" s="459">
        <v>147</v>
      </c>
      <c r="I154" s="444">
        <f t="shared" ca="1" si="5"/>
        <v>3667873.8861373239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15192.577427594772</v>
      </c>
      <c r="L154" s="444">
        <f t="shared" ca="1" si="3"/>
        <v>3661411.16005034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25">
      <c r="G155" s="459">
        <f t="shared" si="17"/>
        <v>13</v>
      </c>
      <c r="H155" s="459">
        <v>148</v>
      </c>
      <c r="I155" s="444">
        <f t="shared" ca="1" si="5"/>
        <v>3661411.16005034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15165.649402232339</v>
      </c>
      <c r="L155" s="444">
        <f t="shared" ca="1" si="3"/>
        <v>3654921.5059379935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25">
      <c r="G156" s="459">
        <f t="shared" si="17"/>
        <v>13</v>
      </c>
      <c r="H156" s="459">
        <v>149</v>
      </c>
      <c r="I156" s="444">
        <f t="shared" ca="1" si="5"/>
        <v>3654921.5059379935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15138.609176764228</v>
      </c>
      <c r="L156" s="444">
        <f t="shared" ca="1" si="3"/>
        <v>3648404.8116001789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25">
      <c r="G157" s="459">
        <f t="shared" si="17"/>
        <v>13</v>
      </c>
      <c r="H157" s="459">
        <v>150</v>
      </c>
      <c r="I157" s="444">
        <f t="shared" ca="1" si="5"/>
        <v>3648404.8116001789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15111.45628369</v>
      </c>
      <c r="L157" s="444">
        <f t="shared" ca="1" si="3"/>
        <v>3641860.96436929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25">
      <c r="G158" s="459">
        <f t="shared" si="17"/>
        <v>13</v>
      </c>
      <c r="H158" s="459">
        <v>151</v>
      </c>
      <c r="I158" s="444">
        <f t="shared" ca="1" si="5"/>
        <v>3641860.96436929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15084.190253561299</v>
      </c>
      <c r="L158" s="444">
        <f t="shared" ca="1" si="3"/>
        <v>3635289.8511082726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25">
      <c r="G159" s="459">
        <f t="shared" si="17"/>
        <v>13</v>
      </c>
      <c r="H159" s="459">
        <v>152</v>
      </c>
      <c r="I159" s="444">
        <f t="shared" ca="1" si="5"/>
        <v>3635289.8511082726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15056.810614973723</v>
      </c>
      <c r="L159" s="444">
        <f t="shared" ca="1" si="3"/>
        <v>3628691.3582086675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25">
      <c r="G160" s="459">
        <f t="shared" si="17"/>
        <v>13</v>
      </c>
      <c r="H160" s="459">
        <v>153</v>
      </c>
      <c r="I160" s="444">
        <f t="shared" ca="1" si="5"/>
        <v>3628691.3582086675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15029.316894558702</v>
      </c>
      <c r="L160" s="444">
        <f t="shared" ca="1" si="3"/>
        <v>3622065.3715886474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25">
      <c r="G161" s="459">
        <f t="shared" si="17"/>
        <v>13</v>
      </c>
      <c r="H161" s="459">
        <v>154</v>
      </c>
      <c r="I161" s="444">
        <f t="shared" ca="1" si="5"/>
        <v>3622065.3715886474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15001.708616975286</v>
      </c>
      <c r="L161" s="444">
        <f t="shared" ca="1" si="3"/>
        <v>3615411.7766910437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25">
      <c r="G162" s="459">
        <f t="shared" si="17"/>
        <v>13</v>
      </c>
      <c r="H162" s="459">
        <v>155</v>
      </c>
      <c r="I162" s="444">
        <f t="shared" ca="1" si="5"/>
        <v>3615411.7766910437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14973.985304901938</v>
      </c>
      <c r="L162" s="444">
        <f t="shared" ca="1" si="3"/>
        <v>3608730.4584813667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25">
      <c r="G163" s="459">
        <f t="shared" si="17"/>
        <v>13</v>
      </c>
      <c r="H163" s="459">
        <v>156</v>
      </c>
      <c r="I163" s="444">
        <f t="shared" ca="1" si="5"/>
        <v>3608730.4584813667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14946.146479028281</v>
      </c>
      <c r="L163" s="444">
        <f t="shared" ca="1" si="3"/>
        <v>3602021.3014458162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25">
      <c r="G164" s="459">
        <f>G163+1</f>
        <v>14</v>
      </c>
      <c r="H164" s="459">
        <v>157</v>
      </c>
      <c r="I164" s="444">
        <f t="shared" ca="1" si="5"/>
        <v>3602021.3014458162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14918.191658046822</v>
      </c>
      <c r="L164" s="444">
        <f t="shared" ca="1" si="3"/>
        <v>3595284.1895892844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25">
      <c r="G165" s="459">
        <f t="shared" ref="G165:G175" si="18">G164</f>
        <v>14</v>
      </c>
      <c r="H165" s="459">
        <v>158</v>
      </c>
      <c r="I165" s="444">
        <f t="shared" ca="1" si="5"/>
        <v>3595284.1895892844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14890.120358644606</v>
      </c>
      <c r="L165" s="444">
        <f t="shared" ca="1" si="3"/>
        <v>3588519.00643335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25">
      <c r="G166" s="459">
        <f t="shared" si="18"/>
        <v>14</v>
      </c>
      <c r="H166" s="459">
        <v>159</v>
      </c>
      <c r="I166" s="444">
        <f t="shared" ca="1" si="5"/>
        <v>3588519.00643335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14861.93209549488</v>
      </c>
      <c r="L166" s="444">
        <f t="shared" ca="1" si="3"/>
        <v>3581725.6350142662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25">
      <c r="G167" s="459">
        <f t="shared" si="18"/>
        <v>14</v>
      </c>
      <c r="H167" s="459">
        <v>160</v>
      </c>
      <c r="I167" s="444">
        <f t="shared" ca="1" si="5"/>
        <v>3581725.6350142662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14833.626381248698</v>
      </c>
      <c r="L167" s="444">
        <f t="shared" ca="1" si="3"/>
        <v>3574903.9578809361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25">
      <c r="G168" s="459">
        <f t="shared" si="18"/>
        <v>14</v>
      </c>
      <c r="H168" s="459">
        <v>161</v>
      </c>
      <c r="I168" s="444">
        <f t="shared" ca="1" si="5"/>
        <v>3574903.9578809361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14805.202726526486</v>
      </c>
      <c r="L168" s="444">
        <f t="shared" ca="1" si="3"/>
        <v>3568053.8570928839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25">
      <c r="G169" s="459">
        <f t="shared" si="18"/>
        <v>14</v>
      </c>
      <c r="H169" s="459">
        <v>162</v>
      </c>
      <c r="I169" s="444">
        <f t="shared" ca="1" si="5"/>
        <v>3568053.8570928839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14776.660639909604</v>
      </c>
      <c r="L169" s="444">
        <f t="shared" ca="1" si="3"/>
        <v>3561175.2142182146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25">
      <c r="G170" s="459">
        <f t="shared" si="18"/>
        <v>14</v>
      </c>
      <c r="H170" s="459">
        <v>163</v>
      </c>
      <c r="I170" s="444">
        <f t="shared" ca="1" si="5"/>
        <v>3561175.2142182146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14747.999627931815</v>
      </c>
      <c r="L170" s="444">
        <f t="shared" ca="1" si="3"/>
        <v>3554267.9103315677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25">
      <c r="G171" s="459">
        <f t="shared" si="18"/>
        <v>14</v>
      </c>
      <c r="H171" s="459">
        <v>164</v>
      </c>
      <c r="I171" s="444">
        <f t="shared" ca="1" si="5"/>
        <v>3554267.9103315677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14719.219195070787</v>
      </c>
      <c r="L171" s="444">
        <f t="shared" ca="1" si="3"/>
        <v>3547331.8260120596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25">
      <c r="G172" s="459">
        <f t="shared" si="18"/>
        <v>14</v>
      </c>
      <c r="H172" s="459">
        <v>165</v>
      </c>
      <c r="I172" s="444">
        <f t="shared" ca="1" si="5"/>
        <v>3547331.8260120596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14690.318843739502</v>
      </c>
      <c r="L172" s="444">
        <f t="shared" ca="1" si="3"/>
        <v>3540366.8413412203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25">
      <c r="G173" s="459">
        <f t="shared" si="18"/>
        <v>14</v>
      </c>
      <c r="H173" s="459">
        <v>166</v>
      </c>
      <c r="I173" s="444">
        <f t="shared" ca="1" si="5"/>
        <v>3540366.8413412203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14661.298074277673</v>
      </c>
      <c r="L173" s="444">
        <f t="shared" ca="1" si="3"/>
        <v>3533372.835900919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25">
      <c r="G174" s="459">
        <f t="shared" si="18"/>
        <v>14</v>
      </c>
      <c r="H174" s="459">
        <v>167</v>
      </c>
      <c r="I174" s="444">
        <f t="shared" ca="1" si="5"/>
        <v>3533372.835900919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14632.156384943084</v>
      </c>
      <c r="L174" s="444">
        <f t="shared" ca="1" si="3"/>
        <v>3526349.6887712833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25">
      <c r="G175" s="459">
        <f t="shared" si="18"/>
        <v>14</v>
      </c>
      <c r="H175" s="459">
        <v>168</v>
      </c>
      <c r="I175" s="444">
        <f t="shared" ca="1" si="5"/>
        <v>3526349.6887712833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14602.893271902934</v>
      </c>
      <c r="L175" s="444">
        <f t="shared" ca="1" si="3"/>
        <v>3519297.2785286075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25">
      <c r="G176" s="459">
        <f>G175+1</f>
        <v>15</v>
      </c>
      <c r="H176" s="459">
        <v>169</v>
      </c>
      <c r="I176" s="444">
        <f t="shared" ca="1" si="5"/>
        <v>3519297.2785286075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14573.508229225119</v>
      </c>
      <c r="L176" s="444">
        <f t="shared" ca="1" si="3"/>
        <v>3512215.4832432535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25">
      <c r="G177" s="459">
        <f t="shared" ref="G177:G187" si="19">G176</f>
        <v>15</v>
      </c>
      <c r="H177" s="459">
        <v>170</v>
      </c>
      <c r="I177" s="444">
        <f t="shared" ca="1" si="5"/>
        <v>3512215.4832432535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14544.000748869479</v>
      </c>
      <c r="L177" s="444">
        <f t="shared" ca="1" si="3"/>
        <v>3505104.1804775442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25">
      <c r="G178" s="459">
        <f t="shared" si="19"/>
        <v>15</v>
      </c>
      <c r="H178" s="459">
        <v>171</v>
      </c>
      <c r="I178" s="444">
        <f t="shared" ca="1" si="5"/>
        <v>3505104.1804775442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14514.370320679021</v>
      </c>
      <c r="L178" s="444">
        <f t="shared" ca="1" si="3"/>
        <v>3497963.2472836445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25">
      <c r="G179" s="459">
        <f t="shared" si="19"/>
        <v>15</v>
      </c>
      <c r="H179" s="459">
        <v>172</v>
      </c>
      <c r="I179" s="444">
        <f t="shared" ca="1" si="5"/>
        <v>3497963.2472836445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14484.616432371107</v>
      </c>
      <c r="L179" s="444">
        <f t="shared" ca="1" si="3"/>
        <v>3490792.5602014367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25">
      <c r="G180" s="459">
        <f t="shared" si="19"/>
        <v>15</v>
      </c>
      <c r="H180" s="459">
        <v>173</v>
      </c>
      <c r="I180" s="444">
        <f t="shared" ca="1" si="5"/>
        <v>3490792.5602014367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14454.738569528576</v>
      </c>
      <c r="L180" s="444">
        <f t="shared" ca="1" si="3"/>
        <v>3483591.9952563867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25">
      <c r="G181" s="459">
        <f t="shared" si="19"/>
        <v>15</v>
      </c>
      <c r="H181" s="459">
        <v>174</v>
      </c>
      <c r="I181" s="444">
        <f t="shared" ca="1" si="5"/>
        <v>3483591.9952563867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14424.736215590865</v>
      </c>
      <c r="L181" s="444">
        <f t="shared" ca="1" si="3"/>
        <v>3476361.4279573988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25">
      <c r="G182" s="459">
        <f t="shared" si="19"/>
        <v>15</v>
      </c>
      <c r="H182" s="459">
        <v>175</v>
      </c>
      <c r="I182" s="444">
        <f t="shared" ca="1" si="5"/>
        <v>3476361.4279573988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14394.608851845082</v>
      </c>
      <c r="L182" s="444">
        <f t="shared" ca="1" si="3"/>
        <v>3469100.7332946649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25">
      <c r="G183" s="459">
        <f t="shared" si="19"/>
        <v>15</v>
      </c>
      <c r="H183" s="459">
        <v>176</v>
      </c>
      <c r="I183" s="444">
        <f t="shared" ca="1" si="5"/>
        <v>3469100.7332946649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14364.355957417025</v>
      </c>
      <c r="L183" s="444">
        <f t="shared" ca="1" si="3"/>
        <v>3461809.7857375029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25">
      <c r="G184" s="459">
        <f t="shared" si="19"/>
        <v>15</v>
      </c>
      <c r="H184" s="459">
        <v>177</v>
      </c>
      <c r="I184" s="444">
        <f t="shared" ca="1" si="5"/>
        <v>3461809.7857375029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14333.977009262182</v>
      </c>
      <c r="L184" s="444">
        <f t="shared" ca="1" si="3"/>
        <v>3454488.459232186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25">
      <c r="G185" s="459">
        <f t="shared" si="19"/>
        <v>15</v>
      </c>
      <c r="H185" s="459">
        <v>178</v>
      </c>
      <c r="I185" s="444">
        <f t="shared" ca="1" si="5"/>
        <v>3454488.459232186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14303.471482156696</v>
      </c>
      <c r="L185" s="444">
        <f t="shared" ca="1" si="3"/>
        <v>3447136.6271997639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25">
      <c r="G186" s="459">
        <f t="shared" si="19"/>
        <v>15</v>
      </c>
      <c r="H186" s="459">
        <v>179</v>
      </c>
      <c r="I186" s="444">
        <f t="shared" ca="1" si="5"/>
        <v>3447136.6271997639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14272.83884868827</v>
      </c>
      <c r="L186" s="444">
        <f t="shared" ca="1" si="3"/>
        <v>3439754.1625338732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25">
      <c r="G187" s="459">
        <f t="shared" si="19"/>
        <v>15</v>
      </c>
      <c r="H187" s="459">
        <v>180</v>
      </c>
      <c r="I187" s="444">
        <f t="shared" ca="1" si="5"/>
        <v>3439754.1625338732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14242.078579247058</v>
      </c>
      <c r="L187" s="444">
        <f t="shared" ca="1" si="3"/>
        <v>3432340.9375985414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25">
      <c r="G188" s="459">
        <f>G187+1</f>
        <v>16</v>
      </c>
      <c r="H188" s="459">
        <v>181</v>
      </c>
      <c r="I188" s="444">
        <f t="shared" ca="1" si="5"/>
        <v>3432340.9375985414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14211.190142016512</v>
      </c>
      <c r="L188" s="444">
        <f t="shared" ca="1" si="3"/>
        <v>3424896.8242259789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25">
      <c r="G189" s="459">
        <f t="shared" ref="G189:G199" si="20">G188</f>
        <v>16</v>
      </c>
      <c r="H189" s="459">
        <v>182</v>
      </c>
      <c r="I189" s="444">
        <f t="shared" ca="1" si="5"/>
        <v>3424896.8242259789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14180.173002964168</v>
      </c>
      <c r="L189" s="444">
        <f t="shared" ca="1" si="3"/>
        <v>3417421.6937143644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25">
      <c r="G190" s="459">
        <f t="shared" si="20"/>
        <v>16</v>
      </c>
      <c r="H190" s="459">
        <v>183</v>
      </c>
      <c r="I190" s="444">
        <f t="shared" ca="1" si="5"/>
        <v>3417421.6937143644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14149.026625832439</v>
      </c>
      <c r="L190" s="444">
        <f t="shared" ca="1" si="3"/>
        <v>3409915.4168256181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25">
      <c r="G191" s="459">
        <f t="shared" si="20"/>
        <v>16</v>
      </c>
      <c r="H191" s="459">
        <v>184</v>
      </c>
      <c r="I191" s="444">
        <f t="shared" ca="1" si="5"/>
        <v>3409915.4168256181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14117.75047212933</v>
      </c>
      <c r="L191" s="444">
        <f t="shared" ca="1" si="3"/>
        <v>3402377.8637831686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25">
      <c r="G192" s="459">
        <f t="shared" si="20"/>
        <v>16</v>
      </c>
      <c r="H192" s="459">
        <v>185</v>
      </c>
      <c r="I192" s="444">
        <f t="shared" ca="1" si="5"/>
        <v>3402377.8637831686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14086.344001119121</v>
      </c>
      <c r="L192" s="444">
        <f t="shared" ca="1" si="3"/>
        <v>3394808.9042697088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25">
      <c r="G193" s="459">
        <f t="shared" si="20"/>
        <v>16</v>
      </c>
      <c r="H193" s="459">
        <v>186</v>
      </c>
      <c r="I193" s="444">
        <f t="shared" ca="1" si="5"/>
        <v>3394808.9042697088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14054.806669813041</v>
      </c>
      <c r="L193" s="444">
        <f t="shared" ca="1" si="3"/>
        <v>3387208.4074249431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25">
      <c r="G194" s="459">
        <f t="shared" si="20"/>
        <v>16</v>
      </c>
      <c r="H194" s="459">
        <v>187</v>
      </c>
      <c r="I194" s="444">
        <f t="shared" ca="1" si="5"/>
        <v>3387208.4074249431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14023.137932959853</v>
      </c>
      <c r="L194" s="444">
        <f t="shared" ca="1" si="3"/>
        <v>3379576.2418433242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25">
      <c r="G195" s="459">
        <f t="shared" si="20"/>
        <v>16</v>
      </c>
      <c r="H195" s="459">
        <v>188</v>
      </c>
      <c r="I195" s="444">
        <f t="shared" ca="1" si="5"/>
        <v>3379576.2418433242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13991.337243036438</v>
      </c>
      <c r="L195" s="444">
        <f t="shared" ca="1" si="3"/>
        <v>3371912.2755717817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25">
      <c r="G196" s="459">
        <f t="shared" si="20"/>
        <v>16</v>
      </c>
      <c r="H196" s="459">
        <v>189</v>
      </c>
      <c r="I196" s="444">
        <f t="shared" ca="1" si="5"/>
        <v>3371912.2755717817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13959.404050238345</v>
      </c>
      <c r="L196" s="444">
        <f t="shared" ca="1" si="3"/>
        <v>3364216.3761074413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25">
      <c r="G197" s="459">
        <f t="shared" si="20"/>
        <v>16</v>
      </c>
      <c r="H197" s="459">
        <v>190</v>
      </c>
      <c r="I197" s="444">
        <f t="shared" ca="1" si="5"/>
        <v>3364216.3761074413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13927.33780247026</v>
      </c>
      <c r="L197" s="444">
        <f t="shared" ca="1" si="3"/>
        <v>3356488.4103953326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25">
      <c r="G198" s="459">
        <f t="shared" si="20"/>
        <v>16</v>
      </c>
      <c r="H198" s="459">
        <v>191</v>
      </c>
      <c r="I198" s="444">
        <f t="shared" ca="1" si="5"/>
        <v>3356488.4103953326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13895.137945336473</v>
      </c>
      <c r="L198" s="444">
        <f t="shared" ca="1" si="3"/>
        <v>3348728.2448260901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25">
      <c r="G199" s="459">
        <f t="shared" si="20"/>
        <v>16</v>
      </c>
      <c r="H199" s="459">
        <v>192</v>
      </c>
      <c r="I199" s="444">
        <f t="shared" ca="1" si="5"/>
        <v>3348728.2448260901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13862.803922131296</v>
      </c>
      <c r="L199" s="444">
        <f t="shared" ca="1" si="3"/>
        <v>3340935.7452336424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25">
      <c r="G200" s="459">
        <f>G199+1</f>
        <v>17</v>
      </c>
      <c r="H200" s="459">
        <v>193</v>
      </c>
      <c r="I200" s="444">
        <f t="shared" ca="1" si="5"/>
        <v>3340935.7452336424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13830.33517382943</v>
      </c>
      <c r="L200" s="444">
        <f t="shared" ca="1" si="3"/>
        <v>3333110.776892893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25">
      <c r="G201" s="459">
        <f t="shared" ref="G201:G211" si="21">G200</f>
        <v>17</v>
      </c>
      <c r="H201" s="459">
        <v>194</v>
      </c>
      <c r="I201" s="444">
        <f t="shared" ca="1" si="5"/>
        <v>3333110.776892893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13797.731139076312</v>
      </c>
      <c r="L201" s="444">
        <f t="shared" ca="1" si="3"/>
        <v>3325253.2045173906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25">
      <c r="G202" s="459">
        <f t="shared" si="21"/>
        <v>17</v>
      </c>
      <c r="H202" s="459">
        <v>195</v>
      </c>
      <c r="I202" s="444">
        <f t="shared" ca="1" si="5"/>
        <v>3325253.2045173906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13764.99125417838</v>
      </c>
      <c r="L202" s="444">
        <f t="shared" ca="1" si="3"/>
        <v>3317362.8922569901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25">
      <c r="G203" s="459">
        <f t="shared" si="21"/>
        <v>17</v>
      </c>
      <c r="H203" s="459">
        <v>196</v>
      </c>
      <c r="I203" s="444">
        <f t="shared" ca="1" si="5"/>
        <v>3317362.8922569901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13732.11495309338</v>
      </c>
      <c r="L203" s="444">
        <f t="shared" ca="1" si="3"/>
        <v>3309439.7036955045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25">
      <c r="G204" s="459">
        <f t="shared" si="21"/>
        <v>17</v>
      </c>
      <c r="H204" s="459">
        <v>197</v>
      </c>
      <c r="I204" s="444">
        <f t="shared" ca="1" si="5"/>
        <v>3309439.7036955045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13699.101667420524</v>
      </c>
      <c r="L204" s="444">
        <f t="shared" ca="1" si="3"/>
        <v>3301483.5018483461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25">
      <c r="G205" s="459">
        <f t="shared" si="21"/>
        <v>17</v>
      </c>
      <c r="H205" s="459">
        <v>198</v>
      </c>
      <c r="I205" s="444">
        <f t="shared" ca="1" si="5"/>
        <v>3301483.5018483461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13665.950826390697</v>
      </c>
      <c r="L205" s="444">
        <f t="shared" ca="1" si="3"/>
        <v>3293494.1491601579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25">
      <c r="G206" s="459">
        <f t="shared" si="21"/>
        <v>17</v>
      </c>
      <c r="H206" s="459">
        <v>199</v>
      </c>
      <c r="I206" s="444">
        <f t="shared" ca="1" si="5"/>
        <v>3293494.1491601579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13632.661856856581</v>
      </c>
      <c r="L206" s="444">
        <f t="shared" ca="1" si="3"/>
        <v>3285471.5075024357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25">
      <c r="G207" s="459">
        <f t="shared" si="21"/>
        <v>17</v>
      </c>
      <c r="H207" s="459">
        <v>200</v>
      </c>
      <c r="I207" s="444">
        <f t="shared" ca="1" si="5"/>
        <v>3285471.5075024357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13599.234183282737</v>
      </c>
      <c r="L207" s="444">
        <f t="shared" ca="1" si="3"/>
        <v>3277415.4381711395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25">
      <c r="G208" s="459">
        <f t="shared" si="21"/>
        <v>17</v>
      </c>
      <c r="H208" s="459">
        <v>201</v>
      </c>
      <c r="I208" s="444">
        <f t="shared" ca="1" si="5"/>
        <v>3277415.4381711395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13565.667227735668</v>
      </c>
      <c r="L208" s="444">
        <f t="shared" ca="1" si="3"/>
        <v>3269325.8018842964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25">
      <c r="G209" s="459">
        <f t="shared" si="21"/>
        <v>17</v>
      </c>
      <c r="H209" s="459">
        <v>202</v>
      </c>
      <c r="I209" s="444">
        <f t="shared" ca="1" si="5"/>
        <v>3269325.8018842964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13531.960409873822</v>
      </c>
      <c r="L209" s="444">
        <f t="shared" ca="1" si="3"/>
        <v>3261202.4587795911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25">
      <c r="G210" s="459">
        <f t="shared" si="21"/>
        <v>17</v>
      </c>
      <c r="H210" s="459">
        <v>203</v>
      </c>
      <c r="I210" s="444">
        <f t="shared" ca="1" si="5"/>
        <v>3261202.4587795911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13498.11314693755</v>
      </c>
      <c r="L210" s="444">
        <f t="shared" ca="1" si="3"/>
        <v>3253045.2684119497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25">
      <c r="G211" s="459">
        <f t="shared" si="21"/>
        <v>17</v>
      </c>
      <c r="H211" s="459">
        <v>204</v>
      </c>
      <c r="I211" s="444">
        <f t="shared" ca="1" si="5"/>
        <v>3253045.2684119497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13464.124853739046</v>
      </c>
      <c r="L211" s="444">
        <f t="shared" ca="1" si="3"/>
        <v>3244854.0897511099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25">
      <c r="G212" s="459">
        <f>G211+1</f>
        <v>18</v>
      </c>
      <c r="H212" s="459">
        <v>205</v>
      </c>
      <c r="I212" s="444">
        <f t="shared" ca="1" si="5"/>
        <v>3244854.0897511099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13429.994942652213</v>
      </c>
      <c r="L212" s="444">
        <f t="shared" ca="1" si="3"/>
        <v>3236628.7811791832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25">
      <c r="G213" s="459">
        <f t="shared" ref="G213:G223" si="22">G212</f>
        <v>18</v>
      </c>
      <c r="H213" s="459">
        <v>206</v>
      </c>
      <c r="I213" s="444">
        <f t="shared" ca="1" si="5"/>
        <v>3236628.7811791832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13395.722823602518</v>
      </c>
      <c r="L213" s="444">
        <f t="shared" ca="1" si="3"/>
        <v>3228369.2004882069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25">
      <c r="G214" s="459">
        <f t="shared" si="22"/>
        <v>18</v>
      </c>
      <c r="H214" s="459">
        <v>207</v>
      </c>
      <c r="I214" s="444">
        <f t="shared" ca="1" si="5"/>
        <v>3228369.2004882069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13361.307904056783</v>
      </c>
      <c r="L214" s="444">
        <f t="shared" ca="1" si="3"/>
        <v>3220075.2048776848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25">
      <c r="G215" s="459">
        <f t="shared" si="22"/>
        <v>18</v>
      </c>
      <c r="H215" s="459">
        <v>208</v>
      </c>
      <c r="I215" s="444">
        <f t="shared" ca="1" si="5"/>
        <v>3220075.2048776848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13326.749589012941</v>
      </c>
      <c r="L215" s="444">
        <f t="shared" ca="1" si="3"/>
        <v>3211746.6509521189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25">
      <c r="G216" s="459">
        <f t="shared" si="22"/>
        <v>18</v>
      </c>
      <c r="H216" s="459">
        <v>209</v>
      </c>
      <c r="I216" s="444">
        <f t="shared" ca="1" si="5"/>
        <v>3211746.6509521189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13292.047280989749</v>
      </c>
      <c r="L216" s="444">
        <f t="shared" ca="1" si="3"/>
        <v>3203383.3947185297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25">
      <c r="G217" s="459">
        <f t="shared" si="22"/>
        <v>18</v>
      </c>
      <c r="H217" s="459">
        <v>210</v>
      </c>
      <c r="I217" s="444">
        <f t="shared" ca="1" si="5"/>
        <v>3203383.3947185297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13257.200380016462</v>
      </c>
      <c r="L217" s="444">
        <f t="shared" ca="1" si="3"/>
        <v>3194985.2915839674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25">
      <c r="G218" s="459">
        <f t="shared" si="22"/>
        <v>18</v>
      </c>
      <c r="H218" s="459">
        <v>211</v>
      </c>
      <c r="I218" s="444">
        <f t="shared" ca="1" si="5"/>
        <v>3194985.2915839674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13222.208283622453</v>
      </c>
      <c r="L218" s="444">
        <f t="shared" ca="1" si="3"/>
        <v>3186552.1963530108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25">
      <c r="G219" s="459">
        <f t="shared" si="22"/>
        <v>18</v>
      </c>
      <c r="H219" s="459">
        <v>212</v>
      </c>
      <c r="I219" s="444">
        <f t="shared" ca="1" si="5"/>
        <v>3186552.1963530108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13187.070386826799</v>
      </c>
      <c r="L219" s="444">
        <f t="shared" ca="1" si="3"/>
        <v>3178083.963225259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25">
      <c r="G220" s="459">
        <f t="shared" si="22"/>
        <v>18</v>
      </c>
      <c r="H220" s="459">
        <v>213</v>
      </c>
      <c r="I220" s="444">
        <f t="shared" ca="1" si="5"/>
        <v>3178083.963225259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13151.786082127834</v>
      </c>
      <c r="L220" s="444">
        <f t="shared" ca="1" si="3"/>
        <v>3169580.4457928082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25">
      <c r="G221" s="459">
        <f t="shared" si="22"/>
        <v>18</v>
      </c>
      <c r="H221" s="459">
        <v>214</v>
      </c>
      <c r="I221" s="444">
        <f t="shared" ca="1" si="5"/>
        <v>3169580.4457928082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13116.354759492622</v>
      </c>
      <c r="L221" s="444">
        <f t="shared" ca="1" si="3"/>
        <v>3161041.4970377218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25">
      <c r="G222" s="459">
        <f t="shared" si="22"/>
        <v>18</v>
      </c>
      <c r="H222" s="459">
        <v>215</v>
      </c>
      <c r="I222" s="444">
        <f t="shared" ca="1" si="5"/>
        <v>3161041.4970377218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13080.775806346428</v>
      </c>
      <c r="L222" s="444">
        <f t="shared" ca="1" si="3"/>
        <v>3152466.9693294894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25">
      <c r="G223" s="459">
        <f t="shared" si="22"/>
        <v>18</v>
      </c>
      <c r="H223" s="459">
        <v>216</v>
      </c>
      <c r="I223" s="444">
        <f t="shared" ca="1" si="5"/>
        <v>3152466.9693294894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13045.048607562127</v>
      </c>
      <c r="L223" s="444">
        <f t="shared" ca="1" si="3"/>
        <v>3143856.7144224728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25">
      <c r="G224" s="459">
        <f>G223+1</f>
        <v>19</v>
      </c>
      <c r="H224" s="459">
        <v>217</v>
      </c>
      <c r="I224" s="444">
        <f t="shared" ca="1" si="5"/>
        <v>3143856.7144224728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13009.172545449557</v>
      </c>
      <c r="L224" s="444">
        <f t="shared" ca="1" si="3"/>
        <v>3135210.5834533432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25">
      <c r="G225" s="459">
        <f t="shared" ref="G225:G235" si="23">G224</f>
        <v>19</v>
      </c>
      <c r="H225" s="459">
        <v>218</v>
      </c>
      <c r="I225" s="444">
        <f t="shared" ca="1" si="5"/>
        <v>3135210.5834533432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12973.146999744851</v>
      </c>
      <c r="L225" s="444">
        <f t="shared" ca="1" si="3"/>
        <v>3126528.4269385091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25">
      <c r="G226" s="459">
        <f t="shared" si="23"/>
        <v>19</v>
      </c>
      <c r="H226" s="459">
        <v>219</v>
      </c>
      <c r="I226" s="444">
        <f t="shared" ca="1" si="5"/>
        <v>3126528.4269385091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12936.971347599709</v>
      </c>
      <c r="L226" s="444">
        <f t="shared" ca="1" si="3"/>
        <v>3117810.09477153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25">
      <c r="G227" s="459">
        <f t="shared" si="23"/>
        <v>19</v>
      </c>
      <c r="H227" s="459">
        <v>220</v>
      </c>
      <c r="I227" s="444">
        <f t="shared" ca="1" si="5"/>
        <v>3117810.09477153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12900.64496357063</v>
      </c>
      <c r="L227" s="444">
        <f t="shared" ca="1" si="3"/>
        <v>3109055.4362205216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25">
      <c r="G228" s="459">
        <f t="shared" si="23"/>
        <v>19</v>
      </c>
      <c r="H228" s="459">
        <v>221</v>
      </c>
      <c r="I228" s="444">
        <f t="shared" ca="1" si="5"/>
        <v>3109055.4362205216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12864.167219608094</v>
      </c>
      <c r="L228" s="444">
        <f t="shared" ca="1" si="3"/>
        <v>3100264.2999255508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25">
      <c r="G229" s="459">
        <f t="shared" si="23"/>
        <v>19</v>
      </c>
      <c r="H229" s="459">
        <v>222</v>
      </c>
      <c r="I229" s="444">
        <f t="shared" ca="1" si="5"/>
        <v>3100264.2999255508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12827.537485045716</v>
      </c>
      <c r="L229" s="444">
        <f t="shared" ca="1" si="3"/>
        <v>3091436.5338960178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25">
      <c r="G230" s="459">
        <f t="shared" si="23"/>
        <v>19</v>
      </c>
      <c r="H230" s="459">
        <v>223</v>
      </c>
      <c r="I230" s="444">
        <f t="shared" ca="1" si="5"/>
        <v>3091436.5338960178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12790.755126589329</v>
      </c>
      <c r="L230" s="444">
        <f t="shared" ca="1" si="3"/>
        <v>3082571.9855080284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25">
      <c r="G231" s="459">
        <f t="shared" si="23"/>
        <v>19</v>
      </c>
      <c r="H231" s="459">
        <v>224</v>
      </c>
      <c r="I231" s="444">
        <f t="shared" ca="1" si="5"/>
        <v>3082571.9855080284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12753.81950830604</v>
      </c>
      <c r="L231" s="444">
        <f t="shared" ca="1" si="3"/>
        <v>3073670.5015017558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25">
      <c r="G232" s="459">
        <f t="shared" si="23"/>
        <v>19</v>
      </c>
      <c r="H232" s="459">
        <v>225</v>
      </c>
      <c r="I232" s="444">
        <f t="shared" ca="1" si="5"/>
        <v>3073670.5015017558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12716.729991613238</v>
      </c>
      <c r="L232" s="444">
        <f t="shared" ca="1" si="3"/>
        <v>3064731.9279787904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25">
      <c r="G233" s="459">
        <f t="shared" si="23"/>
        <v>19</v>
      </c>
      <c r="H233" s="459">
        <v>226</v>
      </c>
      <c r="I233" s="444">
        <f t="shared" ca="1" si="5"/>
        <v>3064731.9279787904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12679.485935267548</v>
      </c>
      <c r="L233" s="444">
        <f t="shared" ca="1" si="3"/>
        <v>3055756.110399479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25">
      <c r="G234" s="459">
        <f t="shared" si="23"/>
        <v>19</v>
      </c>
      <c r="H234" s="459">
        <v>227</v>
      </c>
      <c r="I234" s="444">
        <f t="shared" ca="1" si="5"/>
        <v>3055756.110399479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12642.086695353752</v>
      </c>
      <c r="L234" s="444">
        <f t="shared" ca="1" si="3"/>
        <v>3046742.8935802542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25">
      <c r="G235" s="459">
        <f t="shared" si="23"/>
        <v>19</v>
      </c>
      <c r="H235" s="459">
        <v>228</v>
      </c>
      <c r="I235" s="444">
        <f t="shared" ca="1" si="5"/>
        <v>3046742.8935802542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12604.531625273647</v>
      </c>
      <c r="L235" s="444">
        <f t="shared" ca="1" si="3"/>
        <v>3037692.121690949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25">
      <c r="G236" s="459">
        <f>G235+1</f>
        <v>20</v>
      </c>
      <c r="H236" s="459">
        <v>229</v>
      </c>
      <c r="I236" s="444">
        <f t="shared" ca="1" si="5"/>
        <v>3037692.121690949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12566.820075734875</v>
      </c>
      <c r="L236" s="444">
        <f t="shared" ca="1" si="3"/>
        <v>3028603.6382521051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25">
      <c r="G237" s="459">
        <f t="shared" ref="G237:G247" si="24">G236</f>
        <v>20</v>
      </c>
      <c r="H237" s="459">
        <v>230</v>
      </c>
      <c r="I237" s="444">
        <f t="shared" ca="1" si="5"/>
        <v>3028603.6382521051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12528.951394739692</v>
      </c>
      <c r="L237" s="444">
        <f t="shared" ca="1" si="3"/>
        <v>3019477.2861322658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25">
      <c r="G238" s="459">
        <f t="shared" si="24"/>
        <v>20</v>
      </c>
      <c r="H238" s="459">
        <v>231</v>
      </c>
      <c r="I238" s="444">
        <f t="shared" ca="1" si="5"/>
        <v>3019477.2861322658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12490.924927573695</v>
      </c>
      <c r="L238" s="444">
        <f t="shared" ca="1" si="3"/>
        <v>3010312.9075452606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25">
      <c r="G239" s="459">
        <f t="shared" si="24"/>
        <v>20</v>
      </c>
      <c r="H239" s="459">
        <v>232</v>
      </c>
      <c r="I239" s="444">
        <f t="shared" ca="1" si="5"/>
        <v>3010312.9075452606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12452.740016794507</v>
      </c>
      <c r="L239" s="444">
        <f t="shared" ca="1" si="3"/>
        <v>3001110.3440474761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25">
      <c r="G240" s="459">
        <f t="shared" si="24"/>
        <v>20</v>
      </c>
      <c r="H240" s="459">
        <v>233</v>
      </c>
      <c r="I240" s="444">
        <f t="shared" ca="1" si="5"/>
        <v>3001110.3440474761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12414.396002220405</v>
      </c>
      <c r="L240" s="444">
        <f t="shared" ca="1" si="3"/>
        <v>2991869.4365351177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25">
      <c r="G241" s="459">
        <f t="shared" si="24"/>
        <v>20</v>
      </c>
      <c r="H241" s="459">
        <v>234</v>
      </c>
      <c r="I241" s="444">
        <f t="shared" ca="1" si="5"/>
        <v>2991869.4365351177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12375.892220918911</v>
      </c>
      <c r="L241" s="444">
        <f t="shared" ca="1" si="3"/>
        <v>2982590.0252414579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25">
      <c r="G242" s="459">
        <f t="shared" si="24"/>
        <v>20</v>
      </c>
      <c r="H242" s="459">
        <v>235</v>
      </c>
      <c r="I242" s="444">
        <f t="shared" ca="1" si="5"/>
        <v>2982590.0252414579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12337.228007195328</v>
      </c>
      <c r="L242" s="444">
        <f t="shared" ca="1" si="3"/>
        <v>2973271.9497340745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25">
      <c r="G243" s="459">
        <f t="shared" si="24"/>
        <v>20</v>
      </c>
      <c r="H243" s="459">
        <v>236</v>
      </c>
      <c r="I243" s="444">
        <f t="shared" ca="1" si="5"/>
        <v>2973271.9497340745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12298.402692581232</v>
      </c>
      <c r="L243" s="444">
        <f t="shared" ca="1" si="3"/>
        <v>2963915.0489120767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25">
      <c r="G244" s="459">
        <f t="shared" si="24"/>
        <v>20</v>
      </c>
      <c r="H244" s="459">
        <v>237</v>
      </c>
      <c r="I244" s="444">
        <f t="shared" ca="1" si="5"/>
        <v>2963915.0489120767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12259.415605822907</v>
      </c>
      <c r="L244" s="444">
        <f t="shared" ca="1" si="3"/>
        <v>2954519.1610033209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25">
      <c r="G245" s="459">
        <f t="shared" si="24"/>
        <v>20</v>
      </c>
      <c r="H245" s="459">
        <v>238</v>
      </c>
      <c r="I245" s="444">
        <f t="shared" ca="1" si="5"/>
        <v>2954519.1610033209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12220.266072869759</v>
      </c>
      <c r="L245" s="444">
        <f t="shared" ca="1" si="3"/>
        <v>2945084.1235616119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25">
      <c r="G246" s="459">
        <f t="shared" si="24"/>
        <v>20</v>
      </c>
      <c r="H246" s="459">
        <v>239</v>
      </c>
      <c r="I246" s="444">
        <f t="shared" ca="1" si="5"/>
        <v>2945084.1235616119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12180.953416862638</v>
      </c>
      <c r="L246" s="444">
        <f t="shared" ca="1" si="3"/>
        <v>2935609.7734638955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25">
      <c r="G247" s="459">
        <f t="shared" si="24"/>
        <v>20</v>
      </c>
      <c r="H247" s="459">
        <v>240</v>
      </c>
      <c r="I247" s="444">
        <f t="shared" ca="1" si="5"/>
        <v>2935609.7734638955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12141.476958122154</v>
      </c>
      <c r="L247" s="444">
        <f t="shared" ca="1" si="3"/>
        <v>2926095.9469074388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25">
      <c r="G248" s="459">
        <f>G247+1</f>
        <v>21</v>
      </c>
      <c r="H248" s="459">
        <v>241</v>
      </c>
      <c r="I248" s="444">
        <f t="shared" ca="1" si="5"/>
        <v>2926095.9469074388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12101.836014136916</v>
      </c>
      <c r="L248" s="444">
        <f t="shared" ca="1" si="3"/>
        <v>2916542.4794069971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25">
      <c r="G249" s="459">
        <f t="shared" ref="G249:G259" si="25">G248</f>
        <v>21</v>
      </c>
      <c r="H249" s="459">
        <v>242</v>
      </c>
      <c r="I249" s="444">
        <f t="shared" ca="1" si="5"/>
        <v>2916542.4794069971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12062.029899551742</v>
      </c>
      <c r="L249" s="444">
        <f t="shared" ca="1" si="3"/>
        <v>2906949.2057919698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25">
      <c r="G250" s="459">
        <f t="shared" si="25"/>
        <v>21</v>
      </c>
      <c r="H250" s="459">
        <v>243</v>
      </c>
      <c r="I250" s="444">
        <f t="shared" ca="1" si="5"/>
        <v>2906949.2057919698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12022.057926155796</v>
      </c>
      <c r="L250" s="444">
        <f t="shared" ca="1" si="3"/>
        <v>2897315.9602035466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25">
      <c r="G251" s="459">
        <f t="shared" si="25"/>
        <v>21</v>
      </c>
      <c r="H251" s="459">
        <v>244</v>
      </c>
      <c r="I251" s="444">
        <f t="shared" ca="1" si="5"/>
        <v>2897315.9602035466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11981.919402870699</v>
      </c>
      <c r="L251" s="444">
        <f t="shared" ca="1" si="3"/>
        <v>2887642.5760918385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25">
      <c r="G252" s="459">
        <f t="shared" si="25"/>
        <v>21</v>
      </c>
      <c r="H252" s="459">
        <v>245</v>
      </c>
      <c r="I252" s="444">
        <f t="shared" ca="1" si="5"/>
        <v>2887642.5760918385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11941.613635738582</v>
      </c>
      <c r="L252" s="444">
        <f t="shared" ca="1" si="3"/>
        <v>2877928.8862129981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25">
      <c r="G253" s="459">
        <f t="shared" si="25"/>
        <v>21</v>
      </c>
      <c r="H253" s="459">
        <v>246</v>
      </c>
      <c r="I253" s="444">
        <f t="shared" ca="1" si="5"/>
        <v>2877928.8862129981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11901.139927910081</v>
      </c>
      <c r="L253" s="444">
        <f t="shared" ca="1" si="3"/>
        <v>2868174.7226263294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25">
      <c r="G254" s="459">
        <f t="shared" si="25"/>
        <v>21</v>
      </c>
      <c r="H254" s="459">
        <v>247</v>
      </c>
      <c r="I254" s="444">
        <f t="shared" ca="1" si="5"/>
        <v>2868174.7226263294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11860.497579632294</v>
      </c>
      <c r="L254" s="444">
        <f t="shared" ca="1" si="3"/>
        <v>2858379.9166913829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25">
      <c r="G255" s="459">
        <f t="shared" si="25"/>
        <v>21</v>
      </c>
      <c r="H255" s="459">
        <v>248</v>
      </c>
      <c r="I255" s="444">
        <f t="shared" ca="1" si="5"/>
        <v>2858379.9166913829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11819.685888236683</v>
      </c>
      <c r="L255" s="444">
        <f t="shared" ca="1" si="3"/>
        <v>2848544.2990650409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25">
      <c r="G256" s="459">
        <f t="shared" si="25"/>
        <v>21</v>
      </c>
      <c r="H256" s="459">
        <v>249</v>
      </c>
      <c r="I256" s="444">
        <f t="shared" ca="1" si="5"/>
        <v>2848544.2990650409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11778.704148126924</v>
      </c>
      <c r="L256" s="444">
        <f t="shared" ca="1" si="3"/>
        <v>2838667.6996985888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25">
      <c r="G257" s="459">
        <f t="shared" si="25"/>
        <v>21</v>
      </c>
      <c r="H257" s="459">
        <v>250</v>
      </c>
      <c r="I257" s="444">
        <f t="shared" ca="1" si="5"/>
        <v>2838667.6996985888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11737.551650766709</v>
      </c>
      <c r="L257" s="444">
        <f t="shared" ca="1" si="3"/>
        <v>2828749.9478347767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25">
      <c r="G258" s="459">
        <f t="shared" si="25"/>
        <v>21</v>
      </c>
      <c r="H258" s="459">
        <v>251</v>
      </c>
      <c r="I258" s="444">
        <f t="shared" ca="1" si="5"/>
        <v>2828749.9478347767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11696.22768466749</v>
      </c>
      <c r="L258" s="444">
        <f t="shared" ca="1" si="3"/>
        <v>2818790.8720048652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25">
      <c r="G259" s="459">
        <f t="shared" si="25"/>
        <v>21</v>
      </c>
      <c r="H259" s="459">
        <v>252</v>
      </c>
      <c r="I259" s="444">
        <f t="shared" ca="1" si="5"/>
        <v>2818790.8720048652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11654.731535376193</v>
      </c>
      <c r="L259" s="444">
        <f t="shared" ca="1" si="3"/>
        <v>2808790.3000256624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25">
      <c r="G260" s="459">
        <f>G259+1</f>
        <v>22</v>
      </c>
      <c r="H260" s="459">
        <v>253</v>
      </c>
      <c r="I260" s="444">
        <f t="shared" ca="1" si="5"/>
        <v>2808790.3000256624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11613.062485462848</v>
      </c>
      <c r="L260" s="444">
        <f t="shared" ca="1" si="3"/>
        <v>2798748.0589965465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25">
      <c r="G261" s="459">
        <f t="shared" ref="G261:G271" si="26">G260</f>
        <v>22</v>
      </c>
      <c r="H261" s="459">
        <v>254</v>
      </c>
      <c r="I261" s="444">
        <f t="shared" ca="1" si="5"/>
        <v>2798748.0589965465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11571.219814508198</v>
      </c>
      <c r="L261" s="444">
        <f t="shared" ca="1" si="3"/>
        <v>2788663.9752964759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25">
      <c r="G262" s="459">
        <f t="shared" si="26"/>
        <v>22</v>
      </c>
      <c r="H262" s="459">
        <v>255</v>
      </c>
      <c r="I262" s="444">
        <f t="shared" ca="1" si="5"/>
        <v>2788663.9752964759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11529.202799091237</v>
      </c>
      <c r="L262" s="444">
        <f t="shared" ca="1" si="3"/>
        <v>2778537.8745809882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25">
      <c r="G263" s="459">
        <f t="shared" si="26"/>
        <v>22</v>
      </c>
      <c r="H263" s="459">
        <v>256</v>
      </c>
      <c r="I263" s="444">
        <f t="shared" ca="1" si="5"/>
        <v>2778537.8745809882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11487.010712776706</v>
      </c>
      <c r="L263" s="444">
        <f t="shared" ref="L263:L517" ca="1" si="28">I263-J263+K263</f>
        <v>2768369.5817791861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25">
      <c r="G264" s="459">
        <f t="shared" si="26"/>
        <v>22</v>
      </c>
      <c r="H264" s="459">
        <v>257</v>
      </c>
      <c r="I264" s="444">
        <f t="shared" ref="I264:I518" ca="1" si="29">L263</f>
        <v>2768369.5817791861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11444.64282610253</v>
      </c>
      <c r="L264" s="444">
        <f t="shared" ca="1" si="28"/>
        <v>2758158.92109071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25">
      <c r="G265" s="459">
        <f t="shared" si="26"/>
        <v>22</v>
      </c>
      <c r="H265" s="459">
        <v>258</v>
      </c>
      <c r="I265" s="444">
        <f t="shared" ca="1" si="29"/>
        <v>2758158.92109071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11402.098406567213</v>
      </c>
      <c r="L265" s="444">
        <f t="shared" ca="1" si="28"/>
        <v>2747905.7159826984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25">
      <c r="G266" s="459">
        <f t="shared" si="26"/>
        <v>22</v>
      </c>
      <c r="H266" s="459">
        <v>259</v>
      </c>
      <c r="I266" s="444">
        <f t="shared" ca="1" si="29"/>
        <v>2747905.7159826984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11359.376718617164</v>
      </c>
      <c r="L266" s="444">
        <f t="shared" ca="1" si="28"/>
        <v>2737609.7891867366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25">
      <c r="G267" s="459">
        <f t="shared" si="26"/>
        <v>22</v>
      </c>
      <c r="H267" s="459">
        <v>260</v>
      </c>
      <c r="I267" s="444">
        <f t="shared" ca="1" si="29"/>
        <v>2737609.7891867366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11316.47702363399</v>
      </c>
      <c r="L267" s="444">
        <f t="shared" ca="1" si="28"/>
        <v>2727270.9626957919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25">
      <c r="G268" s="459">
        <f t="shared" si="26"/>
        <v>22</v>
      </c>
      <c r="H268" s="459">
        <v>261</v>
      </c>
      <c r="I268" s="444">
        <f t="shared" ca="1" si="29"/>
        <v>2727270.9626957919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11273.398579921721</v>
      </c>
      <c r="L268" s="444">
        <f t="shared" ca="1" si="28"/>
        <v>2716889.0577611346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25">
      <c r="G269" s="459">
        <f t="shared" si="26"/>
        <v>22</v>
      </c>
      <c r="H269" s="459">
        <v>262</v>
      </c>
      <c r="I269" s="444">
        <f t="shared" ca="1" si="29"/>
        <v>2716889.0577611346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11230.140642693983</v>
      </c>
      <c r="L269" s="444">
        <f t="shared" ca="1" si="28"/>
        <v>2706463.8948892499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25">
      <c r="G270" s="459">
        <f t="shared" si="26"/>
        <v>22</v>
      </c>
      <c r="H270" s="459">
        <v>263</v>
      </c>
      <c r="I270" s="444">
        <f t="shared" ca="1" si="29"/>
        <v>2706463.8948892499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11186.702464061129</v>
      </c>
      <c r="L270" s="444">
        <f t="shared" ca="1" si="28"/>
        <v>2695995.2938387324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25">
      <c r="G271" s="459">
        <f t="shared" si="26"/>
        <v>22</v>
      </c>
      <c r="H271" s="459">
        <v>264</v>
      </c>
      <c r="I271" s="444">
        <f t="shared" ca="1" si="29"/>
        <v>2695995.2938387324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11143.083293017306</v>
      </c>
      <c r="L271" s="444">
        <f t="shared" ca="1" si="28"/>
        <v>2685483.073617171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25">
      <c r="G272" s="459">
        <f>G271+1</f>
        <v>23</v>
      </c>
      <c r="H272" s="459">
        <v>265</v>
      </c>
      <c r="I272" s="444">
        <f t="shared" ca="1" si="29"/>
        <v>2685483.073617171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11099.282375427467</v>
      </c>
      <c r="L272" s="444">
        <f t="shared" ca="1" si="28"/>
        <v>2674927.0524780196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25">
      <c r="G273" s="459">
        <f t="shared" ref="G273:G283" si="32">G272</f>
        <v>23</v>
      </c>
      <c r="H273" s="459">
        <v>266</v>
      </c>
      <c r="I273" s="444">
        <f t="shared" ca="1" si="29"/>
        <v>2674927.0524780196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11055.298954014337</v>
      </c>
      <c r="L273" s="444">
        <f t="shared" ca="1" si="28"/>
        <v>2664327.047917455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25">
      <c r="G274" s="459">
        <f t="shared" si="32"/>
        <v>23</v>
      </c>
      <c r="H274" s="459">
        <v>267</v>
      </c>
      <c r="I274" s="444">
        <f t="shared" ca="1" si="29"/>
        <v>2664327.047917455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11011.132268345316</v>
      </c>
      <c r="L274" s="444">
        <f t="shared" ca="1" si="28"/>
        <v>2653682.8766712216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25">
      <c r="G275" s="459">
        <f t="shared" si="32"/>
        <v>23</v>
      </c>
      <c r="H275" s="459">
        <v>268</v>
      </c>
      <c r="I275" s="444">
        <f t="shared" ca="1" si="29"/>
        <v>2653682.8766712216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10966.781554819345</v>
      </c>
      <c r="L275" s="444">
        <f t="shared" ca="1" si="28"/>
        <v>2642994.3547114623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25">
      <c r="G276" s="459">
        <f t="shared" si="32"/>
        <v>23</v>
      </c>
      <c r="H276" s="459">
        <v>269</v>
      </c>
      <c r="I276" s="444">
        <f t="shared" ca="1" si="29"/>
        <v>2642994.3547114623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10922.246046653681</v>
      </c>
      <c r="L276" s="444">
        <f t="shared" ca="1" si="28"/>
        <v>2632261.2972435369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25">
      <c r="G277" s="459">
        <f t="shared" si="32"/>
        <v>23</v>
      </c>
      <c r="H277" s="459">
        <v>270</v>
      </c>
      <c r="I277" s="444">
        <f t="shared" ca="1" si="29"/>
        <v>2632261.2972435369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10877.524973870659</v>
      </c>
      <c r="L277" s="444">
        <f t="shared" ca="1" si="28"/>
        <v>2621483.5187028288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25">
      <c r="G278" s="459">
        <f t="shared" si="32"/>
        <v>23</v>
      </c>
      <c r="H278" s="459">
        <v>271</v>
      </c>
      <c r="I278" s="444">
        <f t="shared" ca="1" si="29"/>
        <v>2621483.5187028288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10832.617563284375</v>
      </c>
      <c r="L278" s="444">
        <f t="shared" ca="1" si="28"/>
        <v>2610660.8327515344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25">
      <c r="G279" s="459">
        <f t="shared" si="32"/>
        <v>23</v>
      </c>
      <c r="H279" s="459">
        <v>272</v>
      </c>
      <c r="I279" s="444">
        <f t="shared" ca="1" si="29"/>
        <v>2610660.8327515344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10787.523038487314</v>
      </c>
      <c r="L279" s="444">
        <f t="shared" ca="1" si="28"/>
        <v>2599793.052275443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25">
      <c r="G280" s="459">
        <f t="shared" si="32"/>
        <v>23</v>
      </c>
      <c r="H280" s="459">
        <v>273</v>
      </c>
      <c r="I280" s="444">
        <f t="shared" ca="1" si="29"/>
        <v>2599793.052275443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10742.240619836934</v>
      </c>
      <c r="L280" s="444">
        <f t="shared" ca="1" si="28"/>
        <v>2588879.989380701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25">
      <c r="G281" s="459">
        <f t="shared" si="32"/>
        <v>23</v>
      </c>
      <c r="H281" s="459">
        <v>274</v>
      </c>
      <c r="I281" s="444">
        <f t="shared" ca="1" si="29"/>
        <v>2588879.989380701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10696.769524442176</v>
      </c>
      <c r="L281" s="444">
        <f t="shared" ca="1" si="28"/>
        <v>2577921.4553905642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25">
      <c r="G282" s="459">
        <f t="shared" si="32"/>
        <v>23</v>
      </c>
      <c r="H282" s="459">
        <v>275</v>
      </c>
      <c r="I282" s="444">
        <f t="shared" ca="1" si="29"/>
        <v>2577921.4553905642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10651.108966149939</v>
      </c>
      <c r="L282" s="444">
        <f t="shared" ca="1" si="28"/>
        <v>2566917.2608421352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25">
      <c r="G283" s="459">
        <f t="shared" si="32"/>
        <v>23</v>
      </c>
      <c r="H283" s="459">
        <v>276</v>
      </c>
      <c r="I283" s="444">
        <f t="shared" ca="1" si="29"/>
        <v>2566917.2608421352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10605.258155531485</v>
      </c>
      <c r="L283" s="444">
        <f t="shared" ca="1" si="28"/>
        <v>2555867.215483088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25">
      <c r="G284" s="459">
        <f>G283+1</f>
        <v>24</v>
      </c>
      <c r="H284" s="459">
        <v>277</v>
      </c>
      <c r="I284" s="444">
        <f t="shared" ca="1" si="29"/>
        <v>2555867.215483088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10559.216299868789</v>
      </c>
      <c r="L284" s="444">
        <f t="shared" ca="1" si="28"/>
        <v>2544771.1282683779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25">
      <c r="G285" s="459">
        <f t="shared" ref="G285:G295" si="33">G284</f>
        <v>24</v>
      </c>
      <c r="H285" s="459">
        <v>278</v>
      </c>
      <c r="I285" s="444">
        <f t="shared" ca="1" si="29"/>
        <v>2544771.1282683779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10512.982603140828</v>
      </c>
      <c r="L285" s="444">
        <f t="shared" ca="1" si="28"/>
        <v>2533628.8073569397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25">
      <c r="G286" s="459">
        <f t="shared" si="33"/>
        <v>24</v>
      </c>
      <c r="H286" s="459">
        <v>279</v>
      </c>
      <c r="I286" s="444">
        <f t="shared" ca="1" si="29"/>
        <v>2533628.8073569397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10466.556266009837</v>
      </c>
      <c r="L286" s="444">
        <f t="shared" ca="1" si="28"/>
        <v>2522440.0601083706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25">
      <c r="G287" s="459">
        <f t="shared" si="33"/>
        <v>24</v>
      </c>
      <c r="H287" s="459">
        <v>280</v>
      </c>
      <c r="I287" s="444">
        <f t="shared" ca="1" si="29"/>
        <v>2522440.0601083706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10419.936485807466</v>
      </c>
      <c r="L287" s="444">
        <f t="shared" ca="1" si="28"/>
        <v>2511204.6930795992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25">
      <c r="G288" s="459">
        <f t="shared" si="33"/>
        <v>24</v>
      </c>
      <c r="H288" s="459">
        <v>281</v>
      </c>
      <c r="I288" s="444">
        <f t="shared" ca="1" si="29"/>
        <v>2511204.6930795992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10373.122456520918</v>
      </c>
      <c r="L288" s="444">
        <f t="shared" ca="1" si="28"/>
        <v>2499922.5120215411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25">
      <c r="G289" s="459">
        <f t="shared" si="33"/>
        <v>24</v>
      </c>
      <c r="H289" s="459">
        <v>282</v>
      </c>
      <c r="I289" s="444">
        <f t="shared" ca="1" si="29"/>
        <v>2499922.5120215411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10326.11336877901</v>
      </c>
      <c r="L289" s="444">
        <f t="shared" ca="1" si="28"/>
        <v>2488593.3218757412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25">
      <c r="G290" s="459">
        <f t="shared" si="33"/>
        <v>24</v>
      </c>
      <c r="H290" s="459">
        <v>283</v>
      </c>
      <c r="I290" s="444">
        <f t="shared" ca="1" si="29"/>
        <v>2488593.3218757412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10278.908409838177</v>
      </c>
      <c r="L290" s="444">
        <f t="shared" ca="1" si="28"/>
        <v>2477216.9267710005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25">
      <c r="G291" s="459">
        <f t="shared" si="33"/>
        <v>24</v>
      </c>
      <c r="H291" s="459">
        <v>284</v>
      </c>
      <c r="I291" s="444">
        <f t="shared" ca="1" si="29"/>
        <v>2477216.9267710005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10231.506763568423</v>
      </c>
      <c r="L291" s="444">
        <f t="shared" ca="1" si="28"/>
        <v>2465793.1300199903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25">
      <c r="G292" s="459">
        <f t="shared" si="33"/>
        <v>24</v>
      </c>
      <c r="H292" s="459">
        <v>285</v>
      </c>
      <c r="I292" s="444">
        <f t="shared" ca="1" si="29"/>
        <v>2465793.1300199903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10183.907610439213</v>
      </c>
      <c r="L292" s="444">
        <f t="shared" ca="1" si="28"/>
        <v>2454321.7341158506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25">
      <c r="G293" s="459">
        <f t="shared" si="33"/>
        <v>24</v>
      </c>
      <c r="H293" s="459">
        <v>286</v>
      </c>
      <c r="I293" s="444">
        <f t="shared" ca="1" si="29"/>
        <v>2454321.7341158506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10136.110127505299</v>
      </c>
      <c r="L293" s="444">
        <f t="shared" ca="1" si="28"/>
        <v>2442802.5407287772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25">
      <c r="G294" s="459">
        <f t="shared" si="33"/>
        <v>24</v>
      </c>
      <c r="H294" s="459">
        <v>287</v>
      </c>
      <c r="I294" s="444">
        <f t="shared" ca="1" si="29"/>
        <v>2442802.5407287772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10088.113488392493</v>
      </c>
      <c r="L294" s="444">
        <f t="shared" ca="1" si="28"/>
        <v>2431235.3507025908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25">
      <c r="G295" s="459">
        <f t="shared" si="33"/>
        <v>24</v>
      </c>
      <c r="H295" s="459">
        <v>288</v>
      </c>
      <c r="I295" s="444">
        <f t="shared" ca="1" si="29"/>
        <v>2431235.3507025908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10039.916863283383</v>
      </c>
      <c r="L295" s="444">
        <f t="shared" ca="1" si="28"/>
        <v>2419619.9640512955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25">
      <c r="G296" s="459">
        <f>G295+1</f>
        <v>25</v>
      </c>
      <c r="H296" s="459">
        <v>289</v>
      </c>
      <c r="I296" s="444">
        <f t="shared" ca="1" si="29"/>
        <v>2419619.9640512955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9991.5194189029862</v>
      </c>
      <c r="L296" s="444">
        <f t="shared" ca="1" si="28"/>
        <v>2407956.1799556199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25">
      <c r="G297" s="459">
        <f t="shared" ref="G297:G307" si="34">G296</f>
        <v>25</v>
      </c>
      <c r="H297" s="459">
        <v>290</v>
      </c>
      <c r="I297" s="444">
        <f t="shared" ca="1" si="29"/>
        <v>2407956.1799556199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9942.920318504337</v>
      </c>
      <c r="L297" s="444">
        <f t="shared" ca="1" si="28"/>
        <v>2396243.7967595453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25">
      <c r="G298" s="459">
        <f t="shared" si="34"/>
        <v>25</v>
      </c>
      <c r="H298" s="459">
        <v>291</v>
      </c>
      <c r="I298" s="444">
        <f t="shared" ca="1" si="29"/>
        <v>2396243.7967595453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9894.1187218540272</v>
      </c>
      <c r="L298" s="444">
        <f t="shared" ca="1" si="28"/>
        <v>2384482.6119668204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25">
      <c r="G299" s="459">
        <f t="shared" si="34"/>
        <v>25</v>
      </c>
      <c r="H299" s="459">
        <v>292</v>
      </c>
      <c r="I299" s="444">
        <f t="shared" ca="1" si="29"/>
        <v>2384482.6119668204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9845.1137852176726</v>
      </c>
      <c r="L299" s="444">
        <f t="shared" ca="1" si="28"/>
        <v>2372672.4222374591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25">
      <c r="G300" s="459">
        <f t="shared" si="34"/>
        <v>25</v>
      </c>
      <c r="H300" s="459">
        <v>293</v>
      </c>
      <c r="I300" s="444">
        <f t="shared" ca="1" si="29"/>
        <v>2372672.4222374591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9795.9046613453338</v>
      </c>
      <c r="L300" s="444">
        <f t="shared" ca="1" si="28"/>
        <v>2360813.0233842256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25">
      <c r="G301" s="459">
        <f t="shared" si="34"/>
        <v>25</v>
      </c>
      <c r="H301" s="459">
        <v>294</v>
      </c>
      <c r="I301" s="444">
        <f t="shared" ca="1" si="29"/>
        <v>2360813.0233842256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9746.4904994568606</v>
      </c>
      <c r="L301" s="444">
        <f t="shared" ca="1" si="28"/>
        <v>2348904.2103691036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25">
      <c r="G302" s="459">
        <f t="shared" si="34"/>
        <v>25</v>
      </c>
      <c r="H302" s="459">
        <v>295</v>
      </c>
      <c r="I302" s="444">
        <f t="shared" ca="1" si="29"/>
        <v>2348904.2103691036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9696.8704452271868</v>
      </c>
      <c r="L302" s="444">
        <f t="shared" ca="1" si="28"/>
        <v>2336945.777299752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25">
      <c r="G303" s="459">
        <f t="shared" si="34"/>
        <v>25</v>
      </c>
      <c r="H303" s="459">
        <v>296</v>
      </c>
      <c r="I303" s="444">
        <f t="shared" ca="1" si="29"/>
        <v>2336945.777299752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9647.0436407715551</v>
      </c>
      <c r="L303" s="444">
        <f t="shared" ca="1" si="28"/>
        <v>2324937.5174259446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25">
      <c r="G304" s="459">
        <f t="shared" si="34"/>
        <v>25</v>
      </c>
      <c r="H304" s="459">
        <v>297</v>
      </c>
      <c r="I304" s="444">
        <f t="shared" ca="1" si="29"/>
        <v>2324937.5174259446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9597.0092246306904</v>
      </c>
      <c r="L304" s="444">
        <f t="shared" ca="1" si="28"/>
        <v>2312879.2231359966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25">
      <c r="G305" s="459">
        <f t="shared" si="34"/>
        <v>25</v>
      </c>
      <c r="H305" s="459">
        <v>298</v>
      </c>
      <c r="I305" s="444">
        <f t="shared" ca="1" si="29"/>
        <v>2312879.2231359966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9546.7663317559072</v>
      </c>
      <c r="L305" s="444">
        <f t="shared" ca="1" si="28"/>
        <v>2300770.6859531738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25">
      <c r="G306" s="459">
        <f t="shared" si="34"/>
        <v>25</v>
      </c>
      <c r="H306" s="459">
        <v>299</v>
      </c>
      <c r="I306" s="444">
        <f t="shared" ca="1" si="29"/>
        <v>2300770.6859531738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9496.3140934941457</v>
      </c>
      <c r="L306" s="444">
        <f t="shared" ca="1" si="28"/>
        <v>2288611.6965320893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25">
      <c r="G307" s="459">
        <f t="shared" si="34"/>
        <v>25</v>
      </c>
      <c r="H307" s="459">
        <v>300</v>
      </c>
      <c r="I307" s="444">
        <f t="shared" ca="1" si="29"/>
        <v>2288611.6965320893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9445.6516375729607</v>
      </c>
      <c r="L307" s="444">
        <f t="shared" ca="1" si="28"/>
        <v>2276402.0446550832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25">
      <c r="G308" s="459">
        <f>G307+1</f>
        <v>26</v>
      </c>
      <c r="H308" s="459">
        <v>301</v>
      </c>
      <c r="I308" s="444">
        <f t="shared" ca="1" si="29"/>
        <v>2276402.0446550832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9394.7780880854352</v>
      </c>
      <c r="L308" s="444">
        <f t="shared" ca="1" si="28"/>
        <v>2264141.5192285897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25">
      <c r="G309" s="459">
        <f t="shared" ref="G309:G319" si="35">G308</f>
        <v>26</v>
      </c>
      <c r="H309" s="459">
        <v>302</v>
      </c>
      <c r="I309" s="444">
        <f t="shared" ca="1" si="29"/>
        <v>2264141.5192285897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9343.6925654750448</v>
      </c>
      <c r="L309" s="444">
        <f t="shared" ca="1" si="28"/>
        <v>2251829.908279486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25">
      <c r="G310" s="459">
        <f t="shared" si="35"/>
        <v>26</v>
      </c>
      <c r="H310" s="459">
        <v>303</v>
      </c>
      <c r="I310" s="444">
        <f t="shared" ca="1" si="29"/>
        <v>2251829.908279486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9292.394186520447</v>
      </c>
      <c r="L310" s="444">
        <f t="shared" ca="1" si="28"/>
        <v>2239466.9989514276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25">
      <c r="G311" s="459">
        <f t="shared" si="35"/>
        <v>26</v>
      </c>
      <c r="H311" s="459">
        <v>304</v>
      </c>
      <c r="I311" s="444">
        <f t="shared" ca="1" si="29"/>
        <v>2239466.9989514276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9240.8820643202034</v>
      </c>
      <c r="L311" s="444">
        <f t="shared" ca="1" si="28"/>
        <v>2227052.5775011689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25">
      <c r="G312" s="459">
        <f t="shared" si="35"/>
        <v>26</v>
      </c>
      <c r="H312" s="459">
        <v>305</v>
      </c>
      <c r="I312" s="444">
        <f t="shared" ca="1" si="29"/>
        <v>2227052.5775011689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9189.155308277459</v>
      </c>
      <c r="L312" s="444">
        <f t="shared" ca="1" si="28"/>
        <v>2214586.4292948674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25">
      <c r="G313" s="459">
        <f t="shared" si="35"/>
        <v>26</v>
      </c>
      <c r="H313" s="459">
        <v>306</v>
      </c>
      <c r="I313" s="444">
        <f t="shared" ca="1" si="29"/>
        <v>2214586.4292948674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9137.2130240845363</v>
      </c>
      <c r="L313" s="444">
        <f t="shared" ca="1" si="28"/>
        <v>2202068.3388043731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25">
      <c r="G314" s="459">
        <f t="shared" si="35"/>
        <v>26</v>
      </c>
      <c r="H314" s="459">
        <v>307</v>
      </c>
      <c r="I314" s="444">
        <f t="shared" ca="1" si="29"/>
        <v>2202068.3388043731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9085.0543137074765</v>
      </c>
      <c r="L314" s="444">
        <f t="shared" ca="1" si="28"/>
        <v>2189498.0896035018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25">
      <c r="G315" s="459">
        <f t="shared" si="35"/>
        <v>26</v>
      </c>
      <c r="H315" s="459">
        <v>308</v>
      </c>
      <c r="I315" s="444">
        <f t="shared" ca="1" si="29"/>
        <v>2189498.0896035018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9032.678275370512</v>
      </c>
      <c r="L315" s="444">
        <f t="shared" ca="1" si="28"/>
        <v>2176875.4643642935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25">
      <c r="G316" s="459">
        <f t="shared" si="35"/>
        <v>26</v>
      </c>
      <c r="H316" s="459">
        <v>309</v>
      </c>
      <c r="I316" s="444">
        <f t="shared" ca="1" si="29"/>
        <v>2176875.4643642935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8980.0840035404781</v>
      </c>
      <c r="L316" s="444">
        <f t="shared" ca="1" si="28"/>
        <v>2164200.2448532553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25">
      <c r="G317" s="459">
        <f t="shared" si="35"/>
        <v>26</v>
      </c>
      <c r="H317" s="459">
        <v>310</v>
      </c>
      <c r="I317" s="444">
        <f t="shared" ca="1" si="29"/>
        <v>2164200.2448532553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8927.2705889111512</v>
      </c>
      <c r="L317" s="444">
        <f t="shared" ca="1" si="28"/>
        <v>2151472.2119275876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25">
      <c r="G318" s="459">
        <f t="shared" si="35"/>
        <v>26</v>
      </c>
      <c r="H318" s="459">
        <v>311</v>
      </c>
      <c r="I318" s="444">
        <f t="shared" ca="1" si="29"/>
        <v>2151472.2119275876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8874.2371183875366</v>
      </c>
      <c r="L318" s="444">
        <f t="shared" ca="1" si="28"/>
        <v>2138691.1455313964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25">
      <c r="G319" s="459">
        <f t="shared" si="35"/>
        <v>26</v>
      </c>
      <c r="H319" s="459">
        <v>312</v>
      </c>
      <c r="I319" s="444">
        <f t="shared" ca="1" si="29"/>
        <v>2138691.1455313964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8820.9826750700722</v>
      </c>
      <c r="L319" s="444">
        <f t="shared" ca="1" si="28"/>
        <v>2125856.8246918875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25">
      <c r="G320" s="459">
        <f>G319+1</f>
        <v>27</v>
      </c>
      <c r="H320" s="459">
        <v>313</v>
      </c>
      <c r="I320" s="444">
        <f t="shared" ca="1" si="29"/>
        <v>2125856.8246918875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8767.5063382387852</v>
      </c>
      <c r="L320" s="444">
        <f t="shared" ca="1" si="28"/>
        <v>2112969.0275155474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25">
      <c r="G321" s="459">
        <f t="shared" ref="G321:G331" si="36">G320</f>
        <v>27</v>
      </c>
      <c r="H321" s="459">
        <v>314</v>
      </c>
      <c r="I321" s="444">
        <f t="shared" ca="1" si="29"/>
        <v>2112969.0275155474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8713.8071833373688</v>
      </c>
      <c r="L321" s="444">
        <f t="shared" ca="1" si="28"/>
        <v>2100027.5311843059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25">
      <c r="G322" s="459">
        <f t="shared" si="36"/>
        <v>27</v>
      </c>
      <c r="H322" s="459">
        <v>315</v>
      </c>
      <c r="I322" s="444">
        <f t="shared" ca="1" si="29"/>
        <v>2100027.5311843059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8659.8842819571964</v>
      </c>
      <c r="L322" s="444">
        <f t="shared" ca="1" si="28"/>
        <v>2087032.1119516843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25">
      <c r="G323" s="459">
        <f t="shared" si="36"/>
        <v>27</v>
      </c>
      <c r="H323" s="459">
        <v>316</v>
      </c>
      <c r="I323" s="444">
        <f t="shared" ca="1" si="29"/>
        <v>2087032.1119516843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8605.7367018212735</v>
      </c>
      <c r="L323" s="444">
        <f t="shared" ca="1" si="28"/>
        <v>2073982.5451389267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25">
      <c r="G324" s="459">
        <f t="shared" si="36"/>
        <v>27</v>
      </c>
      <c r="H324" s="459">
        <v>317</v>
      </c>
      <c r="I324" s="444">
        <f t="shared" ca="1" si="29"/>
        <v>2073982.5451389267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8551.3635067681153</v>
      </c>
      <c r="L324" s="444">
        <f t="shared" ca="1" si="28"/>
        <v>2060878.605131116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25">
      <c r="G325" s="459">
        <f t="shared" si="36"/>
        <v>27</v>
      </c>
      <c r="H325" s="459">
        <v>318</v>
      </c>
      <c r="I325" s="444">
        <f t="shared" ca="1" si="29"/>
        <v>2060878.605131116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8496.7637567355705</v>
      </c>
      <c r="L325" s="444">
        <f t="shared" ca="1" si="28"/>
        <v>2047720.0653732726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25">
      <c r="G326" s="459">
        <f t="shared" si="36"/>
        <v>27</v>
      </c>
      <c r="H326" s="459">
        <v>319</v>
      </c>
      <c r="I326" s="444">
        <f t="shared" ca="1" si="29"/>
        <v>2047720.0653732726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8441.9365077445582</v>
      </c>
      <c r="L326" s="444">
        <f t="shared" ca="1" si="28"/>
        <v>2034506.6983664383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25">
      <c r="G327" s="459">
        <f t="shared" si="36"/>
        <v>27</v>
      </c>
      <c r="H327" s="459">
        <v>320</v>
      </c>
      <c r="I327" s="444">
        <f t="shared" ca="1" si="29"/>
        <v>2034506.6983664383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8386.8808118827474</v>
      </c>
      <c r="L327" s="444">
        <f t="shared" ca="1" si="28"/>
        <v>2021238.2756637421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25">
      <c r="G328" s="459">
        <f t="shared" si="36"/>
        <v>27</v>
      </c>
      <c r="H328" s="459">
        <v>321</v>
      </c>
      <c r="I328" s="444">
        <f t="shared" ca="1" si="29"/>
        <v>2021238.2756637421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8331.5957172881808</v>
      </c>
      <c r="L328" s="444">
        <f t="shared" ca="1" si="28"/>
        <v>2007914.5678664513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25">
      <c r="G329" s="459">
        <f t="shared" si="36"/>
        <v>27</v>
      </c>
      <c r="H329" s="459">
        <v>322</v>
      </c>
      <c r="I329" s="444">
        <f t="shared" ca="1" si="29"/>
        <v>2007914.5678664513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8276.0802681328023</v>
      </c>
      <c r="L329" s="444">
        <f t="shared" ca="1" si="28"/>
        <v>1994535.3446200052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25">
      <c r="G330" s="459">
        <f t="shared" si="36"/>
        <v>27</v>
      </c>
      <c r="H330" s="459">
        <v>323</v>
      </c>
      <c r="I330" s="444">
        <f t="shared" ca="1" si="29"/>
        <v>1994535.3446200052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8220.3335046059437</v>
      </c>
      <c r="L330" s="444">
        <f t="shared" ca="1" si="28"/>
        <v>1981100.3746100324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25">
      <c r="G331" s="459">
        <f t="shared" si="36"/>
        <v>27</v>
      </c>
      <c r="H331" s="459">
        <v>324</v>
      </c>
      <c r="I331" s="444">
        <f t="shared" ca="1" si="29"/>
        <v>1981100.3746100324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8164.3544628977243</v>
      </c>
      <c r="L331" s="444">
        <f t="shared" ca="1" si="28"/>
        <v>1967609.4255583512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25">
      <c r="G332" s="459">
        <f>G331+1</f>
        <v>28</v>
      </c>
      <c r="H332" s="459">
        <v>325</v>
      </c>
      <c r="I332" s="444">
        <f t="shared" ca="1" si="29"/>
        <v>1967609.4255583512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8108.1421751823846</v>
      </c>
      <c r="L332" s="444">
        <f t="shared" ca="1" si="28"/>
        <v>1954062.2642189548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25">
      <c r="G333" s="459">
        <f t="shared" ref="G333:G343" si="37">G332</f>
        <v>28</v>
      </c>
      <c r="H333" s="459">
        <v>326</v>
      </c>
      <c r="I333" s="444">
        <f t="shared" ca="1" si="29"/>
        <v>1954062.2642189548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8051.6956696015668</v>
      </c>
      <c r="L333" s="444">
        <f t="shared" ca="1" si="28"/>
        <v>1940458.6563739777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25">
      <c r="G334" s="459">
        <f t="shared" si="37"/>
        <v>28</v>
      </c>
      <c r="H334" s="459">
        <v>327</v>
      </c>
      <c r="I334" s="444">
        <f t="shared" ca="1" si="29"/>
        <v>1940458.6563739777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7995.0139702474953</v>
      </c>
      <c r="L334" s="444">
        <f t="shared" ca="1" si="28"/>
        <v>1926798.3668296463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25">
      <c r="G335" s="459">
        <f t="shared" si="37"/>
        <v>28</v>
      </c>
      <c r="H335" s="459">
        <v>328</v>
      </c>
      <c r="I335" s="444">
        <f t="shared" ca="1" si="29"/>
        <v>1926798.3668296463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7938.0960971461145</v>
      </c>
      <c r="L335" s="444">
        <f t="shared" ca="1" si="28"/>
        <v>1913081.1594122136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25">
      <c r="G336" s="459">
        <f t="shared" si="37"/>
        <v>28</v>
      </c>
      <c r="H336" s="459">
        <v>329</v>
      </c>
      <c r="I336" s="444">
        <f t="shared" ca="1" si="29"/>
        <v>1913081.1594122136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7880.9410662401451</v>
      </c>
      <c r="L336" s="444">
        <f t="shared" ca="1" si="28"/>
        <v>1899306.7969638749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25">
      <c r="G337" s="459">
        <f t="shared" si="37"/>
        <v>28</v>
      </c>
      <c r="H337" s="459">
        <v>330</v>
      </c>
      <c r="I337" s="444">
        <f t="shared" ca="1" si="29"/>
        <v>1899306.7969638749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7823.5478893720674</v>
      </c>
      <c r="L337" s="444">
        <f t="shared" ca="1" si="28"/>
        <v>1885475.0413386682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25">
      <c r="G338" s="459">
        <f t="shared" si="37"/>
        <v>28</v>
      </c>
      <c r="H338" s="459">
        <v>331</v>
      </c>
      <c r="I338" s="444">
        <f t="shared" ca="1" si="29"/>
        <v>1885475.0413386682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7765.9155742670391</v>
      </c>
      <c r="L338" s="444">
        <f t="shared" ca="1" si="28"/>
        <v>1871585.6533983564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25">
      <c r="G339" s="459">
        <f t="shared" si="37"/>
        <v>28</v>
      </c>
      <c r="H339" s="459">
        <v>332</v>
      </c>
      <c r="I339" s="444">
        <f t="shared" ca="1" si="29"/>
        <v>1871585.6533983564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7708.0431245157406</v>
      </c>
      <c r="L339" s="444">
        <f t="shared" ca="1" si="28"/>
        <v>1857638.3930082934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25">
      <c r="G340" s="459">
        <f t="shared" si="37"/>
        <v>28</v>
      </c>
      <c r="H340" s="459">
        <v>333</v>
      </c>
      <c r="I340" s="444">
        <f t="shared" ca="1" si="29"/>
        <v>1857638.3930082934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7649.9295395571444</v>
      </c>
      <c r="L340" s="444">
        <f t="shared" ca="1" si="28"/>
        <v>1843633.0190332716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25">
      <c r="G341" s="459">
        <f t="shared" si="37"/>
        <v>28</v>
      </c>
      <c r="H341" s="459">
        <v>334</v>
      </c>
      <c r="I341" s="444">
        <f t="shared" ca="1" si="29"/>
        <v>1843633.0190332716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7591.5738146612193</v>
      </c>
      <c r="L341" s="444">
        <f t="shared" ca="1" si="28"/>
        <v>1829569.289333354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25">
      <c r="G342" s="459">
        <f t="shared" si="37"/>
        <v>28</v>
      </c>
      <c r="H342" s="459">
        <v>335</v>
      </c>
      <c r="I342" s="444">
        <f t="shared" ca="1" si="29"/>
        <v>1829569.289333354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7532.9749409115639</v>
      </c>
      <c r="L342" s="444">
        <f t="shared" ca="1" si="28"/>
        <v>1815446.9607596868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25">
      <c r="G343" s="459">
        <f t="shared" si="37"/>
        <v>28</v>
      </c>
      <c r="H343" s="459">
        <v>336</v>
      </c>
      <c r="I343" s="444">
        <f t="shared" ca="1" si="29"/>
        <v>1815446.9607596868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7474.1319051879482</v>
      </c>
      <c r="L343" s="444">
        <f t="shared" ca="1" si="28"/>
        <v>1801265.7891502958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25">
      <c r="G344" s="459">
        <f>G343+1</f>
        <v>29</v>
      </c>
      <c r="H344" s="459">
        <v>337</v>
      </c>
      <c r="I344" s="444">
        <f t="shared" ca="1" si="29"/>
        <v>1801265.7891502958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7415.0436901488192</v>
      </c>
      <c r="L344" s="444">
        <f t="shared" ca="1" si="28"/>
        <v>1787025.5293258657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25">
      <c r="G345" s="459">
        <f t="shared" ref="G345:G355" si="38">G344</f>
        <v>29</v>
      </c>
      <c r="H345" s="459">
        <v>338</v>
      </c>
      <c r="I345" s="444">
        <f t="shared" ca="1" si="29"/>
        <v>1787025.5293258657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7355.7092742136947</v>
      </c>
      <c r="L345" s="444">
        <f t="shared" ca="1" si="28"/>
        <v>1772725.9350855006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25">
      <c r="G346" s="459">
        <f t="shared" si="38"/>
        <v>29</v>
      </c>
      <c r="H346" s="459">
        <v>339</v>
      </c>
      <c r="I346" s="444">
        <f t="shared" ca="1" si="29"/>
        <v>1772725.9350855006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7296.1276315455061</v>
      </c>
      <c r="L346" s="444">
        <f t="shared" ca="1" si="28"/>
        <v>1758366.7592024673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25">
      <c r="G347" s="459">
        <f t="shared" si="38"/>
        <v>29</v>
      </c>
      <c r="H347" s="459">
        <v>340</v>
      </c>
      <c r="I347" s="444">
        <f t="shared" ca="1" si="29"/>
        <v>1758366.7592024673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7236.2977320328691</v>
      </c>
      <c r="L347" s="444">
        <f t="shared" ca="1" si="28"/>
        <v>1743947.7534199213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25">
      <c r="G348" s="459">
        <f t="shared" si="38"/>
        <v>29</v>
      </c>
      <c r="H348" s="459">
        <v>341</v>
      </c>
      <c r="I348" s="444">
        <f t="shared" ca="1" si="29"/>
        <v>1743947.7534199213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7176.2185412722602</v>
      </c>
      <c r="L348" s="444">
        <f t="shared" ca="1" si="28"/>
        <v>1729468.6684466146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25">
      <c r="G349" s="459">
        <f t="shared" si="38"/>
        <v>29</v>
      </c>
      <c r="H349" s="459">
        <v>342</v>
      </c>
      <c r="I349" s="444">
        <f t="shared" ca="1" si="29"/>
        <v>1729468.6684466146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7115.8890205501484</v>
      </c>
      <c r="L349" s="444">
        <f t="shared" ca="1" si="28"/>
        <v>1714929.2539525859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25">
      <c r="G350" s="459">
        <f t="shared" si="38"/>
        <v>29</v>
      </c>
      <c r="H350" s="459">
        <v>343</v>
      </c>
      <c r="I350" s="444">
        <f t="shared" ca="1" si="29"/>
        <v>1714929.2539525859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7055.3081268250289</v>
      </c>
      <c r="L350" s="444">
        <f t="shared" ca="1" si="28"/>
        <v>1700329.2585648322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25">
      <c r="G351" s="459">
        <f t="shared" si="38"/>
        <v>29</v>
      </c>
      <c r="H351" s="459">
        <v>344</v>
      </c>
      <c r="I351" s="444">
        <f t="shared" ca="1" si="29"/>
        <v>1700329.2585648322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6994.4748127093881</v>
      </c>
      <c r="L351" s="444">
        <f t="shared" ca="1" si="28"/>
        <v>1685668.4298629628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25">
      <c r="G352" s="459">
        <f t="shared" si="38"/>
        <v>29</v>
      </c>
      <c r="H352" s="459">
        <v>345</v>
      </c>
      <c r="I352" s="444">
        <f t="shared" ca="1" si="29"/>
        <v>1685668.4298629628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6933.388026451601</v>
      </c>
      <c r="L352" s="444">
        <f t="shared" ca="1" si="28"/>
        <v>1670946.5143748356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25">
      <c r="G353" s="459">
        <f t="shared" si="38"/>
        <v>29</v>
      </c>
      <c r="H353" s="459">
        <v>346</v>
      </c>
      <c r="I353" s="444">
        <f t="shared" ca="1" si="29"/>
        <v>1670946.5143748356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6872.0467119177374</v>
      </c>
      <c r="L353" s="444">
        <f t="shared" ca="1" si="28"/>
        <v>1656163.2575721745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25">
      <c r="G354" s="459">
        <f t="shared" si="38"/>
        <v>29</v>
      </c>
      <c r="H354" s="459">
        <v>347</v>
      </c>
      <c r="I354" s="444">
        <f t="shared" ca="1" si="29"/>
        <v>1656163.2575721745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6810.4498085733148</v>
      </c>
      <c r="L354" s="444">
        <f t="shared" ca="1" si="28"/>
        <v>1641318.403866169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25">
      <c r="G355" s="459">
        <f t="shared" si="38"/>
        <v>29</v>
      </c>
      <c r="H355" s="459">
        <v>348</v>
      </c>
      <c r="I355" s="444">
        <f t="shared" ca="1" si="29"/>
        <v>1641318.403866169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6748.5962514649591</v>
      </c>
      <c r="L355" s="444">
        <f t="shared" ca="1" si="28"/>
        <v>1626411.6966030551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25">
      <c r="G356" s="459">
        <f>G355+1</f>
        <v>30</v>
      </c>
      <c r="H356" s="459">
        <v>349</v>
      </c>
      <c r="I356" s="444">
        <f t="shared" ca="1" si="29"/>
        <v>1626411.6966030551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6686.4849712019841</v>
      </c>
      <c r="L356" s="444">
        <f t="shared" ca="1" si="28"/>
        <v>1611442.8780596782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25">
      <c r="G357" s="459">
        <f t="shared" ref="G357:G367" si="39">G356</f>
        <v>30</v>
      </c>
      <c r="H357" s="459">
        <v>350</v>
      </c>
      <c r="I357" s="444">
        <f t="shared" ca="1" si="29"/>
        <v>1611442.8780596782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6624.1148939379136</v>
      </c>
      <c r="L357" s="444">
        <f t="shared" ca="1" si="28"/>
        <v>1596411.6894390373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25">
      <c r="G358" s="459">
        <f t="shared" si="39"/>
        <v>30</v>
      </c>
      <c r="H358" s="459">
        <v>351</v>
      </c>
      <c r="I358" s="444">
        <f t="shared" ca="1" si="29"/>
        <v>1596411.6894390373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6561.4849413519105</v>
      </c>
      <c r="L358" s="444">
        <f t="shared" ca="1" si="28"/>
        <v>1581317.8708658104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25">
      <c r="G359" s="459">
        <f t="shared" si="39"/>
        <v>30</v>
      </c>
      <c r="H359" s="459">
        <v>352</v>
      </c>
      <c r="I359" s="444">
        <f t="shared" ca="1" si="29"/>
        <v>1581317.8708658104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6498.5940306301318</v>
      </c>
      <c r="L359" s="444">
        <f t="shared" ca="1" si="28"/>
        <v>1566161.1613818617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25">
      <c r="G360" s="459">
        <f t="shared" si="39"/>
        <v>30</v>
      </c>
      <c r="H360" s="459">
        <v>353</v>
      </c>
      <c r="I360" s="444">
        <f t="shared" ca="1" si="29"/>
        <v>1566161.1613818617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6435.4410744470115</v>
      </c>
      <c r="L360" s="444">
        <f t="shared" ca="1" si="28"/>
        <v>1550941.2989417298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25">
      <c r="G361" s="459">
        <f t="shared" si="39"/>
        <v>30</v>
      </c>
      <c r="H361" s="459">
        <v>354</v>
      </c>
      <c r="I361" s="444">
        <f t="shared" ca="1" si="29"/>
        <v>1550941.2989417298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6372.0249809464622</v>
      </c>
      <c r="L361" s="444">
        <f t="shared" ca="1" si="28"/>
        <v>1535658.0204080974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25">
      <c r="G362" s="459">
        <f t="shared" si="39"/>
        <v>30</v>
      </c>
      <c r="H362" s="459">
        <v>355</v>
      </c>
      <c r="I362" s="444">
        <f t="shared" ca="1" si="29"/>
        <v>1535658.0204080974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6308.3446537229938</v>
      </c>
      <c r="L362" s="444">
        <f t="shared" ca="1" si="28"/>
        <v>1520311.0615472416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25">
      <c r="G363" s="459">
        <f t="shared" si="39"/>
        <v>30</v>
      </c>
      <c r="H363" s="459">
        <v>356</v>
      </c>
      <c r="I363" s="444">
        <f t="shared" ca="1" si="29"/>
        <v>1520311.0615472416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6244.3989918027619</v>
      </c>
      <c r="L363" s="444">
        <f t="shared" ca="1" si="28"/>
        <v>1504900.1570244655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25">
      <c r="G364" s="459">
        <f t="shared" si="39"/>
        <v>30</v>
      </c>
      <c r="H364" s="459">
        <v>357</v>
      </c>
      <c r="I364" s="444">
        <f t="shared" ca="1" si="29"/>
        <v>1504900.1570244655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6180.1868896245278</v>
      </c>
      <c r="L364" s="444">
        <f t="shared" ca="1" si="28"/>
        <v>1489425.0403995111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25">
      <c r="G365" s="459">
        <f t="shared" si="39"/>
        <v>30</v>
      </c>
      <c r="H365" s="459">
        <v>358</v>
      </c>
      <c r="I365" s="444">
        <f t="shared" ca="1" si="29"/>
        <v>1489425.0403995111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6115.7072370205515</v>
      </c>
      <c r="L365" s="444">
        <f t="shared" ca="1" si="28"/>
        <v>1473885.4441219529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25">
      <c r="G366" s="459">
        <f t="shared" si="39"/>
        <v>30</v>
      </c>
      <c r="H366" s="459">
        <v>359</v>
      </c>
      <c r="I366" s="444">
        <f t="shared" ca="1" si="29"/>
        <v>1473885.4441219529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6050.9589191973919</v>
      </c>
      <c r="L366" s="444">
        <f t="shared" ca="1" si="28"/>
        <v>1458281.0995265713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25">
      <c r="G367" s="459">
        <f t="shared" si="39"/>
        <v>30</v>
      </c>
      <c r="H367" s="459">
        <v>360</v>
      </c>
      <c r="I367" s="444">
        <f t="shared" ca="1" si="29"/>
        <v>1458281.0995265713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5985.9408167166357</v>
      </c>
      <c r="L367" s="444">
        <f t="shared" ca="1" si="28"/>
        <v>1442611.736828709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25">
      <c r="G368" s="459">
        <f>G367+1</f>
        <v>31</v>
      </c>
      <c r="H368" s="459">
        <v>361</v>
      </c>
      <c r="I368" s="444">
        <f t="shared" ca="1" si="29"/>
        <v>1442611.736828709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5920.6518054755425</v>
      </c>
      <c r="L368" s="444">
        <f t="shared" ca="1" si="28"/>
        <v>1426877.0851196058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25">
      <c r="G369" s="459">
        <f t="shared" ref="G369:G379" si="40">G368</f>
        <v>31</v>
      </c>
      <c r="H369" s="459">
        <v>362</v>
      </c>
      <c r="I369" s="444">
        <f t="shared" ca="1" si="29"/>
        <v>1426877.0851196058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5855.0907566876122</v>
      </c>
      <c r="L369" s="444">
        <f t="shared" ca="1" si="28"/>
        <v>1411076.8723617145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25">
      <c r="G370" s="459">
        <f t="shared" si="40"/>
        <v>31</v>
      </c>
      <c r="H370" s="459">
        <v>363</v>
      </c>
      <c r="I370" s="444">
        <f t="shared" ca="1" si="29"/>
        <v>1411076.8723617145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5789.2565368630649</v>
      </c>
      <c r="L370" s="444">
        <f t="shared" ca="1" si="28"/>
        <v>1395210.8253839987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25">
      <c r="G371" s="459">
        <f t="shared" si="40"/>
        <v>31</v>
      </c>
      <c r="H371" s="459">
        <v>364</v>
      </c>
      <c r="I371" s="444">
        <f t="shared" ca="1" si="29"/>
        <v>1395210.8253839987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5723.1480077892493</v>
      </c>
      <c r="L371" s="444">
        <f t="shared" ca="1" si="28"/>
        <v>1379278.669877209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25">
      <c r="G372" s="459">
        <f t="shared" si="40"/>
        <v>31</v>
      </c>
      <c r="H372" s="459">
        <v>365</v>
      </c>
      <c r="I372" s="444">
        <f t="shared" ca="1" si="29"/>
        <v>1379278.669877209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5656.7640265109585</v>
      </c>
      <c r="L372" s="444">
        <f t="shared" ca="1" si="28"/>
        <v>1363280.1303891412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25">
      <c r="G373" s="459">
        <f t="shared" si="40"/>
        <v>31</v>
      </c>
      <c r="H373" s="459">
        <v>366</v>
      </c>
      <c r="I373" s="444">
        <f t="shared" ca="1" si="29"/>
        <v>1363280.1303891412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5590.1034453106759</v>
      </c>
      <c r="L373" s="444">
        <f t="shared" ca="1" si="28"/>
        <v>1347214.9303198729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25">
      <c r="G374" s="459">
        <f t="shared" si="40"/>
        <v>31</v>
      </c>
      <c r="H374" s="459">
        <v>367</v>
      </c>
      <c r="I374" s="444">
        <f t="shared" ca="1" si="29"/>
        <v>1347214.9303198729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5523.1651116887251</v>
      </c>
      <c r="L374" s="444">
        <f t="shared" ca="1" si="28"/>
        <v>1331082.7919169827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25">
      <c r="G375" s="459">
        <f t="shared" si="40"/>
        <v>31</v>
      </c>
      <c r="H375" s="459">
        <v>368</v>
      </c>
      <c r="I375" s="444">
        <f t="shared" ca="1" si="29"/>
        <v>1331082.7919169827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5455.9478683433499</v>
      </c>
      <c r="L375" s="444">
        <f t="shared" ca="1" si="28"/>
        <v>1314883.4362707473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25">
      <c r="G376" s="459">
        <f t="shared" si="40"/>
        <v>31</v>
      </c>
      <c r="H376" s="459">
        <v>369</v>
      </c>
      <c r="I376" s="444">
        <f t="shared" ca="1" si="29"/>
        <v>1314883.4362707473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5388.450553150702</v>
      </c>
      <c r="L376" s="444">
        <f t="shared" ca="1" si="28"/>
        <v>1298616.5833093191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25">
      <c r="G377" s="459">
        <f t="shared" si="40"/>
        <v>31</v>
      </c>
      <c r="H377" s="459">
        <v>370</v>
      </c>
      <c r="I377" s="444">
        <f t="shared" ca="1" si="29"/>
        <v>1298616.5833093191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5320.6719991447508</v>
      </c>
      <c r="L377" s="444">
        <f t="shared" ca="1" si="28"/>
        <v>1282281.9517938851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25">
      <c r="G378" s="459">
        <f t="shared" si="40"/>
        <v>31</v>
      </c>
      <c r="H378" s="459">
        <v>371</v>
      </c>
      <c r="I378" s="444">
        <f t="shared" ca="1" si="29"/>
        <v>1282281.9517938851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5252.6110344971094</v>
      </c>
      <c r="L378" s="444">
        <f t="shared" ca="1" si="28"/>
        <v>1265879.2593138034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25">
      <c r="G379" s="459">
        <f t="shared" si="40"/>
        <v>31</v>
      </c>
      <c r="H379" s="459">
        <v>372</v>
      </c>
      <c r="I379" s="444">
        <f t="shared" ca="1" si="29"/>
        <v>1265879.2593138034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5184.2664824967687</v>
      </c>
      <c r="L379" s="444">
        <f t="shared" ca="1" si="28"/>
        <v>1249408.2222817214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25">
      <c r="G380" s="459">
        <f>G379+1</f>
        <v>32</v>
      </c>
      <c r="H380" s="459">
        <v>373</v>
      </c>
      <c r="I380" s="444">
        <f t="shared" ca="1" si="29"/>
        <v>1249408.2222817214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5115.6371615297603</v>
      </c>
      <c r="L380" s="444">
        <f t="shared" ca="1" si="28"/>
        <v>1232868.5559286724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25">
      <c r="G381" s="459">
        <f t="shared" ref="G381:G391" si="41">G380</f>
        <v>32</v>
      </c>
      <c r="H381" s="459">
        <v>374</v>
      </c>
      <c r="I381" s="444">
        <f t="shared" ca="1" si="29"/>
        <v>1232868.5559286724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5046.7218850587233</v>
      </c>
      <c r="L381" s="444">
        <f t="shared" ca="1" si="28"/>
        <v>1216259.9742991524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25">
      <c r="G382" s="459">
        <f t="shared" si="41"/>
        <v>32</v>
      </c>
      <c r="H382" s="459">
        <v>375</v>
      </c>
      <c r="I382" s="444">
        <f t="shared" ca="1" si="29"/>
        <v>1216259.9742991524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4977.51946160239</v>
      </c>
      <c r="L382" s="444">
        <f t="shared" ca="1" si="28"/>
        <v>1199582.190246176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25">
      <c r="G383" s="459">
        <f t="shared" si="41"/>
        <v>32</v>
      </c>
      <c r="H383" s="459">
        <v>376</v>
      </c>
      <c r="I383" s="444">
        <f t="shared" ca="1" si="29"/>
        <v>1199582.190246176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4908.028694714988</v>
      </c>
      <c r="L383" s="444">
        <f t="shared" ca="1" si="28"/>
        <v>1182834.915426312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25">
      <c r="G384" s="459">
        <f t="shared" si="41"/>
        <v>32</v>
      </c>
      <c r="H384" s="459">
        <v>377</v>
      </c>
      <c r="I384" s="444">
        <f t="shared" ca="1" si="29"/>
        <v>1182834.915426312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4838.2483829655548</v>
      </c>
      <c r="L384" s="444">
        <f t="shared" ca="1" si="28"/>
        <v>1166017.8602946987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25">
      <c r="G385" s="459">
        <f t="shared" si="41"/>
        <v>32</v>
      </c>
      <c r="H385" s="459">
        <v>378</v>
      </c>
      <c r="I385" s="444">
        <f t="shared" ca="1" si="29"/>
        <v>1166017.8602946987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4768.1773199171657</v>
      </c>
      <c r="L385" s="444">
        <f t="shared" ca="1" si="28"/>
        <v>1149130.734100037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25">
      <c r="G386" s="459">
        <f t="shared" si="41"/>
        <v>32</v>
      </c>
      <c r="H386" s="459">
        <v>379</v>
      </c>
      <c r="I386" s="444">
        <f t="shared" ca="1" si="29"/>
        <v>1149130.734100037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4697.814294106076</v>
      </c>
      <c r="L386" s="444">
        <f t="shared" ca="1" si="28"/>
        <v>1132173.2448795643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25">
      <c r="G387" s="459">
        <f t="shared" si="41"/>
        <v>32</v>
      </c>
      <c r="H387" s="459">
        <v>380</v>
      </c>
      <c r="I387" s="444">
        <f t="shared" ca="1" si="29"/>
        <v>1132173.2448795643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4627.1580890207724</v>
      </c>
      <c r="L387" s="444">
        <f t="shared" ca="1" si="28"/>
        <v>1115145.0994540062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25">
      <c r="G388" s="459">
        <f t="shared" si="41"/>
        <v>32</v>
      </c>
      <c r="H388" s="459">
        <v>381</v>
      </c>
      <c r="I388" s="444">
        <f t="shared" ca="1" si="29"/>
        <v>1115145.0994540062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4556.207483080947</v>
      </c>
      <c r="L388" s="444">
        <f t="shared" ca="1" si="28"/>
        <v>1098046.0034225082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25">
      <c r="G389" s="459">
        <f t="shared" si="41"/>
        <v>32</v>
      </c>
      <c r="H389" s="459">
        <v>382</v>
      </c>
      <c r="I389" s="444">
        <f t="shared" ca="1" si="29"/>
        <v>1098046.0034225082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4484.9612496163727</v>
      </c>
      <c r="L389" s="444">
        <f t="shared" ca="1" si="28"/>
        <v>1080875.6611575459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25">
      <c r="G390" s="459">
        <f t="shared" si="41"/>
        <v>32</v>
      </c>
      <c r="H390" s="459">
        <v>383</v>
      </c>
      <c r="I390" s="444">
        <f t="shared" ca="1" si="29"/>
        <v>1080875.6611575459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4413.4181568456961</v>
      </c>
      <c r="L390" s="444">
        <f t="shared" ca="1" si="28"/>
        <v>1063633.7757998127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25">
      <c r="G391" s="459">
        <f t="shared" si="41"/>
        <v>32</v>
      </c>
      <c r="H391" s="459">
        <v>384</v>
      </c>
      <c r="I391" s="444">
        <f t="shared" ca="1" si="29"/>
        <v>1063633.7757998127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4341.5769678551414</v>
      </c>
      <c r="L391" s="444">
        <f t="shared" ca="1" si="28"/>
        <v>1046320.049253089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25">
      <c r="G392" s="459">
        <f>G391+1</f>
        <v>33</v>
      </c>
      <c r="H392" s="459">
        <v>385</v>
      </c>
      <c r="I392" s="444">
        <f t="shared" ca="1" si="29"/>
        <v>1046320.049253089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4269.4364405771266</v>
      </c>
      <c r="L392" s="444">
        <f t="shared" ca="1" si="28"/>
        <v>1028934.1821790874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25">
      <c r="G393" s="459">
        <f t="shared" ref="G393:G403" si="42">G392</f>
        <v>33</v>
      </c>
      <c r="H393" s="459">
        <v>386</v>
      </c>
      <c r="I393" s="444">
        <f t="shared" ca="1" si="29"/>
        <v>1028934.1821790874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4196.9953277687864</v>
      </c>
      <c r="L393" s="444">
        <f t="shared" ca="1" si="28"/>
        <v>1011475.8739922774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25">
      <c r="G394" s="459">
        <f t="shared" si="42"/>
        <v>33</v>
      </c>
      <c r="H394" s="459">
        <v>387</v>
      </c>
      <c r="I394" s="444">
        <f t="shared" ca="1" si="29"/>
        <v>1011475.8739922774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4124.2523769904119</v>
      </c>
      <c r="L394" s="444">
        <f t="shared" ca="1" si="28"/>
        <v>993944.82285468909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25">
      <c r="G395" s="459">
        <f t="shared" si="42"/>
        <v>33</v>
      </c>
      <c r="H395" s="459">
        <v>388</v>
      </c>
      <c r="I395" s="444">
        <f t="shared" ca="1" si="29"/>
        <v>993944.82285468909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4051.2063305837928</v>
      </c>
      <c r="L395" s="444">
        <f t="shared" ca="1" si="28"/>
        <v>976340.72567069402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25">
      <c r="G396" s="459">
        <f t="shared" si="42"/>
        <v>33</v>
      </c>
      <c r="H396" s="459">
        <v>389</v>
      </c>
      <c r="I396" s="444">
        <f t="shared" ca="1" si="29"/>
        <v>976340.72567069402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3977.8559256504805</v>
      </c>
      <c r="L396" s="444">
        <f t="shared" ca="1" si="28"/>
        <v>958663.27808176575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25">
      <c r="G397" s="459">
        <f t="shared" si="42"/>
        <v>33</v>
      </c>
      <c r="H397" s="459">
        <v>390</v>
      </c>
      <c r="I397" s="444">
        <f t="shared" ca="1" si="29"/>
        <v>958663.27808176575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3904.1998940299454</v>
      </c>
      <c r="L397" s="444">
        <f t="shared" ca="1" si="28"/>
        <v>940912.17446121702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25">
      <c r="G398" s="459">
        <f t="shared" si="42"/>
        <v>33</v>
      </c>
      <c r="H398" s="459">
        <v>391</v>
      </c>
      <c r="I398" s="444">
        <f t="shared" ca="1" si="29"/>
        <v>940912.17446121702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3830.2369622776596</v>
      </c>
      <c r="L398" s="444">
        <f t="shared" ca="1" si="28"/>
        <v>923087.10790891596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25">
      <c r="G399" s="459">
        <f t="shared" si="42"/>
        <v>33</v>
      </c>
      <c r="H399" s="459">
        <v>392</v>
      </c>
      <c r="I399" s="444">
        <f t="shared" ca="1" si="29"/>
        <v>923087.10790891596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3755.9658516430713</v>
      </c>
      <c r="L399" s="444">
        <f t="shared" ca="1" si="28"/>
        <v>905187.77024598024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25">
      <c r="G400" s="459">
        <f t="shared" si="42"/>
        <v>33</v>
      </c>
      <c r="H400" s="459">
        <v>393</v>
      </c>
      <c r="I400" s="444">
        <f t="shared" ca="1" si="29"/>
        <v>905187.77024598024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3681.3852780475058</v>
      </c>
      <c r="L400" s="444">
        <f t="shared" ca="1" si="28"/>
        <v>887213.85200944892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25">
      <c r="G401" s="459">
        <f t="shared" si="42"/>
        <v>33</v>
      </c>
      <c r="H401" s="459">
        <v>394</v>
      </c>
      <c r="I401" s="444">
        <f t="shared" ca="1" si="29"/>
        <v>887213.85200944892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3606.4939520619582</v>
      </c>
      <c r="L401" s="444">
        <f t="shared" ca="1" si="28"/>
        <v>869165.04244693206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25">
      <c r="G402" s="459">
        <f t="shared" si="42"/>
        <v>33</v>
      </c>
      <c r="H402" s="459">
        <v>395</v>
      </c>
      <c r="I402" s="444">
        <f t="shared" ca="1" si="29"/>
        <v>869165.04244693206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3531.2905788848043</v>
      </c>
      <c r="L402" s="444">
        <f t="shared" ca="1" si="28"/>
        <v>851041.02951123798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25">
      <c r="G403" s="459">
        <f t="shared" si="42"/>
        <v>33</v>
      </c>
      <c r="H403" s="459">
        <v>396</v>
      </c>
      <c r="I403" s="444">
        <f t="shared" ca="1" si="29"/>
        <v>851041.02951123798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3455.7738583194132</v>
      </c>
      <c r="L403" s="444">
        <f t="shared" ca="1" si="28"/>
        <v>832841.49985497852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25">
      <c r="G404" s="459">
        <f>G403+1</f>
        <v>34</v>
      </c>
      <c r="H404" s="459">
        <v>397</v>
      </c>
      <c r="I404" s="444">
        <f t="shared" ca="1" si="29"/>
        <v>832841.49985497852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3379.9424847516657</v>
      </c>
      <c r="L404" s="444">
        <f t="shared" ca="1" si="28"/>
        <v>814566.13882515149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25">
      <c r="G405" s="459">
        <f t="shared" ref="G405:G415" si="43">G404</f>
        <v>34</v>
      </c>
      <c r="H405" s="459">
        <v>398</v>
      </c>
      <c r="I405" s="444">
        <f t="shared" ca="1" si="29"/>
        <v>814566.13882515149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3303.7951471273864</v>
      </c>
      <c r="L405" s="444">
        <f t="shared" ca="1" si="28"/>
        <v>796214.63045770011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25">
      <c r="G406" s="459">
        <f t="shared" si="43"/>
        <v>34</v>
      </c>
      <c r="H406" s="459">
        <v>399</v>
      </c>
      <c r="I406" s="444">
        <f t="shared" ca="1" si="29"/>
        <v>796214.63045770011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3227.3305289296723</v>
      </c>
      <c r="L406" s="444">
        <f t="shared" ca="1" si="28"/>
        <v>777786.6574720511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25">
      <c r="G407" s="459">
        <f t="shared" si="43"/>
        <v>34</v>
      </c>
      <c r="H407" s="459">
        <v>400</v>
      </c>
      <c r="I407" s="444">
        <f t="shared" ca="1" si="29"/>
        <v>777786.6574720511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3150.5473081561349</v>
      </c>
      <c r="L407" s="444">
        <f t="shared" ca="1" si="28"/>
        <v>759281.90126562852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25">
      <c r="G408" s="459">
        <f t="shared" si="43"/>
        <v>34</v>
      </c>
      <c r="H408" s="459">
        <v>401</v>
      </c>
      <c r="I408" s="444">
        <f t="shared" ca="1" si="29"/>
        <v>759281.90126562852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3073.4441572960409</v>
      </c>
      <c r="L408" s="444">
        <f t="shared" ca="1" si="28"/>
        <v>740700.04190834588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25">
      <c r="G409" s="459">
        <f t="shared" si="43"/>
        <v>34</v>
      </c>
      <c r="H409" s="459">
        <v>402</v>
      </c>
      <c r="I409" s="444">
        <f t="shared" ca="1" si="29"/>
        <v>740700.04190834588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2996.0197433073627</v>
      </c>
      <c r="L409" s="444">
        <f t="shared" ca="1" si="28"/>
        <v>722040.75813707442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25">
      <c r="G410" s="459">
        <f t="shared" si="43"/>
        <v>34</v>
      </c>
      <c r="H410" s="459">
        <v>403</v>
      </c>
      <c r="I410" s="444">
        <f t="shared" ca="1" si="29"/>
        <v>722040.75813707442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2918.2727275937318</v>
      </c>
      <c r="L410" s="444">
        <f t="shared" ca="1" si="28"/>
        <v>703303.72735008947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25">
      <c r="G411" s="459">
        <f t="shared" si="43"/>
        <v>34</v>
      </c>
      <c r="H411" s="459">
        <v>404</v>
      </c>
      <c r="I411" s="444">
        <f t="shared" ca="1" si="29"/>
        <v>703303.72735008947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2840.2017659812941</v>
      </c>
      <c r="L411" s="444">
        <f t="shared" ca="1" si="28"/>
        <v>684488.62560149189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25">
      <c r="G412" s="459">
        <f t="shared" si="43"/>
        <v>34</v>
      </c>
      <c r="H412" s="459">
        <v>405</v>
      </c>
      <c r="I412" s="444">
        <f t="shared" ca="1" si="29"/>
        <v>684488.62560149189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2761.805508695471</v>
      </c>
      <c r="L412" s="444">
        <f t="shared" ca="1" si="28"/>
        <v>665595.12759560847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25">
      <c r="G413" s="459">
        <f t="shared" si="43"/>
        <v>34</v>
      </c>
      <c r="H413" s="459">
        <v>406</v>
      </c>
      <c r="I413" s="444">
        <f t="shared" ca="1" si="29"/>
        <v>665595.12759560847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2683.0826003376237</v>
      </c>
      <c r="L413" s="444">
        <f t="shared" ca="1" si="28"/>
        <v>646622.90668136731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25">
      <c r="G414" s="459">
        <f t="shared" si="43"/>
        <v>34</v>
      </c>
      <c r="H414" s="459">
        <v>407</v>
      </c>
      <c r="I414" s="444">
        <f t="shared" ca="1" si="29"/>
        <v>646622.90668136731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2604.0316798616191</v>
      </c>
      <c r="L414" s="444">
        <f t="shared" ca="1" si="28"/>
        <v>627571.63484665018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25">
      <c r="G415" s="459">
        <f t="shared" si="43"/>
        <v>34</v>
      </c>
      <c r="H415" s="459">
        <v>408</v>
      </c>
      <c r="I415" s="444">
        <f t="shared" ca="1" si="29"/>
        <v>627571.63484665018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2524.6513805502977</v>
      </c>
      <c r="L415" s="444">
        <f t="shared" ca="1" si="28"/>
        <v>608440.9827126218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25">
      <c r="G416" s="459">
        <f>G415+1</f>
        <v>35</v>
      </c>
      <c r="H416" s="459">
        <v>409</v>
      </c>
      <c r="I416" s="444">
        <f t="shared" ca="1" si="29"/>
        <v>608440.9827126218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2444.9403299918458</v>
      </c>
      <c r="L416" s="444">
        <f t="shared" ca="1" si="28"/>
        <v>589230.61952803482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25">
      <c r="G417" s="459">
        <f t="shared" ref="G417:G427" si="44">G416</f>
        <v>35</v>
      </c>
      <c r="H417" s="459">
        <v>410</v>
      </c>
      <c r="I417" s="444">
        <f t="shared" ca="1" si="29"/>
        <v>589230.61952803482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2364.8971500560669</v>
      </c>
      <c r="L417" s="444">
        <f t="shared" ca="1" si="28"/>
        <v>569940.21316351218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25">
      <c r="G418" s="459">
        <f t="shared" si="44"/>
        <v>35</v>
      </c>
      <c r="H418" s="459">
        <v>411</v>
      </c>
      <c r="I418" s="444">
        <f t="shared" ca="1" si="29"/>
        <v>569940.21316351218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2284.5204568705558</v>
      </c>
      <c r="L418" s="444">
        <f t="shared" ca="1" si="28"/>
        <v>550569.430105804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25">
      <c r="G419" s="459">
        <f t="shared" si="44"/>
        <v>35</v>
      </c>
      <c r="H419" s="459">
        <v>412</v>
      </c>
      <c r="I419" s="444">
        <f t="shared" ca="1" si="29"/>
        <v>550569.430105804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2203.8088607967716</v>
      </c>
      <c r="L419" s="444">
        <f t="shared" ca="1" si="28"/>
        <v>531117.93545202189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25">
      <c r="G420" s="459">
        <f t="shared" si="44"/>
        <v>35</v>
      </c>
      <c r="H420" s="459">
        <v>413</v>
      </c>
      <c r="I420" s="444">
        <f t="shared" ca="1" si="29"/>
        <v>531117.93545202189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2122.7609664060128</v>
      </c>
      <c r="L420" s="444">
        <f t="shared" ca="1" si="28"/>
        <v>511585.39290384913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25">
      <c r="G421" s="459">
        <f t="shared" si="44"/>
        <v>35</v>
      </c>
      <c r="H421" s="459">
        <v>414</v>
      </c>
      <c r="I421" s="444">
        <f t="shared" ca="1" si="29"/>
        <v>511585.39290384913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2041.3753724552928</v>
      </c>
      <c r="L421" s="444">
        <f t="shared" ca="1" si="28"/>
        <v>491971.46476172563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25">
      <c r="G422" s="459">
        <f t="shared" si="44"/>
        <v>35</v>
      </c>
      <c r="H422" s="459">
        <v>415</v>
      </c>
      <c r="I422" s="444">
        <f t="shared" ca="1" si="29"/>
        <v>491971.46476172563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1959.6506718631115</v>
      </c>
      <c r="L422" s="444">
        <f t="shared" ca="1" si="28"/>
        <v>472275.81191900995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25">
      <c r="G423" s="459">
        <f t="shared" si="44"/>
        <v>35</v>
      </c>
      <c r="H423" s="459">
        <v>416</v>
      </c>
      <c r="I423" s="444">
        <f t="shared" ca="1" si="29"/>
        <v>472275.81191900995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1877.5854516851298</v>
      </c>
      <c r="L423" s="444">
        <f t="shared" ca="1" si="28"/>
        <v>452498.09385611629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25">
      <c r="G424" s="459">
        <f t="shared" si="44"/>
        <v>35</v>
      </c>
      <c r="H424" s="459">
        <v>417</v>
      </c>
      <c r="I424" s="444">
        <f t="shared" ca="1" si="29"/>
        <v>452498.09385611629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1795.1782930897396</v>
      </c>
      <c r="L424" s="444">
        <f t="shared" ca="1" si="28"/>
        <v>432637.96863462724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25">
      <c r="G425" s="459">
        <f t="shared" si="44"/>
        <v>35</v>
      </c>
      <c r="H425" s="459">
        <v>418</v>
      </c>
      <c r="I425" s="444">
        <f t="shared" ca="1" si="29"/>
        <v>432637.96863462724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1712.4277713335352</v>
      </c>
      <c r="L425" s="444">
        <f t="shared" ca="1" si="28"/>
        <v>412695.092891382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25">
      <c r="G426" s="459">
        <f t="shared" si="44"/>
        <v>35</v>
      </c>
      <c r="H426" s="459">
        <v>419</v>
      </c>
      <c r="I426" s="444">
        <f t="shared" ca="1" si="29"/>
        <v>412695.092891382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1629.33245573668</v>
      </c>
      <c r="L426" s="444">
        <f t="shared" ca="1" si="28"/>
        <v>392669.12183253991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25">
      <c r="G427" s="459">
        <f t="shared" si="44"/>
        <v>35</v>
      </c>
      <c r="H427" s="459">
        <v>420</v>
      </c>
      <c r="I427" s="444">
        <f t="shared" ca="1" si="29"/>
        <v>392669.12183253991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1545.8909096581713</v>
      </c>
      <c r="L427" s="444">
        <f t="shared" ca="1" si="28"/>
        <v>372559.70922761929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25">
      <c r="G428" s="459">
        <f>G427+1</f>
        <v>36</v>
      </c>
      <c r="H428" s="459">
        <v>421</v>
      </c>
      <c r="I428" s="444">
        <f t="shared" ca="1" si="29"/>
        <v>372559.70922761929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1462.101690471002</v>
      </c>
      <c r="L428" s="444">
        <f t="shared" ca="1" si="28"/>
        <v>352366.5074035115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25">
      <c r="G429" s="459">
        <f t="shared" ref="G429:G439" si="45">G428</f>
        <v>36</v>
      </c>
      <c r="H429" s="459">
        <v>422</v>
      </c>
      <c r="I429" s="444">
        <f t="shared" ca="1" si="29"/>
        <v>352366.5074035115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1377.9633495372195</v>
      </c>
      <c r="L429" s="444">
        <f t="shared" ca="1" si="28"/>
        <v>332089.16723846993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25">
      <c r="G430" s="459">
        <f t="shared" si="45"/>
        <v>36</v>
      </c>
      <c r="H430" s="459">
        <v>423</v>
      </c>
      <c r="I430" s="444">
        <f t="shared" ca="1" si="29"/>
        <v>332089.16723846993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1293.4744321828798</v>
      </c>
      <c r="L430" s="444">
        <f t="shared" ca="1" si="28"/>
        <v>311727.33815607405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25">
      <c r="G431" s="459">
        <f t="shared" si="45"/>
        <v>36</v>
      </c>
      <c r="H431" s="459">
        <v>424</v>
      </c>
      <c r="I431" s="444">
        <f t="shared" ca="1" si="29"/>
        <v>311727.33815607405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1208.633477672897</v>
      </c>
      <c r="L431" s="444">
        <f t="shared" ca="1" si="28"/>
        <v>291280.66811916814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25">
      <c r="G432" s="459">
        <f t="shared" si="45"/>
        <v>36</v>
      </c>
      <c r="H432" s="459">
        <v>425</v>
      </c>
      <c r="I432" s="444">
        <f t="shared" ca="1" si="29"/>
        <v>291280.66811916814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1123.439019185789</v>
      </c>
      <c r="L432" s="444">
        <f t="shared" ca="1" si="28"/>
        <v>270748.80362377514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25">
      <c r="G433" s="459">
        <f t="shared" si="45"/>
        <v>36</v>
      </c>
      <c r="H433" s="459">
        <v>426</v>
      </c>
      <c r="I433" s="444">
        <f t="shared" ca="1" si="29"/>
        <v>270748.80362377514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1037.8895837883183</v>
      </c>
      <c r="L433" s="444">
        <f t="shared" ca="1" si="28"/>
        <v>250131.38969298467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25">
      <c r="G434" s="459">
        <f t="shared" si="45"/>
        <v>36</v>
      </c>
      <c r="H434" s="459">
        <v>427</v>
      </c>
      <c r="I434" s="444">
        <f t="shared" ca="1" si="29"/>
        <v>250131.38969298467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951.98369241002445</v>
      </c>
      <c r="L434" s="444">
        <f t="shared" ca="1" si="28"/>
        <v>229428.0698708159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25">
      <c r="G435" s="459">
        <f t="shared" si="45"/>
        <v>36</v>
      </c>
      <c r="H435" s="459">
        <v>428</v>
      </c>
      <c r="I435" s="444">
        <f t="shared" ca="1" si="29"/>
        <v>229428.0698708159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865.71985981765465</v>
      </c>
      <c r="L435" s="444">
        <f t="shared" ca="1" si="28"/>
        <v>208638.48621605476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25">
      <c r="G436" s="459">
        <f t="shared" si="45"/>
        <v>36</v>
      </c>
      <c r="H436" s="459">
        <v>429</v>
      </c>
      <c r="I436" s="444">
        <f t="shared" ca="1" si="29"/>
        <v>208638.48621605476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779.09659458948317</v>
      </c>
      <c r="L436" s="444">
        <f t="shared" ca="1" si="28"/>
        <v>187762.27929606545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25">
      <c r="G437" s="459">
        <f t="shared" si="45"/>
        <v>36</v>
      </c>
      <c r="H437" s="459">
        <v>430</v>
      </c>
      <c r="I437" s="444">
        <f t="shared" ca="1" si="29"/>
        <v>187762.27929606545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692.1123990895278</v>
      </c>
      <c r="L437" s="444">
        <f t="shared" ca="1" si="28"/>
        <v>166799.08818057619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25">
      <c r="G438" s="459">
        <f t="shared" si="45"/>
        <v>36</v>
      </c>
      <c r="H438" s="459">
        <v>431</v>
      </c>
      <c r="I438" s="444">
        <f t="shared" ca="1" si="29"/>
        <v>166799.08818057619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604.76576944165583</v>
      </c>
      <c r="L438" s="444">
        <f t="shared" ca="1" si="28"/>
        <v>145748.55043543907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25">
      <c r="G439" s="459">
        <f t="shared" si="45"/>
        <v>36</v>
      </c>
      <c r="H439" s="459">
        <v>432</v>
      </c>
      <c r="I439" s="444">
        <f t="shared" ca="1" si="29"/>
        <v>145748.55043543907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517.05519550358451</v>
      </c>
      <c r="L439" s="444">
        <f t="shared" ca="1" si="28"/>
        <v>124610.30211636388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25">
      <c r="G440" s="459">
        <f>G439+1</f>
        <v>37</v>
      </c>
      <c r="H440" s="459">
        <v>433</v>
      </c>
      <c r="I440" s="444">
        <f t="shared" ca="1" si="29"/>
        <v>124610.30211636388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428.97916084077121</v>
      </c>
      <c r="L440" s="444">
        <f t="shared" ca="1" si="28"/>
        <v>103383.97776262586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25">
      <c r="G441" s="459">
        <f t="shared" ref="G441:G451" si="46">G440</f>
        <v>37</v>
      </c>
      <c r="H441" s="459">
        <v>434</v>
      </c>
      <c r="I441" s="444">
        <f t="shared" ca="1" si="29"/>
        <v>103383.97776262586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340.53614270019614</v>
      </c>
      <c r="L441" s="444">
        <f t="shared" ca="1" si="28"/>
        <v>82069.210390747263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25">
      <c r="G442" s="459">
        <f t="shared" si="46"/>
        <v>37</v>
      </c>
      <c r="H442" s="459">
        <v>435</v>
      </c>
      <c r="I442" s="444">
        <f t="shared" ca="1" si="29"/>
        <v>82069.210390747263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251.72461198403531</v>
      </c>
      <c r="L442" s="444">
        <f t="shared" ca="1" si="28"/>
        <v>60665.63148815251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25">
      <c r="G443" s="459">
        <f t="shared" si="46"/>
        <v>37</v>
      </c>
      <c r="H443" s="459">
        <v>436</v>
      </c>
      <c r="I443" s="444">
        <f t="shared" ca="1" si="29"/>
        <v>60665.63148815251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162.54303322322386</v>
      </c>
      <c r="L443" s="444">
        <f t="shared" ca="1" si="28"/>
        <v>39172.871006796944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25">
      <c r="G444" s="459">
        <f t="shared" si="46"/>
        <v>37</v>
      </c>
      <c r="H444" s="459">
        <v>437</v>
      </c>
      <c r="I444" s="444">
        <f t="shared" ca="1" si="29"/>
        <v>39172.871006796944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72.98986455090899</v>
      </c>
      <c r="L444" s="444">
        <f t="shared" ca="1" si="28"/>
        <v>17590.557356769066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25">
      <c r="G445" s="459">
        <f t="shared" si="46"/>
        <v>37</v>
      </c>
      <c r="H445" s="459">
        <v>438</v>
      </c>
      <c r="I445" s="444">
        <f t="shared" ca="1" si="29"/>
        <v>17590.557356769066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-16.936442324207167</v>
      </c>
      <c r="L445" s="444">
        <f t="shared" ca="1" si="28"/>
        <v>-4081.6826001339282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25">
      <c r="G446" s="459">
        <f t="shared" si="46"/>
        <v>37</v>
      </c>
      <c r="H446" s="459">
        <v>439</v>
      </c>
      <c r="I446" s="444">
        <f t="shared" ca="1" si="29"/>
        <v>-4081.6826001339282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-107.23744214463633</v>
      </c>
      <c r="L446" s="444">
        <f t="shared" ca="1" si="28"/>
        <v>-25844.223556857352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25">
      <c r="G447" s="459">
        <f t="shared" si="46"/>
        <v>37</v>
      </c>
      <c r="H447" s="459">
        <v>440</v>
      </c>
      <c r="I447" s="444">
        <f t="shared" ca="1" si="29"/>
        <v>-25844.223556857352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-197.91469613098391</v>
      </c>
      <c r="L447" s="444">
        <f t="shared" ca="1" si="28"/>
        <v>-47697.441767567121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25">
      <c r="G448" s="459">
        <f t="shared" si="46"/>
        <v>37</v>
      </c>
      <c r="H448" s="459">
        <v>441</v>
      </c>
      <c r="I448" s="444">
        <f t="shared" ca="1" si="29"/>
        <v>-47697.441767567121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-288.96977200894133</v>
      </c>
      <c r="L448" s="444">
        <f t="shared" ca="1" si="28"/>
        <v>-69641.715054154862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25">
      <c r="G449" s="459">
        <f t="shared" si="46"/>
        <v>37</v>
      </c>
      <c r="H449" s="459">
        <v>442</v>
      </c>
      <c r="I449" s="444">
        <f t="shared" ca="1" si="29"/>
        <v>-69641.715054154862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-380.4042440363902</v>
      </c>
      <c r="L449" s="444">
        <f t="shared" ca="1" si="28"/>
        <v>-91677.422812770033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25">
      <c r="G450" s="459">
        <f t="shared" si="46"/>
        <v>37</v>
      </c>
      <c r="H450" s="459">
        <v>443</v>
      </c>
      <c r="I450" s="444">
        <f t="shared" ca="1" si="29"/>
        <v>-91677.422812770033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-472.21969303062002</v>
      </c>
      <c r="L450" s="444">
        <f t="shared" ca="1" si="28"/>
        <v>-113804.94602037944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25">
      <c r="G451" s="459">
        <f t="shared" si="46"/>
        <v>37</v>
      </c>
      <c r="H451" s="459">
        <v>444</v>
      </c>
      <c r="I451" s="444">
        <f t="shared" ca="1" si="29"/>
        <v>-113804.94602037944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-564.41770639565925</v>
      </c>
      <c r="L451" s="444">
        <f t="shared" ca="1" si="28"/>
        <v>-136024.66724135386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25">
      <c r="G452" s="459">
        <f>G451+1</f>
        <v>38</v>
      </c>
      <c r="H452" s="459">
        <v>445</v>
      </c>
      <c r="I452" s="444">
        <f t="shared" ca="1" si="29"/>
        <v>-136024.66724135386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-656.99987814971939</v>
      </c>
      <c r="L452" s="444">
        <f t="shared" ca="1" si="28"/>
        <v>-158336.97063408236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25">
      <c r="G453" s="459">
        <f t="shared" ref="G453:G463" si="47">G452</f>
        <v>38</v>
      </c>
      <c r="H453" s="459">
        <v>446</v>
      </c>
      <c r="I453" s="444">
        <f t="shared" ca="1" si="29"/>
        <v>-158336.97063408236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-749.96780895275481</v>
      </c>
      <c r="L453" s="444">
        <f t="shared" ca="1" si="28"/>
        <v>-180742.24195761391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25">
      <c r="G454" s="459">
        <f t="shared" si="47"/>
        <v>38</v>
      </c>
      <c r="H454" s="459">
        <v>447</v>
      </c>
      <c r="I454" s="444">
        <f t="shared" ca="1" si="29"/>
        <v>-180742.24195761391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-843.3231061341362</v>
      </c>
      <c r="L454" s="444">
        <f t="shared" ca="1" si="28"/>
        <v>-203240.86857832683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25">
      <c r="G455" s="459">
        <f t="shared" si="47"/>
        <v>38</v>
      </c>
      <c r="H455" s="459">
        <v>448</v>
      </c>
      <c r="I455" s="444">
        <f t="shared" ca="1" si="29"/>
        <v>-203240.86857832683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-937.06738372044003</v>
      </c>
      <c r="L455" s="444">
        <f t="shared" ca="1" si="28"/>
        <v>-225833.23947662607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25">
      <c r="G456" s="459">
        <f t="shared" si="47"/>
        <v>38</v>
      </c>
      <c r="H456" s="459">
        <v>449</v>
      </c>
      <c r="I456" s="444">
        <f t="shared" ca="1" si="29"/>
        <v>-225833.23947662607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-1031.2022624633537</v>
      </c>
      <c r="L456" s="444">
        <f t="shared" ca="1" si="28"/>
        <v>-248519.74525366822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25">
      <c r="G457" s="459">
        <f t="shared" si="47"/>
        <v>38</v>
      </c>
      <c r="H457" s="459">
        <v>450</v>
      </c>
      <c r="I457" s="444">
        <f t="shared" ca="1" si="29"/>
        <v>-248519.74525366822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-1125.7293698676958</v>
      </c>
      <c r="L457" s="444">
        <f t="shared" ca="1" si="28"/>
        <v>-271300.77813811472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25">
      <c r="G458" s="459">
        <f t="shared" si="47"/>
        <v>38</v>
      </c>
      <c r="H458" s="459">
        <v>451</v>
      </c>
      <c r="I458" s="444">
        <f t="shared" ca="1" si="29"/>
        <v>-271300.77813811472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-1220.6503402195563</v>
      </c>
      <c r="L458" s="444">
        <f t="shared" ca="1" si="28"/>
        <v>-294176.73199291306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25">
      <c r="G459" s="459">
        <f t="shared" si="47"/>
        <v>38</v>
      </c>
      <c r="H459" s="459">
        <v>452</v>
      </c>
      <c r="I459" s="444">
        <f t="shared" ca="1" si="29"/>
        <v>-294176.73199291306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-1315.9668146145493</v>
      </c>
      <c r="L459" s="444">
        <f t="shared" ca="1" si="28"/>
        <v>-317148.00232210639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25">
      <c r="G460" s="459">
        <f t="shared" si="47"/>
        <v>38</v>
      </c>
      <c r="H460" s="459">
        <v>453</v>
      </c>
      <c r="I460" s="444">
        <f t="shared" ca="1" si="29"/>
        <v>-317148.00232210639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-1411.6804409861882</v>
      </c>
      <c r="L460" s="444">
        <f t="shared" ca="1" si="28"/>
        <v>-340214.98627767136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25">
      <c r="G461" s="459">
        <f t="shared" si="47"/>
        <v>38</v>
      </c>
      <c r="H461" s="459">
        <v>454</v>
      </c>
      <c r="I461" s="444">
        <f t="shared" ca="1" si="29"/>
        <v>-340214.98627767136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-1507.7928741343756</v>
      </c>
      <c r="L461" s="444">
        <f t="shared" ca="1" si="28"/>
        <v>-363378.08266638452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25">
      <c r="G462" s="459">
        <f t="shared" si="47"/>
        <v>38</v>
      </c>
      <c r="H462" s="459">
        <v>455</v>
      </c>
      <c r="I462" s="444">
        <f t="shared" ca="1" si="29"/>
        <v>-363378.08266638452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-1604.3057757540137</v>
      </c>
      <c r="L462" s="444">
        <f t="shared" ca="1" si="28"/>
        <v>-386637.69195671735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25">
      <c r="G463" s="459">
        <f t="shared" si="47"/>
        <v>38</v>
      </c>
      <c r="H463" s="459">
        <v>456</v>
      </c>
      <c r="I463" s="444">
        <f t="shared" ca="1" si="29"/>
        <v>-386637.69195671735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-1701.2208144637339</v>
      </c>
      <c r="L463" s="444">
        <f t="shared" ca="1" si="28"/>
        <v>-409994.21628575987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25">
      <c r="G464" s="459">
        <f>G463+1</f>
        <v>39</v>
      </c>
      <c r="H464" s="459">
        <v>457</v>
      </c>
      <c r="I464" s="444">
        <f t="shared" ca="1" si="29"/>
        <v>-409994.21628575987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-1798.5396658347445</v>
      </c>
      <c r="L464" s="444">
        <f t="shared" ca="1" si="28"/>
        <v>-433448.05946617341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25">
      <c r="G465" s="459">
        <f t="shared" ref="G465:G475" si="48">G464</f>
        <v>39</v>
      </c>
      <c r="H465" s="459">
        <v>458</v>
      </c>
      <c r="I465" s="444">
        <f t="shared" ca="1" si="29"/>
        <v>-433448.05946617341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-1896.264012419801</v>
      </c>
      <c r="L465" s="444">
        <f t="shared" ca="1" si="28"/>
        <v>-456999.62699317199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25">
      <c r="G466" s="459">
        <f t="shared" si="48"/>
        <v>39</v>
      </c>
      <c r="H466" s="459">
        <v>459</v>
      </c>
      <c r="I466" s="444">
        <f t="shared" ca="1" si="29"/>
        <v>-456999.62699317199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-1994.3955437822949</v>
      </c>
      <c r="L466" s="444">
        <f t="shared" ca="1" si="28"/>
        <v>-480649.32605153305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25">
      <c r="G467" s="459">
        <f t="shared" si="48"/>
        <v>39</v>
      </c>
      <c r="H467" s="459">
        <v>460</v>
      </c>
      <c r="I467" s="444">
        <f t="shared" ca="1" si="29"/>
        <v>-480649.32605153305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-2092.9359565254658</v>
      </c>
      <c r="L467" s="444">
        <f t="shared" ca="1" si="28"/>
        <v>-504397.56552263728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25">
      <c r="G468" s="459">
        <f t="shared" si="48"/>
        <v>39</v>
      </c>
      <c r="H468" s="459">
        <v>461</v>
      </c>
      <c r="I468" s="444">
        <f t="shared" ca="1" si="29"/>
        <v>-504397.56552263728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-2191.8869543217334</v>
      </c>
      <c r="L468" s="444">
        <f t="shared" ca="1" si="28"/>
        <v>-528244.75599153782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25">
      <c r="G469" s="459">
        <f t="shared" si="48"/>
        <v>39</v>
      </c>
      <c r="H469" s="459">
        <v>462</v>
      </c>
      <c r="I469" s="444">
        <f t="shared" ca="1" si="29"/>
        <v>-528244.75599153782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-2291.2502479421528</v>
      </c>
      <c r="L469" s="444">
        <f t="shared" ca="1" si="28"/>
        <v>-552191.30975405884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25">
      <c r="G470" s="459">
        <f t="shared" si="48"/>
        <v>39</v>
      </c>
      <c r="H470" s="459">
        <v>463</v>
      </c>
      <c r="I470" s="444">
        <f t="shared" ca="1" si="29"/>
        <v>-552191.30975405884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-2391.0275552859898</v>
      </c>
      <c r="L470" s="444">
        <f t="shared" ca="1" si="28"/>
        <v>-576237.64082392352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25">
      <c r="G471" s="459">
        <f t="shared" si="48"/>
        <v>39</v>
      </c>
      <c r="H471" s="459">
        <v>464</v>
      </c>
      <c r="I471" s="444">
        <f t="shared" ca="1" si="29"/>
        <v>-576237.64082392352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-2491.2206014104263</v>
      </c>
      <c r="L471" s="444">
        <f t="shared" ca="1" si="28"/>
        <v>-600384.16493991273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25">
      <c r="G472" s="459">
        <f t="shared" si="48"/>
        <v>39</v>
      </c>
      <c r="H472" s="459">
        <v>465</v>
      </c>
      <c r="I472" s="444">
        <f t="shared" ca="1" si="29"/>
        <v>-600384.16493991273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-2591.8311185603816</v>
      </c>
      <c r="L472" s="444">
        <f t="shared" ca="1" si="28"/>
        <v>-624631.29957305198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25">
      <c r="G473" s="459">
        <f t="shared" si="48"/>
        <v>39</v>
      </c>
      <c r="H473" s="459">
        <v>466</v>
      </c>
      <c r="I473" s="444">
        <f t="shared" ca="1" si="29"/>
        <v>-624631.29957305198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-2692.8608461984618</v>
      </c>
      <c r="L473" s="444">
        <f t="shared" ca="1" si="28"/>
        <v>-648979.46393382933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25">
      <c r="G474" s="459">
        <f t="shared" si="48"/>
        <v>39</v>
      </c>
      <c r="H474" s="459">
        <v>467</v>
      </c>
      <c r="I474" s="444">
        <f t="shared" ca="1" si="29"/>
        <v>-648979.46393382933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-2794.3115310350336</v>
      </c>
      <c r="L474" s="444">
        <f t="shared" ca="1" si="28"/>
        <v>-673429.07897944306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25">
      <c r="G475" s="459">
        <f t="shared" si="48"/>
        <v>39</v>
      </c>
      <c r="H475" s="459">
        <v>468</v>
      </c>
      <c r="I475" s="444">
        <f t="shared" ca="1" si="29"/>
        <v>-673429.07897944306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-2896.1849270584244</v>
      </c>
      <c r="L475" s="444">
        <f t="shared" ca="1" si="28"/>
        <v>-697980.56742108031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25">
      <c r="G476" s="459">
        <f>G475+1</f>
        <v>40</v>
      </c>
      <c r="H476" s="459">
        <v>469</v>
      </c>
      <c r="I476" s="444">
        <f t="shared" ca="1" si="29"/>
        <v>-697980.56742108031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-2998.4827955652463</v>
      </c>
      <c r="L476" s="444">
        <f t="shared" ca="1" si="28"/>
        <v>-722634.35373122443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25">
      <c r="G477" s="459">
        <f t="shared" ref="G477:G487" si="49">G476</f>
        <v>40</v>
      </c>
      <c r="H477" s="459">
        <v>470</v>
      </c>
      <c r="I477" s="444">
        <f t="shared" ca="1" si="29"/>
        <v>-722634.35373122443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-3101.2069051908466</v>
      </c>
      <c r="L477" s="444">
        <f t="shared" ca="1" si="28"/>
        <v>-747390.86415099399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25">
      <c r="G478" s="459">
        <f t="shared" si="49"/>
        <v>40</v>
      </c>
      <c r="H478" s="459">
        <v>471</v>
      </c>
      <c r="I478" s="444">
        <f t="shared" ca="1" si="29"/>
        <v>-747390.86415099399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-3204.3590319398868</v>
      </c>
      <c r="L478" s="444">
        <f t="shared" ca="1" si="28"/>
        <v>-772250.52669751272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25">
      <c r="G479" s="459">
        <f t="shared" si="49"/>
        <v>40</v>
      </c>
      <c r="H479" s="459">
        <v>472</v>
      </c>
      <c r="I479" s="444">
        <f t="shared" ca="1" si="29"/>
        <v>-772250.52669751272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-3307.9409592170482</v>
      </c>
      <c r="L479" s="444">
        <f t="shared" ca="1" si="28"/>
        <v>-797213.77117130859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25">
      <c r="G480" s="459">
        <f t="shared" si="49"/>
        <v>40</v>
      </c>
      <c r="H480" s="459">
        <v>473</v>
      </c>
      <c r="I480" s="444">
        <f t="shared" ca="1" si="29"/>
        <v>-797213.77117130859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-3411.9544778578647</v>
      </c>
      <c r="L480" s="444">
        <f t="shared" ca="1" si="28"/>
        <v>-822281.02916374535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25">
      <c r="G481" s="459">
        <f t="shared" si="49"/>
        <v>40</v>
      </c>
      <c r="H481" s="459">
        <v>474</v>
      </c>
      <c r="I481" s="444">
        <f t="shared" ca="1" si="29"/>
        <v>-822281.02916374535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-3516.4013861596836</v>
      </c>
      <c r="L481" s="444">
        <f t="shared" ca="1" si="28"/>
        <v>-847452.73406448378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25">
      <c r="G482" s="459">
        <f t="shared" si="49"/>
        <v>40</v>
      </c>
      <c r="H482" s="459">
        <v>475</v>
      </c>
      <c r="I482" s="444">
        <f t="shared" ca="1" si="29"/>
        <v>-847452.73406448378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-3621.2834899127611</v>
      </c>
      <c r="L482" s="444">
        <f t="shared" ca="1" si="28"/>
        <v>-872729.32106897538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25">
      <c r="G483" s="459">
        <f t="shared" si="49"/>
        <v>40</v>
      </c>
      <c r="H483" s="459">
        <v>476</v>
      </c>
      <c r="I483" s="444">
        <f t="shared" ca="1" si="29"/>
        <v>-872729.32106897538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-3726.6026024314756</v>
      </c>
      <c r="L483" s="444">
        <f t="shared" ca="1" si="28"/>
        <v>-898111.22718598566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25">
      <c r="G484" s="459">
        <f t="shared" si="49"/>
        <v>40</v>
      </c>
      <c r="H484" s="459">
        <v>477</v>
      </c>
      <c r="I484" s="444">
        <f t="shared" ca="1" si="29"/>
        <v>-898111.22718598566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-3832.3605445856847</v>
      </c>
      <c r="L484" s="444">
        <f t="shared" ca="1" si="28"/>
        <v>-923598.89124515012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25">
      <c r="G485" s="459">
        <f t="shared" si="49"/>
        <v>40</v>
      </c>
      <c r="H485" s="459">
        <v>478</v>
      </c>
      <c r="I485" s="444">
        <f t="shared" ca="1" si="29"/>
        <v>-923598.89124515012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-3938.5591448322029</v>
      </c>
      <c r="L485" s="444">
        <f t="shared" ca="1" si="28"/>
        <v>-949192.75390456105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25">
      <c r="G486" s="459">
        <f t="shared" si="49"/>
        <v>40</v>
      </c>
      <c r="H486" s="459">
        <v>479</v>
      </c>
      <c r="I486" s="444">
        <f t="shared" ca="1" si="29"/>
        <v>-949192.75390456105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-4045.200239246416</v>
      </c>
      <c r="L486" s="444">
        <f t="shared" ca="1" si="28"/>
        <v>-974893.25765838625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25">
      <c r="G487" s="459">
        <f t="shared" si="49"/>
        <v>40</v>
      </c>
      <c r="H487" s="459">
        <v>480</v>
      </c>
      <c r="I487" s="444">
        <f t="shared" ca="1" si="29"/>
        <v>-974893.25765838625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-4152.2856715540211</v>
      </c>
      <c r="L487" s="444">
        <f t="shared" ca="1" si="28"/>
        <v>-1000700.846844519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25">
      <c r="G488" s="459">
        <f>G487+1</f>
        <v>41</v>
      </c>
      <c r="H488" s="459">
        <v>481</v>
      </c>
      <c r="I488" s="444">
        <f t="shared" ca="1" si="29"/>
        <v>-1000700.846844519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-4259.8172931629069</v>
      </c>
      <c r="L488" s="444">
        <f t="shared" ca="1" si="28"/>
        <v>-1026615.9676522608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25">
      <c r="G489" s="459">
        <f t="shared" ref="G489:G499" si="50">G488</f>
        <v>41</v>
      </c>
      <c r="H489" s="459">
        <v>482</v>
      </c>
      <c r="I489" s="444">
        <f t="shared" ca="1" si="29"/>
        <v>-1026615.9676522608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-4367.7969631951655</v>
      </c>
      <c r="L489" s="444">
        <f t="shared" ca="1" si="28"/>
        <v>-1052639.0681300347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25">
      <c r="G490" s="459">
        <f t="shared" si="50"/>
        <v>41</v>
      </c>
      <c r="H490" s="459">
        <v>483</v>
      </c>
      <c r="I490" s="444">
        <f t="shared" ca="1" si="29"/>
        <v>-1052639.0681300347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-4476.2265485192229</v>
      </c>
      <c r="L490" s="444">
        <f t="shared" ca="1" si="28"/>
        <v>-1078770.5981931328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25">
      <c r="G491" s="459">
        <f t="shared" si="50"/>
        <v>41</v>
      </c>
      <c r="H491" s="459">
        <v>484</v>
      </c>
      <c r="I491" s="444">
        <f t="shared" ca="1" si="29"/>
        <v>-1078770.5981931328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-4585.1079237821314</v>
      </c>
      <c r="L491" s="444">
        <f t="shared" ca="1" si="28"/>
        <v>-1105011.0096314938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25">
      <c r="G492" s="459">
        <f t="shared" si="50"/>
        <v>41</v>
      </c>
      <c r="H492" s="459">
        <v>485</v>
      </c>
      <c r="I492" s="444">
        <f t="shared" ca="1" si="29"/>
        <v>-1105011.0096314938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-4694.4429714419693</v>
      </c>
      <c r="L492" s="444">
        <f t="shared" ca="1" si="28"/>
        <v>-1131360.7561175146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25">
      <c r="G493" s="459">
        <f t="shared" si="50"/>
        <v>41</v>
      </c>
      <c r="H493" s="459">
        <v>486</v>
      </c>
      <c r="I493" s="444">
        <f t="shared" ca="1" si="29"/>
        <v>-1131360.7561175146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-4804.2335818003894</v>
      </c>
      <c r="L493" s="444">
        <f t="shared" ca="1" si="28"/>
        <v>-1157820.2932138939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25">
      <c r="G494" s="459">
        <f t="shared" si="50"/>
        <v>41</v>
      </c>
      <c r="H494" s="459">
        <v>487</v>
      </c>
      <c r="I494" s="444">
        <f t="shared" ca="1" si="29"/>
        <v>-1157820.2932138939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-4914.4816530353028</v>
      </c>
      <c r="L494" s="444">
        <f t="shared" ca="1" si="28"/>
        <v>-1184390.0783815081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25">
      <c r="G495" s="459">
        <f t="shared" si="50"/>
        <v>41</v>
      </c>
      <c r="H495" s="459">
        <v>488</v>
      </c>
      <c r="I495" s="444">
        <f t="shared" ca="1" si="29"/>
        <v>-1184390.0783815081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-5025.1890912336958</v>
      </c>
      <c r="L495" s="444">
        <f t="shared" ca="1" si="28"/>
        <v>-1211070.5709873207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25">
      <c r="G496" s="459">
        <f t="shared" si="50"/>
        <v>41</v>
      </c>
      <c r="H496" s="459">
        <v>489</v>
      </c>
      <c r="I496" s="444">
        <f t="shared" ca="1" si="29"/>
        <v>-1211070.5709873207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-5136.3578104245817</v>
      </c>
      <c r="L496" s="444">
        <f t="shared" ca="1" si="28"/>
        <v>-1237862.2323123242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25">
      <c r="G497" s="459">
        <f t="shared" si="50"/>
        <v>41</v>
      </c>
      <c r="H497" s="459">
        <v>490</v>
      </c>
      <c r="I497" s="444">
        <f t="shared" ca="1" si="29"/>
        <v>-1237862.2323123242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-5247.9897326120963</v>
      </c>
      <c r="L497" s="444">
        <f t="shared" ca="1" si="28"/>
        <v>-1264765.5255595152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25">
      <c r="G498" s="459">
        <f t="shared" si="50"/>
        <v>41</v>
      </c>
      <c r="H498" s="459">
        <v>491</v>
      </c>
      <c r="I498" s="444">
        <f t="shared" ca="1" si="29"/>
        <v>-1264765.5255595152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-5360.0867878087256</v>
      </c>
      <c r="L498" s="444">
        <f t="shared" ca="1" si="28"/>
        <v>-1291780.9158619028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25">
      <c r="G499" s="459">
        <f t="shared" si="50"/>
        <v>41</v>
      </c>
      <c r="H499" s="459">
        <v>492</v>
      </c>
      <c r="I499" s="444">
        <f t="shared" ca="1" si="29"/>
        <v>-1291780.9158619028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-5472.650914068673</v>
      </c>
      <c r="L499" s="444">
        <f t="shared" ca="1" si="28"/>
        <v>-1318908.8702905502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25">
      <c r="G500" s="459">
        <f>G499+1</f>
        <v>42</v>
      </c>
      <c r="H500" s="459">
        <v>493</v>
      </c>
      <c r="I500" s="444">
        <f t="shared" ca="1" si="29"/>
        <v>-1318908.8702905502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-5585.684057521371</v>
      </c>
      <c r="L500" s="444">
        <f t="shared" ca="1" si="28"/>
        <v>-1346149.8578626504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25">
      <c r="G501" s="459">
        <f t="shared" ref="G501:G511" si="51">G500</f>
        <v>42</v>
      </c>
      <c r="H501" s="459">
        <v>494</v>
      </c>
      <c r="I501" s="444">
        <f t="shared" ca="1" si="29"/>
        <v>-1346149.8578626504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-5699.1881724051218</v>
      </c>
      <c r="L501" s="444">
        <f t="shared" ca="1" si="28"/>
        <v>-1373504.3495496344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25">
      <c r="G502" s="459">
        <f t="shared" si="51"/>
        <v>42</v>
      </c>
      <c r="H502" s="459">
        <v>495</v>
      </c>
      <c r="I502" s="444">
        <f t="shared" ca="1" si="29"/>
        <v>-1373504.3495496344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-5813.1652211008886</v>
      </c>
      <c r="L502" s="444">
        <f t="shared" ca="1" si="28"/>
        <v>-1400972.8182853141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25">
      <c r="G503" s="459">
        <f t="shared" si="51"/>
        <v>42</v>
      </c>
      <c r="H503" s="459">
        <v>496</v>
      </c>
      <c r="I503" s="444">
        <f t="shared" ca="1" si="29"/>
        <v>-1400972.8182853141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-5927.617174166221</v>
      </c>
      <c r="L503" s="444">
        <f t="shared" ca="1" si="28"/>
        <v>-1428555.7389740592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25">
      <c r="G504" s="459">
        <f t="shared" si="51"/>
        <v>42</v>
      </c>
      <c r="H504" s="459">
        <v>497</v>
      </c>
      <c r="I504" s="444">
        <f t="shared" ca="1" si="29"/>
        <v>-1428555.7389740592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-6042.5460103693249</v>
      </c>
      <c r="L504" s="444">
        <f t="shared" ca="1" si="28"/>
        <v>-1456253.5884990075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25">
      <c r="G505" s="459">
        <f t="shared" si="51"/>
        <v>42</v>
      </c>
      <c r="H505" s="459">
        <v>498</v>
      </c>
      <c r="I505" s="444">
        <f t="shared" ca="1" si="29"/>
        <v>-1456253.5884990075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-6157.9537167232766</v>
      </c>
      <c r="L505" s="444">
        <f t="shared" ca="1" si="28"/>
        <v>-1484066.8457303096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25">
      <c r="G506" s="459">
        <f t="shared" si="51"/>
        <v>42</v>
      </c>
      <c r="H506" s="459">
        <v>499</v>
      </c>
      <c r="I506" s="444">
        <f t="shared" ca="1" si="29"/>
        <v>-1484066.8457303096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-6273.8422885203681</v>
      </c>
      <c r="L506" s="444">
        <f t="shared" ca="1" si="28"/>
        <v>-1511995.9915334089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25">
      <c r="G507" s="459">
        <f t="shared" si="51"/>
        <v>42</v>
      </c>
      <c r="H507" s="459">
        <v>500</v>
      </c>
      <c r="I507" s="444">
        <f t="shared" ca="1" si="29"/>
        <v>-1511995.9915334089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-6390.2137293666156</v>
      </c>
      <c r="L507" s="444">
        <f t="shared" ca="1" si="28"/>
        <v>-1540041.5087773544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25">
      <c r="G508" s="459">
        <f t="shared" si="51"/>
        <v>42</v>
      </c>
      <c r="H508" s="459">
        <v>501</v>
      </c>
      <c r="I508" s="444">
        <f t="shared" ca="1" si="29"/>
        <v>-1540041.5087773544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-6507.0700512163885</v>
      </c>
      <c r="L508" s="444">
        <f t="shared" ca="1" si="28"/>
        <v>-1568203.8823431495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25">
      <c r="G509" s="459">
        <f t="shared" si="51"/>
        <v>42</v>
      </c>
      <c r="H509" s="459">
        <v>502</v>
      </c>
      <c r="I509" s="444">
        <f t="shared" ca="1" si="29"/>
        <v>-1568203.8823431495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-6624.4132744072012</v>
      </c>
      <c r="L509" s="444">
        <f t="shared" ca="1" si="28"/>
        <v>-1596483.5991321355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25">
      <c r="G510" s="459">
        <f t="shared" si="51"/>
        <v>42</v>
      </c>
      <c r="H510" s="459">
        <v>503</v>
      </c>
      <c r="I510" s="444">
        <f t="shared" ca="1" si="29"/>
        <v>-1596483.5991321355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-6742.2454276946428</v>
      </c>
      <c r="L510" s="444">
        <f t="shared" ca="1" si="28"/>
        <v>-1624881.148074409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25">
      <c r="G511" s="459">
        <f t="shared" si="51"/>
        <v>42</v>
      </c>
      <c r="H511" s="459">
        <v>504</v>
      </c>
      <c r="I511" s="444">
        <f t="shared" ca="1" si="29"/>
        <v>-1624881.148074409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-6860.5685482874505</v>
      </c>
      <c r="L511" s="444">
        <f t="shared" ca="1" si="28"/>
        <v>-1653397.0201372753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25">
      <c r="G512" s="459">
        <f>G511+1</f>
        <v>43</v>
      </c>
      <c r="H512" s="459">
        <v>505</v>
      </c>
      <c r="I512" s="444">
        <f t="shared" ca="1" si="29"/>
        <v>-1653397.0201372753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-6979.3846818827251</v>
      </c>
      <c r="L512" s="444">
        <f t="shared" ca="1" si="28"/>
        <v>-1682031.708333737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25">
      <c r="G513" s="459">
        <f t="shared" ref="G513:G523" si="52">G512</f>
        <v>43</v>
      </c>
      <c r="H513" s="459">
        <v>506</v>
      </c>
      <c r="I513" s="444">
        <f t="shared" ca="1" si="29"/>
        <v>-1682031.708333737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-7098.6958827013159</v>
      </c>
      <c r="L513" s="444">
        <f t="shared" ca="1" si="28"/>
        <v>-1710785.7077310171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25">
      <c r="G514" s="459">
        <f t="shared" si="52"/>
        <v>43</v>
      </c>
      <c r="H514" s="459">
        <v>507</v>
      </c>
      <c r="I514" s="444">
        <f t="shared" ca="1" si="29"/>
        <v>-1710785.7077310171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-7218.5042135233161</v>
      </c>
      <c r="L514" s="444">
        <f t="shared" ca="1" si="28"/>
        <v>-1739659.5154591193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25">
      <c r="G515" s="459">
        <f t="shared" si="52"/>
        <v>43</v>
      </c>
      <c r="H515" s="459">
        <v>508</v>
      </c>
      <c r="I515" s="444">
        <f t="shared" ca="1" si="29"/>
        <v>-1739659.5154591193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-7338.8117457237422</v>
      </c>
      <c r="L515" s="444">
        <f t="shared" ca="1" si="28"/>
        <v>-1768653.6307194219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25">
      <c r="G516" s="459">
        <f t="shared" si="52"/>
        <v>43</v>
      </c>
      <c r="H516" s="459">
        <v>509</v>
      </c>
      <c r="I516" s="444">
        <f t="shared" ca="1" si="29"/>
        <v>-1768653.6307194219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-7459.620559308335</v>
      </c>
      <c r="L516" s="444">
        <f t="shared" ca="1" si="28"/>
        <v>-1797768.5547933092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25">
      <c r="G517" s="459">
        <f t="shared" si="52"/>
        <v>43</v>
      </c>
      <c r="H517" s="459">
        <v>510</v>
      </c>
      <c r="I517" s="444">
        <f t="shared" ca="1" si="29"/>
        <v>-1797768.5547933092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-7580.9327429495343</v>
      </c>
      <c r="L517" s="444">
        <f t="shared" ca="1" si="28"/>
        <v>-1827004.7910508376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25">
      <c r="G518" s="459">
        <f t="shared" si="52"/>
        <v>43</v>
      </c>
      <c r="H518" s="459">
        <v>511</v>
      </c>
      <c r="I518" s="444">
        <f t="shared" ca="1" si="29"/>
        <v>-1827004.7910508376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-7702.7503940225679</v>
      </c>
      <c r="L518" s="444">
        <f t="shared" ref="L518:L772" ca="1" si="54">I518-J518+K518</f>
        <v>-1856362.844959439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25">
      <c r="G519" s="459">
        <f t="shared" si="52"/>
        <v>43</v>
      </c>
      <c r="H519" s="459">
        <v>512</v>
      </c>
      <c r="I519" s="444">
        <f t="shared" ref="I519:I773" ca="1" si="55">L518</f>
        <v>-1856362.844959439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-7825.075618641742</v>
      </c>
      <c r="L519" s="444">
        <f t="shared" ca="1" si="54"/>
        <v>-1885843.2240926595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25">
      <c r="G520" s="459">
        <f t="shared" si="52"/>
        <v>43</v>
      </c>
      <c r="H520" s="459">
        <v>513</v>
      </c>
      <c r="I520" s="444">
        <f t="shared" ca="1" si="55"/>
        <v>-1885843.2240926595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-7947.9105316968262</v>
      </c>
      <c r="L520" s="444">
        <f t="shared" ca="1" si="54"/>
        <v>-1915446.4381389352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25">
      <c r="G521" s="459">
        <f t="shared" si="52"/>
        <v>43</v>
      </c>
      <c r="H521" s="459">
        <v>514</v>
      </c>
      <c r="I521" s="444">
        <f t="shared" ca="1" si="55"/>
        <v>-1915446.4381389352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-8071.2572568896421</v>
      </c>
      <c r="L521" s="444">
        <f t="shared" ca="1" si="54"/>
        <v>-1945172.9989104038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25">
      <c r="G522" s="459">
        <f t="shared" si="52"/>
        <v>43</v>
      </c>
      <c r="H522" s="459">
        <v>515</v>
      </c>
      <c r="I522" s="444">
        <f t="shared" ca="1" si="55"/>
        <v>-1945172.9989104038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-8195.1179267707594</v>
      </c>
      <c r="L522" s="444">
        <f t="shared" ca="1" si="54"/>
        <v>-1975023.4203517535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25">
      <c r="G523" s="459">
        <f t="shared" si="52"/>
        <v>43</v>
      </c>
      <c r="H523" s="459">
        <v>516</v>
      </c>
      <c r="I523" s="444">
        <f t="shared" ca="1" si="55"/>
        <v>-1975023.4203517535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-8319.4946827763833</v>
      </c>
      <c r="L523" s="444">
        <f t="shared" ca="1" si="54"/>
        <v>-2004998.2185491086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25">
      <c r="G524" s="459">
        <f>G523+1</f>
        <v>44</v>
      </c>
      <c r="H524" s="459">
        <v>517</v>
      </c>
      <c r="I524" s="444">
        <f t="shared" ca="1" si="55"/>
        <v>-2004998.2185491086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-8444.3896752653636</v>
      </c>
      <c r="L524" s="444">
        <f t="shared" ca="1" si="54"/>
        <v>-2035097.9117389529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25">
      <c r="G525" s="459">
        <f t="shared" ref="G525:G535" si="58">G524</f>
        <v>44</v>
      </c>
      <c r="H525" s="459">
        <v>518</v>
      </c>
      <c r="I525" s="444">
        <f t="shared" ca="1" si="55"/>
        <v>-2035097.9117389529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-8569.8050635563814</v>
      </c>
      <c r="L525" s="444">
        <f t="shared" ca="1" si="54"/>
        <v>-2065323.0203170881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25">
      <c r="G526" s="459">
        <f t="shared" si="58"/>
        <v>44</v>
      </c>
      <c r="H526" s="459">
        <v>519</v>
      </c>
      <c r="I526" s="444">
        <f t="shared" ca="1" si="55"/>
        <v>-2065323.0203170881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-8695.7430159652795</v>
      </c>
      <c r="L526" s="444">
        <f t="shared" ca="1" si="54"/>
        <v>-2095674.0668476322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25">
      <c r="G527" s="459">
        <f t="shared" si="58"/>
        <v>44</v>
      </c>
      <c r="H527" s="459">
        <v>520</v>
      </c>
      <c r="I527" s="444">
        <f t="shared" ca="1" si="55"/>
        <v>-2095674.0668476322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-8822.2057098425466</v>
      </c>
      <c r="L527" s="444">
        <f t="shared" ca="1" si="54"/>
        <v>-2126151.5760720535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25">
      <c r="G528" s="459">
        <f t="shared" si="58"/>
        <v>44</v>
      </c>
      <c r="H528" s="459">
        <v>521</v>
      </c>
      <c r="I528" s="444">
        <f t="shared" ca="1" si="55"/>
        <v>-2126151.5760720535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-8949.1953316109684</v>
      </c>
      <c r="L528" s="444">
        <f t="shared" ca="1" si="54"/>
        <v>-2156756.0749182431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25">
      <c r="G529" s="459">
        <f t="shared" si="58"/>
        <v>44</v>
      </c>
      <c r="H529" s="459">
        <v>522</v>
      </c>
      <c r="I529" s="444">
        <f t="shared" ca="1" si="55"/>
        <v>-2156756.0749182431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-9076.7140768034242</v>
      </c>
      <c r="L529" s="444">
        <f t="shared" ca="1" si="54"/>
        <v>-2187488.0925096255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25">
      <c r="G530" s="459">
        <f t="shared" si="58"/>
        <v>44</v>
      </c>
      <c r="H530" s="459">
        <v>523</v>
      </c>
      <c r="I530" s="444">
        <f t="shared" ca="1" si="55"/>
        <v>-2187488.0925096255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-9204.7641501008511</v>
      </c>
      <c r="L530" s="444">
        <f t="shared" ca="1" si="54"/>
        <v>-2218348.1601743051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25">
      <c r="G531" s="459">
        <f t="shared" si="58"/>
        <v>44</v>
      </c>
      <c r="H531" s="459">
        <v>524</v>
      </c>
      <c r="I531" s="444">
        <f t="shared" ca="1" si="55"/>
        <v>-2218348.1601743051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-9333.3477653703503</v>
      </c>
      <c r="L531" s="444">
        <f t="shared" ca="1" si="54"/>
        <v>-2249336.8114542542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25">
      <c r="G532" s="459">
        <f t="shared" si="58"/>
        <v>44</v>
      </c>
      <c r="H532" s="459">
        <v>525</v>
      </c>
      <c r="I532" s="444">
        <f t="shared" ca="1" si="55"/>
        <v>-2249336.8114542542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-9462.467145703471</v>
      </c>
      <c r="L532" s="444">
        <f t="shared" ca="1" si="54"/>
        <v>-2280454.5821145363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25">
      <c r="G533" s="459">
        <f t="shared" si="58"/>
        <v>44</v>
      </c>
      <c r="H533" s="459">
        <v>526</v>
      </c>
      <c r="I533" s="444">
        <f t="shared" ca="1" si="55"/>
        <v>-2280454.5821145363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-9592.1245234546459</v>
      </c>
      <c r="L533" s="444">
        <f t="shared" ca="1" si="54"/>
        <v>-2311702.01015257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25">
      <c r="G534" s="459">
        <f t="shared" si="58"/>
        <v>44</v>
      </c>
      <c r="H534" s="459">
        <v>527</v>
      </c>
      <c r="I534" s="444">
        <f t="shared" ca="1" si="55"/>
        <v>-2311702.01015257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-9722.3221402797863</v>
      </c>
      <c r="L534" s="444">
        <f t="shared" ca="1" si="54"/>
        <v>-2343079.6358074285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25">
      <c r="G535" s="459">
        <f t="shared" si="58"/>
        <v>44</v>
      </c>
      <c r="H535" s="459">
        <v>528</v>
      </c>
      <c r="I535" s="444">
        <f t="shared" ca="1" si="55"/>
        <v>-2343079.6358074285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-9853.0622471750303</v>
      </c>
      <c r="L535" s="444">
        <f t="shared" ca="1" si="54"/>
        <v>-2374588.0015691826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25">
      <c r="G536" s="459">
        <f>G535+1</f>
        <v>45</v>
      </c>
      <c r="H536" s="459">
        <v>529</v>
      </c>
      <c r="I536" s="444">
        <f t="shared" ca="1" si="55"/>
        <v>-2374588.0015691826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-9984.347104515673</v>
      </c>
      <c r="L536" s="444">
        <f t="shared" ca="1" si="54"/>
        <v>-2406227.6521882773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25">
      <c r="G537" s="459">
        <f t="shared" ref="G537:G547" si="59">G536</f>
        <v>45</v>
      </c>
      <c r="H537" s="459">
        <v>530</v>
      </c>
      <c r="I537" s="444">
        <f t="shared" ca="1" si="55"/>
        <v>-2406227.6521882773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-10116.178982095234</v>
      </c>
      <c r="L537" s="444">
        <f t="shared" ca="1" si="54"/>
        <v>-2437999.1346849515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25">
      <c r="G538" s="459">
        <f t="shared" si="59"/>
        <v>45</v>
      </c>
      <c r="H538" s="459">
        <v>531</v>
      </c>
      <c r="I538" s="444">
        <f t="shared" ca="1" si="55"/>
        <v>-2437999.1346849515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-10248.56015916471</v>
      </c>
      <c r="L538" s="444">
        <f t="shared" ca="1" si="54"/>
        <v>-2469902.9983586948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25">
      <c r="G539" s="459">
        <f t="shared" si="59"/>
        <v>45</v>
      </c>
      <c r="H539" s="459">
        <v>532</v>
      </c>
      <c r="I539" s="444">
        <f t="shared" ca="1" si="55"/>
        <v>-2469902.9983586948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-10381.492924471973</v>
      </c>
      <c r="L539" s="444">
        <f t="shared" ca="1" si="54"/>
        <v>-2501939.7947977455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25">
      <c r="G540" s="459">
        <f t="shared" si="59"/>
        <v>45</v>
      </c>
      <c r="H540" s="459">
        <v>533</v>
      </c>
      <c r="I540" s="444">
        <f t="shared" ca="1" si="55"/>
        <v>-2501939.7947977455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-10514.979576301352</v>
      </c>
      <c r="L540" s="444">
        <f t="shared" ca="1" si="54"/>
        <v>-2534110.0778886257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25">
      <c r="G541" s="459">
        <f t="shared" si="59"/>
        <v>45</v>
      </c>
      <c r="H541" s="459">
        <v>534</v>
      </c>
      <c r="I541" s="444">
        <f t="shared" ca="1" si="55"/>
        <v>-2534110.0778886257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-10649.022422513352</v>
      </c>
      <c r="L541" s="444">
        <f t="shared" ca="1" si="54"/>
        <v>-2566414.403825718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25">
      <c r="G542" s="459">
        <f t="shared" si="59"/>
        <v>45</v>
      </c>
      <c r="H542" s="459">
        <v>535</v>
      </c>
      <c r="I542" s="444">
        <f t="shared" ca="1" si="55"/>
        <v>-2566414.403825718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-10783.62378058457</v>
      </c>
      <c r="L542" s="444">
        <f t="shared" ca="1" si="54"/>
        <v>-2598853.3311208813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25">
      <c r="G543" s="459">
        <f t="shared" si="59"/>
        <v>45</v>
      </c>
      <c r="H543" s="459">
        <v>536</v>
      </c>
      <c r="I543" s="444">
        <f t="shared" ca="1" si="55"/>
        <v>-2598853.3311208813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-10918.785977647751</v>
      </c>
      <c r="L543" s="444">
        <f t="shared" ca="1" si="54"/>
        <v>-2631427.4206131077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25">
      <c r="G544" s="459">
        <f t="shared" si="59"/>
        <v>45</v>
      </c>
      <c r="H544" s="459">
        <v>537</v>
      </c>
      <c r="I544" s="444">
        <f t="shared" ca="1" si="55"/>
        <v>-2631427.4206131077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-11054.511350532028</v>
      </c>
      <c r="L544" s="444">
        <f t="shared" ca="1" si="54"/>
        <v>-2664137.2354782186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25">
      <c r="G545" s="459">
        <f t="shared" si="59"/>
        <v>45</v>
      </c>
      <c r="H545" s="459">
        <v>538</v>
      </c>
      <c r="I545" s="444">
        <f t="shared" ca="1" si="55"/>
        <v>-2664137.2354782186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-11190.802245803323</v>
      </c>
      <c r="L545" s="444">
        <f t="shared" ca="1" si="54"/>
        <v>-2696983.3412386007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25">
      <c r="G546" s="459">
        <f t="shared" si="59"/>
        <v>45</v>
      </c>
      <c r="H546" s="459">
        <v>539</v>
      </c>
      <c r="I546" s="444">
        <f t="shared" ca="1" si="55"/>
        <v>-2696983.3412386007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-11327.661019804915</v>
      </c>
      <c r="L546" s="444">
        <f t="shared" ca="1" si="54"/>
        <v>-2729966.3057729844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25">
      <c r="G547" s="459">
        <f t="shared" si="59"/>
        <v>45</v>
      </c>
      <c r="H547" s="459">
        <v>540</v>
      </c>
      <c r="I547" s="444">
        <f t="shared" ca="1" si="55"/>
        <v>-2729966.3057729844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-11465.090038698179</v>
      </c>
      <c r="L547" s="444">
        <f t="shared" ca="1" si="54"/>
        <v>-2763086.6993262614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25">
      <c r="G548" s="459">
        <f>G547+1</f>
        <v>46</v>
      </c>
      <c r="H548" s="459">
        <v>541</v>
      </c>
      <c r="I548" s="444">
        <f t="shared" ca="1" si="55"/>
        <v>-2763086.6993262614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-11603.091678503501</v>
      </c>
      <c r="L548" s="444">
        <f t="shared" ca="1" si="54"/>
        <v>-2796345.0945193437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25">
      <c r="G549" s="459">
        <f t="shared" ref="G549:G559" si="60">G548</f>
        <v>46</v>
      </c>
      <c r="H549" s="459">
        <v>542</v>
      </c>
      <c r="I549" s="444">
        <f t="shared" ca="1" si="55"/>
        <v>-2796345.0945193437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-11741.668325141343</v>
      </c>
      <c r="L549" s="444">
        <f t="shared" ca="1" si="54"/>
        <v>-2829742.0663590641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25">
      <c r="G550" s="459">
        <f t="shared" si="60"/>
        <v>46</v>
      </c>
      <c r="H550" s="459">
        <v>543</v>
      </c>
      <c r="I550" s="444">
        <f t="shared" ca="1" si="55"/>
        <v>-2829742.0663590641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-11880.822374473511</v>
      </c>
      <c r="L550" s="444">
        <f t="shared" ca="1" si="54"/>
        <v>-2863278.1922481162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25">
      <c r="G551" s="459">
        <f t="shared" si="60"/>
        <v>46</v>
      </c>
      <c r="H551" s="459">
        <v>544</v>
      </c>
      <c r="I551" s="444">
        <f t="shared" ca="1" si="55"/>
        <v>-2863278.1922481162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-12020.556232344563</v>
      </c>
      <c r="L551" s="444">
        <f t="shared" ca="1" si="54"/>
        <v>-2896954.0519950395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25">
      <c r="G552" s="459">
        <f t="shared" si="60"/>
        <v>46</v>
      </c>
      <c r="H552" s="459">
        <v>545</v>
      </c>
      <c r="I552" s="444">
        <f t="shared" ca="1" si="55"/>
        <v>-2896954.0519950395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-12160.87231462341</v>
      </c>
      <c r="L552" s="444">
        <f t="shared" ca="1" si="54"/>
        <v>-2930770.2278242419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25">
      <c r="G553" s="459">
        <f t="shared" si="60"/>
        <v>46</v>
      </c>
      <c r="H553" s="459">
        <v>546</v>
      </c>
      <c r="I553" s="444">
        <f t="shared" ca="1" si="55"/>
        <v>-2930770.2278242419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-12301.773047245086</v>
      </c>
      <c r="L553" s="444">
        <f t="shared" ca="1" si="54"/>
        <v>-2964727.3043860658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25">
      <c r="G554" s="459">
        <f t="shared" si="60"/>
        <v>46</v>
      </c>
      <c r="H554" s="459">
        <v>547</v>
      </c>
      <c r="I554" s="444">
        <f t="shared" ca="1" si="55"/>
        <v>-2964727.3043860658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-12443.260866252685</v>
      </c>
      <c r="L554" s="444">
        <f t="shared" ca="1" si="54"/>
        <v>-2998825.8687668974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25">
      <c r="G555" s="459">
        <f t="shared" si="60"/>
        <v>46</v>
      </c>
      <c r="H555" s="459">
        <v>548</v>
      </c>
      <c r="I555" s="444">
        <f t="shared" ca="1" si="55"/>
        <v>-2998825.8687668974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-12585.338217839484</v>
      </c>
      <c r="L555" s="444">
        <f t="shared" ca="1" si="54"/>
        <v>-3033066.5104993158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25">
      <c r="G556" s="459">
        <f t="shared" si="60"/>
        <v>46</v>
      </c>
      <c r="H556" s="459">
        <v>549</v>
      </c>
      <c r="I556" s="444">
        <f t="shared" ca="1" si="55"/>
        <v>-3033066.5104993158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-12728.007558391228</v>
      </c>
      <c r="L556" s="444">
        <f t="shared" ca="1" si="54"/>
        <v>-3067449.8215722861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25">
      <c r="G557" s="459">
        <f t="shared" si="60"/>
        <v>46</v>
      </c>
      <c r="H557" s="459">
        <v>550</v>
      </c>
      <c r="I557" s="444">
        <f t="shared" ca="1" si="55"/>
        <v>-3067449.8215722861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-12871.271354528604</v>
      </c>
      <c r="L557" s="444">
        <f t="shared" ca="1" si="54"/>
        <v>-3101976.3964413935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25">
      <c r="G558" s="459">
        <f t="shared" si="60"/>
        <v>46</v>
      </c>
      <c r="H558" s="459">
        <v>551</v>
      </c>
      <c r="I558" s="444">
        <f t="shared" ca="1" si="55"/>
        <v>-3101976.3964413935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-13015.132083149885</v>
      </c>
      <c r="L558" s="444">
        <f t="shared" ca="1" si="54"/>
        <v>-3136646.8320391225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25">
      <c r="G559" s="459">
        <f t="shared" si="60"/>
        <v>46</v>
      </c>
      <c r="H559" s="459">
        <v>552</v>
      </c>
      <c r="I559" s="444">
        <f t="shared" ca="1" si="55"/>
        <v>-3136646.8320391225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-13159.592231473755</v>
      </c>
      <c r="L559" s="444">
        <f t="shared" ca="1" si="54"/>
        <v>-3171461.7277851752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25">
      <c r="G560" s="459">
        <f>G559+1</f>
        <v>47</v>
      </c>
      <c r="H560" s="459">
        <v>553</v>
      </c>
      <c r="I560" s="444">
        <f t="shared" ca="1" si="55"/>
        <v>-3171461.7277851752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-13304.654297082308</v>
      </c>
      <c r="L560" s="444">
        <f t="shared" ca="1" si="54"/>
        <v>-3206421.6855968363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25">
      <c r="G561" s="459">
        <f t="shared" ref="G561:G571" si="61">G560</f>
        <v>47</v>
      </c>
      <c r="H561" s="459">
        <v>554</v>
      </c>
      <c r="I561" s="444">
        <f t="shared" ca="1" si="55"/>
        <v>-3206421.6855968363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-13450.320787964229</v>
      </c>
      <c r="L561" s="444">
        <f t="shared" ca="1" si="54"/>
        <v>-3241527.3098993795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25">
      <c r="G562" s="459">
        <f t="shared" si="61"/>
        <v>47</v>
      </c>
      <c r="H562" s="459">
        <v>555</v>
      </c>
      <c r="I562" s="444">
        <f t="shared" ca="1" si="55"/>
        <v>-3241527.3098993795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-13596.59422255816</v>
      </c>
      <c r="L562" s="444">
        <f t="shared" ca="1" si="54"/>
        <v>-3276779.2076365165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25">
      <c r="G563" s="459">
        <f t="shared" si="61"/>
        <v>47</v>
      </c>
      <c r="H563" s="459">
        <v>556</v>
      </c>
      <c r="I563" s="444">
        <f t="shared" ca="1" si="55"/>
        <v>-3276779.2076365165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-13743.477129796232</v>
      </c>
      <c r="L563" s="444">
        <f t="shared" ca="1" si="54"/>
        <v>-3312177.9882808914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25">
      <c r="G564" s="459">
        <f t="shared" si="61"/>
        <v>47</v>
      </c>
      <c r="H564" s="459">
        <v>557</v>
      </c>
      <c r="I564" s="444">
        <f t="shared" ca="1" si="55"/>
        <v>-3312177.9882808914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-13890.972049147791</v>
      </c>
      <c r="L564" s="444">
        <f t="shared" ca="1" si="54"/>
        <v>-3347724.2638446181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25">
      <c r="G565" s="459">
        <f t="shared" si="61"/>
        <v>47</v>
      </c>
      <c r="H565" s="459">
        <v>558</v>
      </c>
      <c r="I565" s="444">
        <f t="shared" ca="1" si="55"/>
        <v>-3347724.2638446181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-14039.081530663323</v>
      </c>
      <c r="L565" s="444">
        <f t="shared" ca="1" si="54"/>
        <v>-3383418.6488898601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25">
      <c r="G566" s="459">
        <f t="shared" si="61"/>
        <v>47</v>
      </c>
      <c r="H566" s="459">
        <v>559</v>
      </c>
      <c r="I566" s="444">
        <f t="shared" ca="1" si="55"/>
        <v>-3383418.6488898601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-14187.808135018495</v>
      </c>
      <c r="L566" s="444">
        <f t="shared" ca="1" si="54"/>
        <v>-3419261.7605394577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25">
      <c r="G567" s="459">
        <f t="shared" si="61"/>
        <v>47</v>
      </c>
      <c r="H567" s="459">
        <v>560</v>
      </c>
      <c r="I567" s="444">
        <f t="shared" ca="1" si="55"/>
        <v>-3419261.7605394577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-14337.154433558484</v>
      </c>
      <c r="L567" s="444">
        <f t="shared" ca="1" si="54"/>
        <v>-3455254.2184875952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25">
      <c r="G568" s="459">
        <f t="shared" si="61"/>
        <v>47</v>
      </c>
      <c r="H568" s="459">
        <v>561</v>
      </c>
      <c r="I568" s="444">
        <f t="shared" ca="1" si="55"/>
        <v>-3455254.2184875952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-14487.123008342394</v>
      </c>
      <c r="L568" s="444">
        <f t="shared" ca="1" si="54"/>
        <v>-3491396.6450105165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25">
      <c r="G569" s="459">
        <f t="shared" si="61"/>
        <v>47</v>
      </c>
      <c r="H569" s="459">
        <v>562</v>
      </c>
      <c r="I569" s="444">
        <f t="shared" ca="1" si="55"/>
        <v>-3491396.6450105165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-14637.716452187899</v>
      </c>
      <c r="L569" s="444">
        <f t="shared" ca="1" si="54"/>
        <v>-3527689.6649772832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25">
      <c r="G570" s="459">
        <f t="shared" si="61"/>
        <v>47</v>
      </c>
      <c r="H570" s="459">
        <v>563</v>
      </c>
      <c r="I570" s="444">
        <f t="shared" ca="1" si="55"/>
        <v>-3527689.6649772832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-14788.937368716093</v>
      </c>
      <c r="L570" s="444">
        <f t="shared" ca="1" si="54"/>
        <v>-3564133.9058605782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25">
      <c r="G571" s="459">
        <f t="shared" si="61"/>
        <v>47</v>
      </c>
      <c r="H571" s="459">
        <v>564</v>
      </c>
      <c r="I571" s="444">
        <f t="shared" ca="1" si="55"/>
        <v>-3564133.9058605782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-14940.788372396488</v>
      </c>
      <c r="L571" s="444">
        <f t="shared" ca="1" si="54"/>
        <v>-3600729.9977475535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25">
      <c r="G572" s="459">
        <f>G571+1</f>
        <v>48</v>
      </c>
      <c r="H572" s="459">
        <v>565</v>
      </c>
      <c r="I572" s="444">
        <f t="shared" ca="1" si="55"/>
        <v>-3600729.9977475535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-15093.272088592217</v>
      </c>
      <c r="L572" s="444">
        <f t="shared" ca="1" si="54"/>
        <v>-3637478.5733507248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25">
      <c r="G573" s="459">
        <f t="shared" ref="G573:G583" si="62">G572</f>
        <v>48</v>
      </c>
      <c r="H573" s="459">
        <v>566</v>
      </c>
      <c r="I573" s="444">
        <f t="shared" ca="1" si="55"/>
        <v>-3637478.5733507248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-15246.391153605431</v>
      </c>
      <c r="L573" s="444">
        <f t="shared" ca="1" si="54"/>
        <v>-3674380.2680189093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25">
      <c r="G574" s="459">
        <f t="shared" si="62"/>
        <v>48</v>
      </c>
      <c r="H574" s="459">
        <v>567</v>
      </c>
      <c r="I574" s="444">
        <f t="shared" ca="1" si="55"/>
        <v>-3674380.2680189093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-15400.148214722867</v>
      </c>
      <c r="L574" s="444">
        <f t="shared" ca="1" si="54"/>
        <v>-3711435.7197482111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25">
      <c r="G575" s="459">
        <f t="shared" si="62"/>
        <v>48</v>
      </c>
      <c r="H575" s="459">
        <v>568</v>
      </c>
      <c r="I575" s="444">
        <f t="shared" ca="1" si="55"/>
        <v>-3711435.7197482111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-15554.545930261622</v>
      </c>
      <c r="L575" s="444">
        <f t="shared" ca="1" si="54"/>
        <v>-3748645.5691930517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25">
      <c r="G576" s="459">
        <f t="shared" si="62"/>
        <v>48</v>
      </c>
      <c r="H576" s="459">
        <v>569</v>
      </c>
      <c r="I576" s="444">
        <f t="shared" ca="1" si="55"/>
        <v>-3748645.5691930517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-15709.586969615128</v>
      </c>
      <c r="L576" s="444">
        <f t="shared" ca="1" si="54"/>
        <v>-3786010.4596772455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25">
      <c r="G577" s="459">
        <f t="shared" si="62"/>
        <v>48</v>
      </c>
      <c r="H577" s="459">
        <v>570</v>
      </c>
      <c r="I577" s="444">
        <f t="shared" ca="1" si="55"/>
        <v>-3786010.4596772455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-15865.274013299266</v>
      </c>
      <c r="L577" s="444">
        <f t="shared" ca="1" si="54"/>
        <v>-3823531.0372051238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25">
      <c r="G578" s="459">
        <f t="shared" si="62"/>
        <v>48</v>
      </c>
      <c r="H578" s="459">
        <v>571</v>
      </c>
      <c r="I578" s="444">
        <f t="shared" ca="1" si="55"/>
        <v>-3823531.0372051238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-16021.60975299876</v>
      </c>
      <c r="L578" s="444">
        <f t="shared" ca="1" si="54"/>
        <v>-3861207.9504727013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25">
      <c r="G579" s="459">
        <f t="shared" si="62"/>
        <v>48</v>
      </c>
      <c r="H579" s="459">
        <v>572</v>
      </c>
      <c r="I579" s="444">
        <f t="shared" ca="1" si="55"/>
        <v>-3861207.9504727013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-16178.596891613668</v>
      </c>
      <c r="L579" s="444">
        <f t="shared" ca="1" si="54"/>
        <v>-3899041.8508788939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25">
      <c r="G580" s="459">
        <f t="shared" si="62"/>
        <v>48</v>
      </c>
      <c r="H580" s="459">
        <v>573</v>
      </c>
      <c r="I580" s="444">
        <f t="shared" ca="1" si="55"/>
        <v>-3899041.8508788939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-16336.238143306136</v>
      </c>
      <c r="L580" s="444">
        <f t="shared" ca="1" si="54"/>
        <v>-3937033.3925367789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25">
      <c r="G581" s="459">
        <f t="shared" si="62"/>
        <v>48</v>
      </c>
      <c r="H581" s="459">
        <v>574</v>
      </c>
      <c r="I581" s="444">
        <f t="shared" ca="1" si="55"/>
        <v>-3937033.3925367789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-16494.536233547326</v>
      </c>
      <c r="L581" s="444">
        <f t="shared" ca="1" si="54"/>
        <v>-3975183.2322849049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25">
      <c r="G582" s="459">
        <f t="shared" si="62"/>
        <v>48</v>
      </c>
      <c r="H582" s="459">
        <v>575</v>
      </c>
      <c r="I582" s="444">
        <f t="shared" ca="1" si="55"/>
        <v>-3975183.2322849049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-16653.493899164518</v>
      </c>
      <c r="L582" s="444">
        <f t="shared" ca="1" si="54"/>
        <v>-4013492.0296986485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25">
      <c r="G583" s="459">
        <f t="shared" si="62"/>
        <v>48</v>
      </c>
      <c r="H583" s="459">
        <v>576</v>
      </c>
      <c r="I583" s="444">
        <f t="shared" ca="1" si="55"/>
        <v>-4013492.0296986485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-16813.113888388449</v>
      </c>
      <c r="L583" s="444">
        <f t="shared" ca="1" si="54"/>
        <v>-4051960.4471016158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25">
      <c r="G584" s="459">
        <f>G583+1</f>
        <v>49</v>
      </c>
      <c r="H584" s="459">
        <v>577</v>
      </c>
      <c r="I584" s="444">
        <f t="shared" ca="1" si="55"/>
        <v>-4051960.4471016158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-16973.398960900809</v>
      </c>
      <c r="L584" s="444">
        <f t="shared" ca="1" si="54"/>
        <v>-4090589.1495770956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25">
      <c r="G585" s="459">
        <f t="shared" ref="G585:G595" si="63">G584</f>
        <v>49</v>
      </c>
      <c r="H585" s="459">
        <v>578</v>
      </c>
      <c r="I585" s="444">
        <f t="shared" ca="1" si="55"/>
        <v>-4090589.1495770956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-17134.351887881978</v>
      </c>
      <c r="L585" s="444">
        <f t="shared" ca="1" si="54"/>
        <v>-4129378.8049795562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25">
      <c r="G586" s="459">
        <f t="shared" si="63"/>
        <v>49</v>
      </c>
      <c r="H586" s="459">
        <v>579</v>
      </c>
      <c r="I586" s="444">
        <f t="shared" ca="1" si="55"/>
        <v>-4129378.8049795562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-17295.975452058898</v>
      </c>
      <c r="L586" s="444">
        <f t="shared" ca="1" si="54"/>
        <v>-4168330.083946194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25">
      <c r="G587" s="459">
        <f t="shared" si="63"/>
        <v>49</v>
      </c>
      <c r="H587" s="459">
        <v>580</v>
      </c>
      <c r="I587" s="444">
        <f t="shared" ca="1" si="55"/>
        <v>-4168330.083946194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-17458.272447753221</v>
      </c>
      <c r="L587" s="444">
        <f t="shared" ca="1" si="54"/>
        <v>-4207443.6599085256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25">
      <c r="G588" s="459">
        <f t="shared" si="63"/>
        <v>49</v>
      </c>
      <c r="H588" s="459">
        <v>581</v>
      </c>
      <c r="I588" s="444">
        <f t="shared" ca="1" si="55"/>
        <v>-4207443.6599085256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-17621.245680929598</v>
      </c>
      <c r="L588" s="444">
        <f t="shared" ca="1" si="54"/>
        <v>-4246720.2091040332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25">
      <c r="G589" s="459">
        <f t="shared" si="63"/>
        <v>49</v>
      </c>
      <c r="H589" s="459">
        <v>582</v>
      </c>
      <c r="I589" s="444">
        <f t="shared" ca="1" si="55"/>
        <v>-4246720.2091040332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-17784.897969244215</v>
      </c>
      <c r="L589" s="444">
        <f t="shared" ca="1" si="54"/>
        <v>-4286160.4105878556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25">
      <c r="G590" s="459">
        <f t="shared" si="63"/>
        <v>49</v>
      </c>
      <c r="H590" s="459">
        <v>583</v>
      </c>
      <c r="I590" s="444">
        <f t="shared" ca="1" si="55"/>
        <v>-4286160.4105878556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-17949.232142093475</v>
      </c>
      <c r="L590" s="444">
        <f t="shared" ca="1" si="54"/>
        <v>-4325764.9462445276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25">
      <c r="G591" s="459">
        <f t="shared" si="63"/>
        <v>49</v>
      </c>
      <c r="H591" s="459">
        <v>584</v>
      </c>
      <c r="I591" s="444">
        <f t="shared" ca="1" si="55"/>
        <v>-4325764.9462445276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-18114.251040662941</v>
      </c>
      <c r="L591" s="444">
        <f t="shared" ca="1" si="54"/>
        <v>-4365534.5007997686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25">
      <c r="G592" s="459">
        <f t="shared" si="63"/>
        <v>49</v>
      </c>
      <c r="H592" s="459">
        <v>585</v>
      </c>
      <c r="I592" s="444">
        <f t="shared" ca="1" si="55"/>
        <v>-4365534.5007997686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-18279.957517976447</v>
      </c>
      <c r="L592" s="444">
        <f t="shared" ca="1" si="54"/>
        <v>-4405469.7618323239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25">
      <c r="G593" s="459">
        <f t="shared" si="63"/>
        <v>49</v>
      </c>
      <c r="H593" s="459">
        <v>586</v>
      </c>
      <c r="I593" s="444">
        <f t="shared" ca="1" si="55"/>
        <v>-4405469.7618323239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-18446.354438945425</v>
      </c>
      <c r="L593" s="444">
        <f t="shared" ca="1" si="54"/>
        <v>-4445571.4197858479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25">
      <c r="G594" s="459">
        <f t="shared" si="63"/>
        <v>49</v>
      </c>
      <c r="H594" s="459">
        <v>587</v>
      </c>
      <c r="I594" s="444">
        <f t="shared" ca="1" si="55"/>
        <v>-4445571.4197858479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-18613.444680418441</v>
      </c>
      <c r="L594" s="444">
        <f t="shared" ca="1" si="54"/>
        <v>-4485840.1679808451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25">
      <c r="G595" s="459">
        <f t="shared" si="63"/>
        <v>49</v>
      </c>
      <c r="H595" s="459">
        <v>588</v>
      </c>
      <c r="I595" s="444">
        <f t="shared" ca="1" si="55"/>
        <v>-4485840.1679808451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-18781.231131230932</v>
      </c>
      <c r="L595" s="444">
        <f t="shared" ca="1" si="54"/>
        <v>-4526276.7026266539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25">
      <c r="G596" s="459">
        <f>G595+1</f>
        <v>50</v>
      </c>
      <c r="H596" s="459">
        <v>589</v>
      </c>
      <c r="I596" s="444">
        <f t="shared" ca="1" si="55"/>
        <v>-4526276.7026266539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-18949.716692255133</v>
      </c>
      <c r="L596" s="444">
        <f t="shared" ca="1" si="54"/>
        <v>-4566881.7228334872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25">
      <c r="G597" s="459">
        <f t="shared" ref="G597:G607" si="64">G596</f>
        <v>50</v>
      </c>
      <c r="H597" s="459">
        <v>590</v>
      </c>
      <c r="I597" s="444">
        <f t="shared" ca="1" si="55"/>
        <v>-4566881.7228334872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-19118.904276450274</v>
      </c>
      <c r="L597" s="444">
        <f t="shared" ca="1" si="54"/>
        <v>-4607655.9306245157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25">
      <c r="G598" s="459">
        <f t="shared" si="64"/>
        <v>50</v>
      </c>
      <c r="H598" s="459">
        <v>591</v>
      </c>
      <c r="I598" s="444">
        <f t="shared" ca="1" si="55"/>
        <v>-4607655.9306245157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-19288.796808912892</v>
      </c>
      <c r="L598" s="444">
        <f t="shared" ca="1" si="54"/>
        <v>-4648600.0309480075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25">
      <c r="G599" s="459">
        <f t="shared" si="64"/>
        <v>50</v>
      </c>
      <c r="H599" s="459">
        <v>592</v>
      </c>
      <c r="I599" s="444">
        <f t="shared" ca="1" si="55"/>
        <v>-4648600.0309480075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-19459.397226927442</v>
      </c>
      <c r="L599" s="444">
        <f t="shared" ca="1" si="54"/>
        <v>-4689714.7316895137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25">
      <c r="G600" s="459">
        <f t="shared" si="64"/>
        <v>50</v>
      </c>
      <c r="H600" s="459">
        <v>593</v>
      </c>
      <c r="I600" s="444">
        <f t="shared" ca="1" si="55"/>
        <v>-4689714.7316895137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-19630.708480017049</v>
      </c>
      <c r="L600" s="444">
        <f t="shared" ca="1" si="54"/>
        <v>-4731000.7436841093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25">
      <c r="G601" s="459">
        <f t="shared" si="64"/>
        <v>50</v>
      </c>
      <c r="H601" s="459">
        <v>594</v>
      </c>
      <c r="I601" s="444">
        <f t="shared" ca="1" si="55"/>
        <v>-4731000.7436841093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-19802.733529994533</v>
      </c>
      <c r="L601" s="444">
        <f t="shared" ca="1" si="54"/>
        <v>-4772458.7807286819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25">
      <c r="G602" s="459">
        <f t="shared" si="64"/>
        <v>50</v>
      </c>
      <c r="H602" s="459">
        <v>595</v>
      </c>
      <c r="I602" s="444">
        <f t="shared" ca="1" si="55"/>
        <v>-4772458.7807286819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-19975.475351013585</v>
      </c>
      <c r="L602" s="444">
        <f t="shared" ca="1" si="54"/>
        <v>-4814089.5595942736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25">
      <c r="G603" s="459">
        <f t="shared" si="64"/>
        <v>50</v>
      </c>
      <c r="H603" s="459">
        <v>596</v>
      </c>
      <c r="I603" s="444">
        <f t="shared" ca="1" si="55"/>
        <v>-4814089.5595942736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-20148.936929620217</v>
      </c>
      <c r="L603" s="444">
        <f t="shared" ca="1" si="54"/>
        <v>-4855893.8000384718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25">
      <c r="G604" s="459">
        <f t="shared" si="64"/>
        <v>50</v>
      </c>
      <c r="H604" s="459">
        <v>597</v>
      </c>
      <c r="I604" s="444">
        <f t="shared" ca="1" si="55"/>
        <v>-4855893.8000384718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-20323.121264804377</v>
      </c>
      <c r="L604" s="444">
        <f t="shared" ca="1" si="54"/>
        <v>-4897872.2248178544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25">
      <c r="G605" s="459">
        <f t="shared" si="64"/>
        <v>50</v>
      </c>
      <c r="H605" s="459">
        <v>598</v>
      </c>
      <c r="I605" s="444">
        <f t="shared" ca="1" si="55"/>
        <v>-4897872.2248178544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-20498.031368051801</v>
      </c>
      <c r="L605" s="444">
        <f t="shared" ca="1" si="54"/>
        <v>-4940025.5597004844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25">
      <c r="G606" s="459">
        <f t="shared" si="64"/>
        <v>50</v>
      </c>
      <c r="H606" s="459">
        <v>599</v>
      </c>
      <c r="I606" s="444">
        <f t="shared" ca="1" si="55"/>
        <v>-4940025.5597004844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-20673.670263396096</v>
      </c>
      <c r="L606" s="444">
        <f t="shared" ca="1" si="54"/>
        <v>-4982354.5334784584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25">
      <c r="G607" s="459">
        <f t="shared" si="64"/>
        <v>50</v>
      </c>
      <c r="H607" s="459">
        <v>600</v>
      </c>
      <c r="I607" s="444">
        <f t="shared" ca="1" si="55"/>
        <v>-4982354.5334784584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-20850.040987470988</v>
      </c>
      <c r="L607" s="444">
        <f t="shared" ca="1" si="54"/>
        <v>-5024859.8779805079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25">
      <c r="G608" s="459">
        <f>G607+1</f>
        <v>51</v>
      </c>
      <c r="H608" s="459">
        <v>601</v>
      </c>
      <c r="I608" s="444">
        <f t="shared" ca="1" si="55"/>
        <v>-5024859.8779805079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-21027.146589562861</v>
      </c>
      <c r="L608" s="444">
        <f t="shared" ca="1" si="54"/>
        <v>-5067542.3280846495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25">
      <c r="G609" s="459">
        <f t="shared" ref="G609:G619" si="65">G608</f>
        <v>51</v>
      </c>
      <c r="H609" s="459">
        <v>602</v>
      </c>
      <c r="I609" s="444">
        <f t="shared" ca="1" si="55"/>
        <v>-5067542.3280846495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-21204.99013166345</v>
      </c>
      <c r="L609" s="444">
        <f t="shared" ca="1" si="54"/>
        <v>-5110402.6217308911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25">
      <c r="G610" s="459">
        <f t="shared" si="65"/>
        <v>51</v>
      </c>
      <c r="H610" s="459">
        <v>603</v>
      </c>
      <c r="I610" s="444">
        <f t="shared" ca="1" si="55"/>
        <v>-5110402.6217308911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-21383.574688522789</v>
      </c>
      <c r="L610" s="444">
        <f t="shared" ca="1" si="54"/>
        <v>-5153441.4999339925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25">
      <c r="G611" s="459">
        <f t="shared" si="65"/>
        <v>51</v>
      </c>
      <c r="H611" s="459">
        <v>604</v>
      </c>
      <c r="I611" s="444">
        <f t="shared" ca="1" si="55"/>
        <v>-5153441.4999339925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-21562.903347702377</v>
      </c>
      <c r="L611" s="444">
        <f t="shared" ca="1" si="54"/>
        <v>-5196659.7067962736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25">
      <c r="G612" s="459">
        <f t="shared" si="65"/>
        <v>51</v>
      </c>
      <c r="H612" s="459">
        <v>605</v>
      </c>
      <c r="I612" s="444">
        <f t="shared" ca="1" si="55"/>
        <v>-5196659.7067962736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-21742.979209628549</v>
      </c>
      <c r="L612" s="444">
        <f t="shared" ca="1" si="54"/>
        <v>-5240057.9895204809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25">
      <c r="G613" s="459">
        <f t="shared" si="65"/>
        <v>51</v>
      </c>
      <c r="H613" s="459">
        <v>606</v>
      </c>
      <c r="I613" s="444">
        <f t="shared" ca="1" si="55"/>
        <v>-5240057.9895204809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-21923.80538764608</v>
      </c>
      <c r="L613" s="444">
        <f t="shared" ca="1" si="54"/>
        <v>-5283637.0984227052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25">
      <c r="G614" s="459">
        <f t="shared" si="65"/>
        <v>51</v>
      </c>
      <c r="H614" s="459">
        <v>607</v>
      </c>
      <c r="I614" s="444">
        <f t="shared" ca="1" si="55"/>
        <v>-5283637.0984227052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-22105.385008072015</v>
      </c>
      <c r="L614" s="444">
        <f t="shared" ca="1" si="54"/>
        <v>-5327397.7869453561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25">
      <c r="G615" s="459">
        <f t="shared" si="65"/>
        <v>51</v>
      </c>
      <c r="H615" s="459">
        <v>608</v>
      </c>
      <c r="I615" s="444">
        <f t="shared" ca="1" si="55"/>
        <v>-5327397.7869453561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-22287.721210249725</v>
      </c>
      <c r="L615" s="444">
        <f t="shared" ca="1" si="54"/>
        <v>-5371340.8116701841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25">
      <c r="G616" s="459">
        <f t="shared" si="65"/>
        <v>51</v>
      </c>
      <c r="H616" s="459">
        <v>609</v>
      </c>
      <c r="I616" s="444">
        <f t="shared" ca="1" si="55"/>
        <v>-5371340.8116701841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-22470.817146603178</v>
      </c>
      <c r="L616" s="444">
        <f t="shared" ca="1" si="54"/>
        <v>-5415466.9323313655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25">
      <c r="G617" s="459">
        <f t="shared" si="65"/>
        <v>51</v>
      </c>
      <c r="H617" s="459">
        <v>610</v>
      </c>
      <c r="I617" s="444">
        <f t="shared" ca="1" si="55"/>
        <v>-5415466.9323313655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-22654.675982691431</v>
      </c>
      <c r="L617" s="444">
        <f t="shared" ca="1" si="54"/>
        <v>-5459776.9118286353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25">
      <c r="G618" s="459">
        <f t="shared" si="65"/>
        <v>51</v>
      </c>
      <c r="H618" s="459">
        <v>611</v>
      </c>
      <c r="I618" s="444">
        <f t="shared" ca="1" si="55"/>
        <v>-5459776.9118286353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-22839.300897263391</v>
      </c>
      <c r="L618" s="444">
        <f t="shared" ca="1" si="54"/>
        <v>-5504271.5162404766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25">
      <c r="G619" s="459">
        <f t="shared" si="65"/>
        <v>51</v>
      </c>
      <c r="H619" s="459">
        <v>612</v>
      </c>
      <c r="I619" s="444">
        <f t="shared" ca="1" si="55"/>
        <v>-5504271.5162404766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-23024.69508231273</v>
      </c>
      <c r="L619" s="444">
        <f t="shared" ca="1" si="54"/>
        <v>-5548951.5148373675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25">
      <c r="G620" s="459">
        <f>G619+1</f>
        <v>52</v>
      </c>
      <c r="H620" s="459">
        <v>613</v>
      </c>
      <c r="I620" s="444">
        <f t="shared" ca="1" si="55"/>
        <v>-5548951.5148373675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-23210.861743133108</v>
      </c>
      <c r="L620" s="444">
        <f t="shared" ca="1" si="54"/>
        <v>-5593817.6800950794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25">
      <c r="G621" s="459">
        <f t="shared" ref="G621:G631" si="66">G620</f>
        <v>52</v>
      </c>
      <c r="H621" s="459">
        <v>614</v>
      </c>
      <c r="I621" s="444">
        <f t="shared" ca="1" si="55"/>
        <v>-5593817.6800950794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-23397.804098373574</v>
      </c>
      <c r="L621" s="444">
        <f t="shared" ca="1" si="54"/>
        <v>-5638870.787708031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25">
      <c r="G622" s="459">
        <f t="shared" si="66"/>
        <v>52</v>
      </c>
      <c r="H622" s="459">
        <v>615</v>
      </c>
      <c r="I622" s="444">
        <f t="shared" ca="1" si="55"/>
        <v>-5638870.787708031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-23585.525380094205</v>
      </c>
      <c r="L622" s="444">
        <f t="shared" ca="1" si="54"/>
        <v>-5684111.6166027039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25">
      <c r="G623" s="459">
        <f t="shared" si="66"/>
        <v>52</v>
      </c>
      <c r="H623" s="459">
        <v>616</v>
      </c>
      <c r="I623" s="444">
        <f t="shared" ca="1" si="55"/>
        <v>-5684111.6166027039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-23774.028833822009</v>
      </c>
      <c r="L623" s="444">
        <f t="shared" ca="1" si="54"/>
        <v>-5729540.9489511047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25">
      <c r="G624" s="459">
        <f t="shared" si="66"/>
        <v>52</v>
      </c>
      <c r="H624" s="459">
        <v>617</v>
      </c>
      <c r="I624" s="444">
        <f t="shared" ca="1" si="55"/>
        <v>-5729540.9489511047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-23963.317718607013</v>
      </c>
      <c r="L624" s="444">
        <f t="shared" ca="1" si="54"/>
        <v>-5775159.5701842904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25">
      <c r="G625" s="459">
        <f t="shared" si="66"/>
        <v>52</v>
      </c>
      <c r="H625" s="459">
        <v>618</v>
      </c>
      <c r="I625" s="444">
        <f t="shared" ca="1" si="55"/>
        <v>-5775159.5701842904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-24153.395307078619</v>
      </c>
      <c r="L625" s="444">
        <f t="shared" ca="1" si="54"/>
        <v>-5820968.2690059477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25">
      <c r="G626" s="459">
        <f t="shared" si="66"/>
        <v>52</v>
      </c>
      <c r="H626" s="459">
        <v>619</v>
      </c>
      <c r="I626" s="444">
        <f t="shared" ca="1" si="55"/>
        <v>-5820968.2690059477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-24344.264885502191</v>
      </c>
      <c r="L626" s="444">
        <f t="shared" ca="1" si="54"/>
        <v>-5866967.8374060281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25">
      <c r="G627" s="459">
        <f t="shared" si="66"/>
        <v>52</v>
      </c>
      <c r="H627" s="459">
        <v>620</v>
      </c>
      <c r="I627" s="444">
        <f t="shared" ca="1" si="55"/>
        <v>-5866967.8374060281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-24535.929753835859</v>
      </c>
      <c r="L627" s="444">
        <f t="shared" ca="1" si="54"/>
        <v>-5913159.0706744427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25">
      <c r="G628" s="459">
        <f t="shared" si="66"/>
        <v>52</v>
      </c>
      <c r="H628" s="459">
        <v>621</v>
      </c>
      <c r="I628" s="444">
        <f t="shared" ca="1" si="55"/>
        <v>-5913159.0706744427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-24728.393225787586</v>
      </c>
      <c r="L628" s="444">
        <f t="shared" ca="1" si="54"/>
        <v>-5959542.7674148083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25">
      <c r="G629" s="459">
        <f t="shared" si="66"/>
        <v>52</v>
      </c>
      <c r="H629" s="459">
        <v>622</v>
      </c>
      <c r="I629" s="444">
        <f t="shared" ca="1" si="55"/>
        <v>-5959542.7674148083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-24921.658628872443</v>
      </c>
      <c r="L629" s="444">
        <f t="shared" ca="1" si="54"/>
        <v>-6006119.7295582592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25">
      <c r="G630" s="459">
        <f t="shared" si="66"/>
        <v>52</v>
      </c>
      <c r="H630" s="459">
        <v>623</v>
      </c>
      <c r="I630" s="444">
        <f t="shared" ca="1" si="55"/>
        <v>-6006119.7295582592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-25115.729304470158</v>
      </c>
      <c r="L630" s="444">
        <f t="shared" ca="1" si="54"/>
        <v>-6052890.7623773078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25">
      <c r="G631" s="459">
        <f t="shared" si="66"/>
        <v>52</v>
      </c>
      <c r="H631" s="459">
        <v>624</v>
      </c>
      <c r="I631" s="444">
        <f t="shared" ca="1" si="55"/>
        <v>-6052890.7623773078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-25310.608607882859</v>
      </c>
      <c r="L631" s="444">
        <f t="shared" ca="1" si="54"/>
        <v>-6099856.6744997688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25">
      <c r="G632" s="459">
        <f>G631+1</f>
        <v>53</v>
      </c>
      <c r="H632" s="459">
        <v>625</v>
      </c>
      <c r="I632" s="444">
        <f t="shared" ca="1" si="55"/>
        <v>-6099856.6744997688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-25506.299908393114</v>
      </c>
      <c r="L632" s="444">
        <f t="shared" ca="1" si="54"/>
        <v>-6147018.2779227402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25">
      <c r="G633" s="459">
        <f t="shared" ref="G633:G643" si="67">G632</f>
        <v>53</v>
      </c>
      <c r="H633" s="459">
        <v>626</v>
      </c>
      <c r="I633" s="444">
        <f t="shared" ca="1" si="55"/>
        <v>-6147018.2779227402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-25702.806589322161</v>
      </c>
      <c r="L633" s="444">
        <f t="shared" ca="1" si="54"/>
        <v>-6194376.3880266408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25">
      <c r="G634" s="459">
        <f t="shared" si="67"/>
        <v>53</v>
      </c>
      <c r="H634" s="459">
        <v>627</v>
      </c>
      <c r="I634" s="444">
        <f t="shared" ca="1" si="55"/>
        <v>-6194376.3880266408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-25900.132048088413</v>
      </c>
      <c r="L634" s="444">
        <f t="shared" ca="1" si="54"/>
        <v>-6241931.8235893073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25">
      <c r="G635" s="459">
        <f t="shared" si="67"/>
        <v>53</v>
      </c>
      <c r="H635" s="459">
        <v>628</v>
      </c>
      <c r="I635" s="444">
        <f t="shared" ca="1" si="55"/>
        <v>-6241931.8235893073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-26098.279696266189</v>
      </c>
      <c r="L635" s="444">
        <f t="shared" ca="1" si="54"/>
        <v>-6289685.4068001518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25">
      <c r="G636" s="459">
        <f t="shared" si="67"/>
        <v>53</v>
      </c>
      <c r="H636" s="459">
        <v>629</v>
      </c>
      <c r="I636" s="444">
        <f t="shared" ca="1" si="55"/>
        <v>-6289685.4068001518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-26297.252959644709</v>
      </c>
      <c r="L636" s="444">
        <f t="shared" ca="1" si="54"/>
        <v>-6337637.9632743746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25">
      <c r="G637" s="459">
        <f t="shared" si="67"/>
        <v>53</v>
      </c>
      <c r="H637" s="459">
        <v>630</v>
      </c>
      <c r="I637" s="444">
        <f t="shared" ca="1" si="55"/>
        <v>-6337637.9632743746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-26497.055278287302</v>
      </c>
      <c r="L637" s="444">
        <f t="shared" ca="1" si="54"/>
        <v>-6385790.3220672403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25">
      <c r="G638" s="459">
        <f t="shared" si="67"/>
        <v>53</v>
      </c>
      <c r="H638" s="459">
        <v>631</v>
      </c>
      <c r="I638" s="444">
        <f t="shared" ca="1" si="55"/>
        <v>-6385790.3220672403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-26697.690106590911</v>
      </c>
      <c r="L638" s="444">
        <f t="shared" ca="1" si="54"/>
        <v>-6434143.3156884098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25">
      <c r="G639" s="459">
        <f t="shared" si="67"/>
        <v>53</v>
      </c>
      <c r="H639" s="459">
        <v>632</v>
      </c>
      <c r="I639" s="444">
        <f t="shared" ca="1" si="55"/>
        <v>-6434143.3156884098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-26899.160913345782</v>
      </c>
      <c r="L639" s="444">
        <f t="shared" ca="1" si="54"/>
        <v>-6482697.7801163336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25">
      <c r="G640" s="459">
        <f t="shared" si="67"/>
        <v>53</v>
      </c>
      <c r="H640" s="459">
        <v>633</v>
      </c>
      <c r="I640" s="444">
        <f t="shared" ca="1" si="55"/>
        <v>-6482697.7801163336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-27101.471181795467</v>
      </c>
      <c r="L640" s="444">
        <f t="shared" ca="1" si="54"/>
        <v>-6531454.554812707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25">
      <c r="G641" s="459">
        <f t="shared" si="67"/>
        <v>53</v>
      </c>
      <c r="H641" s="459">
        <v>634</v>
      </c>
      <c r="I641" s="444">
        <f t="shared" ca="1" si="55"/>
        <v>-6531454.554812707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-27304.624409697022</v>
      </c>
      <c r="L641" s="444">
        <f t="shared" ca="1" si="54"/>
        <v>-6580414.4827369824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25">
      <c r="G642" s="459">
        <f t="shared" si="67"/>
        <v>53</v>
      </c>
      <c r="H642" s="459">
        <v>635</v>
      </c>
      <c r="I642" s="444">
        <f t="shared" ca="1" si="55"/>
        <v>-6580414.4827369824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-27508.624109381504</v>
      </c>
      <c r="L642" s="444">
        <f t="shared" ca="1" si="54"/>
        <v>-6629578.4103609426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25">
      <c r="G643" s="459">
        <f t="shared" si="67"/>
        <v>53</v>
      </c>
      <c r="H643" s="459">
        <v>636</v>
      </c>
      <c r="I643" s="444">
        <f t="shared" ca="1" si="55"/>
        <v>-6629578.4103609426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-27713.473807814669</v>
      </c>
      <c r="L643" s="444">
        <f t="shared" ca="1" si="54"/>
        <v>-6678947.1876833355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25">
      <c r="G644" s="459">
        <f>G643+1</f>
        <v>54</v>
      </c>
      <c r="H644" s="459">
        <v>637</v>
      </c>
      <c r="I644" s="444">
        <f t="shared" ca="1" si="55"/>
        <v>-6678947.1876833355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-27919.177046657976</v>
      </c>
      <c r="L644" s="444">
        <f t="shared" ca="1" si="54"/>
        <v>-6728521.6682445714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25">
      <c r="G645" s="459">
        <f t="shared" ref="G645:G655" si="68">G644</f>
        <v>54</v>
      </c>
      <c r="H645" s="459">
        <v>638</v>
      </c>
      <c r="I645" s="444">
        <f t="shared" ca="1" si="55"/>
        <v>-6728521.6682445714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-28125.737382329789</v>
      </c>
      <c r="L645" s="444">
        <f t="shared" ca="1" si="54"/>
        <v>-6778302.7091414798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25">
      <c r="G646" s="459">
        <f t="shared" si="68"/>
        <v>54</v>
      </c>
      <c r="H646" s="459">
        <v>639</v>
      </c>
      <c r="I646" s="444">
        <f t="shared" ca="1" si="55"/>
        <v>-6778302.7091414798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-28333.158386066909</v>
      </c>
      <c r="L646" s="444">
        <f t="shared" ca="1" si="54"/>
        <v>-6828291.1710421247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25">
      <c r="G647" s="459">
        <f t="shared" si="68"/>
        <v>54</v>
      </c>
      <c r="H647" s="459">
        <v>640</v>
      </c>
      <c r="I647" s="444">
        <f t="shared" ca="1" si="55"/>
        <v>-6828291.1710421247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-28541.443643986266</v>
      </c>
      <c r="L647" s="444">
        <f t="shared" ca="1" si="54"/>
        <v>-6878487.9182006894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25">
      <c r="G648" s="459">
        <f t="shared" si="68"/>
        <v>54</v>
      </c>
      <c r="H648" s="459">
        <v>641</v>
      </c>
      <c r="I648" s="444">
        <f t="shared" ca="1" si="55"/>
        <v>-6878487.9182006894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-28750.596757146948</v>
      </c>
      <c r="L648" s="444">
        <f t="shared" ca="1" si="54"/>
        <v>-6928893.8184724143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25">
      <c r="G649" s="459">
        <f t="shared" si="68"/>
        <v>54</v>
      </c>
      <c r="H649" s="459">
        <v>642</v>
      </c>
      <c r="I649" s="444">
        <f t="shared" ca="1" si="55"/>
        <v>-6928893.8184724143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-28960.62134161247</v>
      </c>
      <c r="L649" s="444">
        <f t="shared" ca="1" si="54"/>
        <v>-6979509.7433286048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25">
      <c r="G650" s="459">
        <f t="shared" si="68"/>
        <v>54</v>
      </c>
      <c r="H650" s="459">
        <v>643</v>
      </c>
      <c r="I650" s="444">
        <f t="shared" ca="1" si="55"/>
        <v>-6979509.7433286048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-29171.521028513263</v>
      </c>
      <c r="L650" s="444">
        <f t="shared" ca="1" si="54"/>
        <v>-7030336.5678716963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25">
      <c r="G651" s="459">
        <f t="shared" si="68"/>
        <v>54</v>
      </c>
      <c r="H651" s="459">
        <v>644</v>
      </c>
      <c r="I651" s="444">
        <f t="shared" ca="1" si="55"/>
        <v>-7030336.5678716963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-29383.299464109477</v>
      </c>
      <c r="L651" s="444">
        <f t="shared" ca="1" si="54"/>
        <v>-7081375.170850384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25">
      <c r="G652" s="459">
        <f t="shared" si="68"/>
        <v>54</v>
      </c>
      <c r="H652" s="459">
        <v>645</v>
      </c>
      <c r="I652" s="444">
        <f t="shared" ca="1" si="55"/>
        <v>-7081375.170850384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-29595.96030985401</v>
      </c>
      <c r="L652" s="444">
        <f t="shared" ca="1" si="54"/>
        <v>-7132626.4346748162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25">
      <c r="G653" s="459">
        <f t="shared" si="68"/>
        <v>54</v>
      </c>
      <c r="H653" s="459">
        <v>646</v>
      </c>
      <c r="I653" s="444">
        <f t="shared" ca="1" si="55"/>
        <v>-7132626.4346748162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-29809.507242455809</v>
      </c>
      <c r="L653" s="444">
        <f t="shared" ca="1" si="54"/>
        <v>-7184091.2454318507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25">
      <c r="G654" s="459">
        <f t="shared" si="68"/>
        <v>54</v>
      </c>
      <c r="H654" s="459">
        <v>647</v>
      </c>
      <c r="I654" s="444">
        <f t="shared" ca="1" si="55"/>
        <v>-7184091.2454318507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-30023.94395394345</v>
      </c>
      <c r="L654" s="444">
        <f t="shared" ca="1" si="54"/>
        <v>-7235770.4929003725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25">
      <c r="G655" s="459">
        <f t="shared" si="68"/>
        <v>54</v>
      </c>
      <c r="H655" s="459">
        <v>648</v>
      </c>
      <c r="I655" s="444">
        <f t="shared" ca="1" si="55"/>
        <v>-7235770.4929003725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-30239.274151728961</v>
      </c>
      <c r="L655" s="444">
        <f t="shared" ca="1" si="54"/>
        <v>-7287665.0705666803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25">
      <c r="G656" s="459">
        <f>G655+1</f>
        <v>55</v>
      </c>
      <c r="H656" s="459">
        <v>649</v>
      </c>
      <c r="I656" s="444">
        <f t="shared" ca="1" si="55"/>
        <v>-7287665.0705666803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-30455.501558671913</v>
      </c>
      <c r="L656" s="444">
        <f t="shared" ca="1" si="54"/>
        <v>-7339775.8756399304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25">
      <c r="G657" s="459">
        <f t="shared" ref="G657:G667" si="69">G656</f>
        <v>55</v>
      </c>
      <c r="H657" s="459">
        <v>650</v>
      </c>
      <c r="I657" s="444">
        <f t="shared" ca="1" si="55"/>
        <v>-7339775.8756399304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-30672.629913143785</v>
      </c>
      <c r="L657" s="444">
        <f t="shared" ca="1" si="54"/>
        <v>-7392103.8090676526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25">
      <c r="G658" s="459">
        <f t="shared" si="69"/>
        <v>55</v>
      </c>
      <c r="H658" s="459">
        <v>651</v>
      </c>
      <c r="I658" s="444">
        <f t="shared" ca="1" si="55"/>
        <v>-7392103.8090676526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-30890.662969092624</v>
      </c>
      <c r="L658" s="444">
        <f t="shared" ca="1" si="54"/>
        <v>-7444649.7755513238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25">
      <c r="G659" s="459">
        <f t="shared" si="69"/>
        <v>55</v>
      </c>
      <c r="H659" s="459">
        <v>652</v>
      </c>
      <c r="I659" s="444">
        <f t="shared" ca="1" si="55"/>
        <v>-7444649.7755513238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-31109.604496107924</v>
      </c>
      <c r="L659" s="444">
        <f t="shared" ca="1" si="54"/>
        <v>-7497414.6835620105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25">
      <c r="G660" s="459">
        <f t="shared" si="69"/>
        <v>55</v>
      </c>
      <c r="H660" s="459">
        <v>653</v>
      </c>
      <c r="I660" s="444">
        <f t="shared" ca="1" si="55"/>
        <v>-7497414.6835620105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-31329.458279485785</v>
      </c>
      <c r="L660" s="444">
        <f t="shared" ca="1" si="54"/>
        <v>-7550399.4453560747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25">
      <c r="G661" s="459">
        <f t="shared" si="69"/>
        <v>55</v>
      </c>
      <c r="H661" s="459">
        <v>654</v>
      </c>
      <c r="I661" s="444">
        <f t="shared" ca="1" si="55"/>
        <v>-7550399.4453560747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-31550.228120294389</v>
      </c>
      <c r="L661" s="444">
        <f t="shared" ca="1" si="54"/>
        <v>-7603604.9769909475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25">
      <c r="G662" s="459">
        <f t="shared" si="69"/>
        <v>55</v>
      </c>
      <c r="H662" s="459">
        <v>655</v>
      </c>
      <c r="I662" s="444">
        <f t="shared" ca="1" si="55"/>
        <v>-7603604.9769909475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-31771.91783543969</v>
      </c>
      <c r="L662" s="444">
        <f t="shared" ca="1" si="54"/>
        <v>-7657032.1983409654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25">
      <c r="G663" s="459">
        <f t="shared" si="69"/>
        <v>55</v>
      </c>
      <c r="H663" s="459">
        <v>656</v>
      </c>
      <c r="I663" s="444">
        <f t="shared" ca="1" si="55"/>
        <v>-7657032.1983409654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-31994.531257731433</v>
      </c>
      <c r="L663" s="444">
        <f t="shared" ca="1" si="54"/>
        <v>-7710682.0331132757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25">
      <c r="G664" s="459">
        <f t="shared" si="69"/>
        <v>55</v>
      </c>
      <c r="H664" s="459">
        <v>657</v>
      </c>
      <c r="I664" s="444">
        <f t="shared" ca="1" si="55"/>
        <v>-7710682.0331132757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-32218.072235949392</v>
      </c>
      <c r="L664" s="444">
        <f t="shared" ca="1" si="54"/>
        <v>-7764555.4088638034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25">
      <c r="G665" s="459">
        <f t="shared" si="69"/>
        <v>55</v>
      </c>
      <c r="H665" s="459">
        <v>658</v>
      </c>
      <c r="I665" s="444">
        <f t="shared" ca="1" si="55"/>
        <v>-7764555.4088638034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-32442.544634909926</v>
      </c>
      <c r="L665" s="444">
        <f t="shared" ca="1" si="54"/>
        <v>-7818653.2570132921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25">
      <c r="G666" s="459">
        <f t="shared" si="69"/>
        <v>55</v>
      </c>
      <c r="H666" s="459">
        <v>659</v>
      </c>
      <c r="I666" s="444">
        <f t="shared" ca="1" si="55"/>
        <v>-7818653.2570132921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-32667.952335532795</v>
      </c>
      <c r="L666" s="444">
        <f t="shared" ca="1" si="54"/>
        <v>-7872976.5128634032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25">
      <c r="G667" s="459">
        <f t="shared" si="69"/>
        <v>55</v>
      </c>
      <c r="H667" s="459">
        <v>660</v>
      </c>
      <c r="I667" s="444">
        <f t="shared" ca="1" si="55"/>
        <v>-7872976.5128634032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-32894.299234908256</v>
      </c>
      <c r="L667" s="444">
        <f t="shared" ca="1" si="54"/>
        <v>-7927526.1156128896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25">
      <c r="G668" s="459">
        <f>G667+1</f>
        <v>56</v>
      </c>
      <c r="H668" s="459">
        <v>661</v>
      </c>
      <c r="I668" s="444">
        <f t="shared" ca="1" si="55"/>
        <v>-7927526.1156128896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-33121.589246364449</v>
      </c>
      <c r="L668" s="444">
        <f t="shared" ca="1" si="54"/>
        <v>-7982303.0083738323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25">
      <c r="G669" s="459">
        <f t="shared" ref="G669:G679" si="70">G668</f>
        <v>56</v>
      </c>
      <c r="H669" s="459">
        <v>662</v>
      </c>
      <c r="I669" s="444">
        <f t="shared" ca="1" si="55"/>
        <v>-7982303.0083738323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-33349.826299535045</v>
      </c>
      <c r="L669" s="444">
        <f t="shared" ca="1" si="54"/>
        <v>-8037308.1381879458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25">
      <c r="G670" s="459">
        <f t="shared" si="70"/>
        <v>56</v>
      </c>
      <c r="H670" s="459">
        <v>663</v>
      </c>
      <c r="I670" s="444">
        <f t="shared" ca="1" si="55"/>
        <v>-8037308.1381879458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-33579.01434042718</v>
      </c>
      <c r="L670" s="444">
        <f t="shared" ca="1" si="54"/>
        <v>-8092542.456042951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25">
      <c r="G671" s="459">
        <f t="shared" si="70"/>
        <v>56</v>
      </c>
      <c r="H671" s="459">
        <v>664</v>
      </c>
      <c r="I671" s="444">
        <f t="shared" ca="1" si="55"/>
        <v>-8092542.456042951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-33809.15733148971</v>
      </c>
      <c r="L671" s="444">
        <f t="shared" ca="1" si="54"/>
        <v>-8148006.9168890193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25">
      <c r="G672" s="459">
        <f t="shared" si="70"/>
        <v>56</v>
      </c>
      <c r="H672" s="459">
        <v>665</v>
      </c>
      <c r="I672" s="444">
        <f t="shared" ca="1" si="55"/>
        <v>-8148006.9168890193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-34040.259251681658</v>
      </c>
      <c r="L672" s="444">
        <f t="shared" ca="1" si="54"/>
        <v>-8203702.4796552798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25">
      <c r="G673" s="459">
        <f t="shared" si="70"/>
        <v>56</v>
      </c>
      <c r="H673" s="459">
        <v>666</v>
      </c>
      <c r="I673" s="444">
        <f t="shared" ca="1" si="55"/>
        <v>-8203702.4796552798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-34272.324096541073</v>
      </c>
      <c r="L673" s="444">
        <f t="shared" ca="1" si="54"/>
        <v>-8259630.1072663991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25">
      <c r="G674" s="459">
        <f t="shared" si="70"/>
        <v>56</v>
      </c>
      <c r="H674" s="459">
        <v>667</v>
      </c>
      <c r="I674" s="444">
        <f t="shared" ca="1" si="55"/>
        <v>-8259630.1072663991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-34505.355878254071</v>
      </c>
      <c r="L674" s="444">
        <f t="shared" ca="1" si="54"/>
        <v>-8315790.7666592319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25">
      <c r="G675" s="459">
        <f t="shared" si="70"/>
        <v>56</v>
      </c>
      <c r="H675" s="459">
        <v>668</v>
      </c>
      <c r="I675" s="444">
        <f t="shared" ca="1" si="55"/>
        <v>-8315790.7666592319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-34739.358625724206</v>
      </c>
      <c r="L675" s="444">
        <f t="shared" ca="1" si="54"/>
        <v>-8372185.4287995342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25">
      <c r="G676" s="459">
        <f t="shared" si="70"/>
        <v>56</v>
      </c>
      <c r="H676" s="459">
        <v>669</v>
      </c>
      <c r="I676" s="444">
        <f t="shared" ca="1" si="55"/>
        <v>-8372185.4287995342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-34974.336384642142</v>
      </c>
      <c r="L676" s="444">
        <f t="shared" ca="1" si="54"/>
        <v>-8428815.0686987564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25">
      <c r="G677" s="459">
        <f t="shared" si="70"/>
        <v>56</v>
      </c>
      <c r="H677" s="459">
        <v>670</v>
      </c>
      <c r="I677" s="444">
        <f t="shared" ca="1" si="55"/>
        <v>-8428815.0686987564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-35210.293217555562</v>
      </c>
      <c r="L677" s="444">
        <f t="shared" ca="1" si="54"/>
        <v>-8485680.6654308904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25">
      <c r="G678" s="459">
        <f t="shared" si="70"/>
        <v>56</v>
      </c>
      <c r="H678" s="459">
        <v>671</v>
      </c>
      <c r="I678" s="444">
        <f t="shared" ca="1" si="55"/>
        <v>-8485680.6654308904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-35447.233203939453</v>
      </c>
      <c r="L678" s="444">
        <f t="shared" ca="1" si="54"/>
        <v>-8542783.2021494098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25">
      <c r="G679" s="459">
        <f t="shared" si="70"/>
        <v>56</v>
      </c>
      <c r="H679" s="459">
        <v>672</v>
      </c>
      <c r="I679" s="444">
        <f t="shared" ca="1" si="55"/>
        <v>-8542783.2021494098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-35685.16044026662</v>
      </c>
      <c r="L679" s="444">
        <f t="shared" ca="1" si="54"/>
        <v>-8600123.6661042552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25">
      <c r="G680" s="459">
        <f>G679+1</f>
        <v>57</v>
      </c>
      <c r="H680" s="459">
        <v>673</v>
      </c>
      <c r="I680" s="444">
        <f t="shared" ca="1" si="55"/>
        <v>-8600123.6661042552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-35924.079040078475</v>
      </c>
      <c r="L680" s="444">
        <f t="shared" ca="1" si="54"/>
        <v>-8657703.048658913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25">
      <c r="G681" s="459">
        <f t="shared" ref="G681:G691" si="71">G680</f>
        <v>57</v>
      </c>
      <c r="H681" s="459">
        <v>674</v>
      </c>
      <c r="I681" s="444">
        <f t="shared" ca="1" si="55"/>
        <v>-8657703.048658913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-36163.993134056218</v>
      </c>
      <c r="L681" s="444">
        <f t="shared" ca="1" si="54"/>
        <v>-8715522.3453075476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25">
      <c r="G682" s="459">
        <f t="shared" si="71"/>
        <v>57</v>
      </c>
      <c r="H682" s="459">
        <v>675</v>
      </c>
      <c r="I682" s="444">
        <f t="shared" ca="1" si="55"/>
        <v>-8715522.3453075476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-36404.906870092193</v>
      </c>
      <c r="L682" s="444">
        <f t="shared" ca="1" si="54"/>
        <v>-8773582.5556922182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25">
      <c r="G683" s="459">
        <f t="shared" si="71"/>
        <v>57</v>
      </c>
      <c r="H683" s="459">
        <v>676</v>
      </c>
      <c r="I683" s="444">
        <f t="shared" ca="1" si="55"/>
        <v>-8773582.5556922182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-36646.824413361654</v>
      </c>
      <c r="L683" s="444">
        <f t="shared" ca="1" si="54"/>
        <v>-8831884.6836201586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25">
      <c r="G684" s="459">
        <f t="shared" si="71"/>
        <v>57</v>
      </c>
      <c r="H684" s="459">
        <v>677</v>
      </c>
      <c r="I684" s="444">
        <f t="shared" ca="1" si="55"/>
        <v>-8831884.6836201586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-36889.749946394739</v>
      </c>
      <c r="L684" s="444">
        <f t="shared" ca="1" si="54"/>
        <v>-8890429.7370811328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25">
      <c r="G685" s="459">
        <f t="shared" si="71"/>
        <v>57</v>
      </c>
      <c r="H685" s="459">
        <v>678</v>
      </c>
      <c r="I685" s="444">
        <f t="shared" ca="1" si="55"/>
        <v>-8890429.7370811328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-37133.6876691488</v>
      </c>
      <c r="L685" s="444">
        <f t="shared" ca="1" si="54"/>
        <v>-8949218.7282648608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25">
      <c r="G686" s="459">
        <f t="shared" si="71"/>
        <v>57</v>
      </c>
      <c r="H686" s="459">
        <v>679</v>
      </c>
      <c r="I686" s="444">
        <f t="shared" ca="1" si="55"/>
        <v>-8949218.7282648608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-37378.641799081</v>
      </c>
      <c r="L686" s="444">
        <f t="shared" ca="1" si="54"/>
        <v>-9008252.6735785212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25">
      <c r="G687" s="459">
        <f t="shared" si="71"/>
        <v>57</v>
      </c>
      <c r="H687" s="459">
        <v>680</v>
      </c>
      <c r="I687" s="444">
        <f t="shared" ca="1" si="55"/>
        <v>-9008252.6735785212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-37624.616571221253</v>
      </c>
      <c r="L687" s="444">
        <f t="shared" ca="1" si="54"/>
        <v>-9067532.593664322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25">
      <c r="G688" s="459">
        <f t="shared" si="71"/>
        <v>57</v>
      </c>
      <c r="H688" s="459">
        <v>681</v>
      </c>
      <c r="I688" s="444">
        <f t="shared" ca="1" si="55"/>
        <v>-9067532.593664322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-37871.61623824542</v>
      </c>
      <c r="L688" s="444">
        <f t="shared" ca="1" si="54"/>
        <v>-9127059.5134171471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25">
      <c r="G689" s="459">
        <f t="shared" si="71"/>
        <v>57</v>
      </c>
      <c r="H689" s="459">
        <v>682</v>
      </c>
      <c r="I689" s="444">
        <f t="shared" ca="1" si="55"/>
        <v>-9127059.5134171471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-38119.645070548861</v>
      </c>
      <c r="L689" s="444">
        <f t="shared" ca="1" si="54"/>
        <v>-9186834.4620022755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25">
      <c r="G690" s="459">
        <f t="shared" si="71"/>
        <v>57</v>
      </c>
      <c r="H690" s="459">
        <v>683</v>
      </c>
      <c r="I690" s="444">
        <f t="shared" ca="1" si="55"/>
        <v>-9186834.4620022755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-38368.707356320228</v>
      </c>
      <c r="L690" s="444">
        <f t="shared" ca="1" si="54"/>
        <v>-9246858.4728731755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25">
      <c r="G691" s="459">
        <f t="shared" si="71"/>
        <v>57</v>
      </c>
      <c r="H691" s="459">
        <v>684</v>
      </c>
      <c r="I691" s="444">
        <f t="shared" ca="1" si="55"/>
        <v>-9246858.4728731755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-38618.807401615646</v>
      </c>
      <c r="L691" s="444">
        <f t="shared" ca="1" si="54"/>
        <v>-9307132.583789371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25">
      <c r="G692" s="459">
        <f>G691+1</f>
        <v>58</v>
      </c>
      <c r="H692" s="459">
        <v>685</v>
      </c>
      <c r="I692" s="444">
        <f t="shared" ca="1" si="55"/>
        <v>-9307132.583789371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-38869.949530433129</v>
      </c>
      <c r="L692" s="444">
        <f t="shared" ca="1" si="54"/>
        <v>-9367657.8368343841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25">
      <c r="G693" s="459">
        <f t="shared" ref="G693:G703" si="72">G692</f>
        <v>58</v>
      </c>
      <c r="H693" s="459">
        <v>686</v>
      </c>
      <c r="I693" s="444">
        <f t="shared" ca="1" si="55"/>
        <v>-9367657.8368343841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-39122.138084787344</v>
      </c>
      <c r="L693" s="444">
        <f t="shared" ca="1" si="54"/>
        <v>-9428435.2784337513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25">
      <c r="G694" s="459">
        <f t="shared" si="72"/>
        <v>58</v>
      </c>
      <c r="H694" s="459">
        <v>687</v>
      </c>
      <c r="I694" s="444">
        <f t="shared" ca="1" si="55"/>
        <v>-9428435.2784337513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-39375.37742478471</v>
      </c>
      <c r="L694" s="444">
        <f t="shared" ca="1" si="54"/>
        <v>-9489465.9593731146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25">
      <c r="G695" s="459">
        <f t="shared" si="72"/>
        <v>58</v>
      </c>
      <c r="H695" s="459">
        <v>688</v>
      </c>
      <c r="I695" s="444">
        <f t="shared" ca="1" si="55"/>
        <v>-9489465.9593731146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-39629.671928698721</v>
      </c>
      <c r="L695" s="444">
        <f t="shared" ca="1" si="54"/>
        <v>-9550750.9348163921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25">
      <c r="G696" s="459">
        <f t="shared" si="72"/>
        <v>58</v>
      </c>
      <c r="H696" s="459">
        <v>689</v>
      </c>
      <c r="I696" s="444">
        <f t="shared" ca="1" si="55"/>
        <v>-9550750.9348163921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-39885.02599304571</v>
      </c>
      <c r="L696" s="444">
        <f t="shared" ca="1" si="54"/>
        <v>-9612291.2643240169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25">
      <c r="G697" s="459">
        <f t="shared" si="72"/>
        <v>58</v>
      </c>
      <c r="H697" s="459">
        <v>690</v>
      </c>
      <c r="I697" s="444">
        <f t="shared" ca="1" si="55"/>
        <v>-9612291.2643240169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-40141.444032660816</v>
      </c>
      <c r="L697" s="444">
        <f t="shared" ca="1" si="54"/>
        <v>-9674088.0118712578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25">
      <c r="G698" s="459">
        <f t="shared" si="72"/>
        <v>58</v>
      </c>
      <c r="H698" s="459">
        <v>691</v>
      </c>
      <c r="I698" s="444">
        <f t="shared" ca="1" si="55"/>
        <v>-9674088.0118712578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-40398.930480774317</v>
      </c>
      <c r="L698" s="444">
        <f t="shared" ca="1" si="54"/>
        <v>-9736142.2458666116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25">
      <c r="G699" s="459">
        <f t="shared" si="72"/>
        <v>58</v>
      </c>
      <c r="H699" s="459">
        <v>692</v>
      </c>
      <c r="I699" s="444">
        <f t="shared" ca="1" si="55"/>
        <v>-9736142.2458666116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-40657.489789088293</v>
      </c>
      <c r="L699" s="444">
        <f t="shared" ca="1" si="54"/>
        <v>-9798455.0391702801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25">
      <c r="G700" s="459">
        <f t="shared" si="72"/>
        <v>58</v>
      </c>
      <c r="H700" s="459">
        <v>693</v>
      </c>
      <c r="I700" s="444">
        <f t="shared" ca="1" si="55"/>
        <v>-9798455.0391702801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-40917.126427853582</v>
      </c>
      <c r="L700" s="444">
        <f t="shared" ca="1" si="54"/>
        <v>-9861027.4691127129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25">
      <c r="G701" s="459">
        <f t="shared" si="72"/>
        <v>58</v>
      </c>
      <c r="H701" s="459">
        <v>694</v>
      </c>
      <c r="I701" s="444">
        <f t="shared" ca="1" si="55"/>
        <v>-9861027.4691127129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-41177.844885947052</v>
      </c>
      <c r="L701" s="444">
        <f t="shared" ca="1" si="54"/>
        <v>-9923860.6175132394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25">
      <c r="G702" s="459">
        <f t="shared" si="72"/>
        <v>58</v>
      </c>
      <c r="H702" s="459">
        <v>695</v>
      </c>
      <c r="I702" s="444">
        <f t="shared" ca="1" si="55"/>
        <v>-9923860.6175132394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-41439.649670949242</v>
      </c>
      <c r="L702" s="444">
        <f t="shared" ca="1" si="54"/>
        <v>-9986955.5706987679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25">
      <c r="G703" s="459">
        <f t="shared" si="72"/>
        <v>58</v>
      </c>
      <c r="H703" s="459">
        <v>696</v>
      </c>
      <c r="I703" s="444">
        <f t="shared" ca="1" si="55"/>
        <v>-9986955.5706987679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-41702.545309222282</v>
      </c>
      <c r="L703" s="444">
        <f t="shared" ca="1" si="54"/>
        <v>-10050313.419522569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25">
      <c r="G704" s="459">
        <f>G703+1</f>
        <v>59</v>
      </c>
      <c r="H704" s="459">
        <v>697</v>
      </c>
      <c r="I704" s="444">
        <f t="shared" ca="1" si="55"/>
        <v>-10050313.419522569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-41966.536345988119</v>
      </c>
      <c r="L704" s="444">
        <f t="shared" ca="1" si="54"/>
        <v>-10113935.259383136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25">
      <c r="G705" s="459">
        <f t="shared" ref="G705:G715" si="73">G704</f>
        <v>59</v>
      </c>
      <c r="H705" s="459">
        <v>698</v>
      </c>
      <c r="I705" s="444">
        <f t="shared" ca="1" si="55"/>
        <v>-10113935.259383136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-42231.627345407149</v>
      </c>
      <c r="L705" s="444">
        <f t="shared" ca="1" si="54"/>
        <v>-10177822.190243123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25">
      <c r="G706" s="459">
        <f t="shared" si="73"/>
        <v>59</v>
      </c>
      <c r="H706" s="459">
        <v>699</v>
      </c>
      <c r="I706" s="444">
        <f t="shared" ca="1" si="55"/>
        <v>-10177822.190243123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-42497.822890657095</v>
      </c>
      <c r="L706" s="444">
        <f t="shared" ca="1" si="54"/>
        <v>-10241975.31664836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25">
      <c r="G707" s="459">
        <f t="shared" si="73"/>
        <v>59</v>
      </c>
      <c r="H707" s="459">
        <v>700</v>
      </c>
      <c r="I707" s="444">
        <f t="shared" ca="1" si="55"/>
        <v>-10241975.31664836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-42765.127584012247</v>
      </c>
      <c r="L707" s="444">
        <f t="shared" ca="1" si="54"/>
        <v>-10306395.747746952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25">
      <c r="G708" s="459">
        <f t="shared" si="73"/>
        <v>59</v>
      </c>
      <c r="H708" s="459">
        <v>701</v>
      </c>
      <c r="I708" s="444">
        <f t="shared" ca="1" si="55"/>
        <v>-10306395.747746952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-43033.546046923046</v>
      </c>
      <c r="L708" s="444">
        <f t="shared" ca="1" si="54"/>
        <v>-10371084.597308455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25">
      <c r="G709" s="459">
        <f t="shared" si="73"/>
        <v>59</v>
      </c>
      <c r="H709" s="459">
        <v>702</v>
      </c>
      <c r="I709" s="444">
        <f t="shared" ca="1" si="55"/>
        <v>-10371084.597308455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-43303.082920095978</v>
      </c>
      <c r="L709" s="444">
        <f t="shared" ca="1" si="54"/>
        <v>-10436042.983743131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25">
      <c r="G710" s="459">
        <f t="shared" si="73"/>
        <v>59</v>
      </c>
      <c r="H710" s="459">
        <v>703</v>
      </c>
      <c r="I710" s="444">
        <f t="shared" ca="1" si="55"/>
        <v>-10436042.983743131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-43573.742863573796</v>
      </c>
      <c r="L710" s="444">
        <f t="shared" ca="1" si="54"/>
        <v>-10501272.030121284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25">
      <c r="G711" s="459">
        <f t="shared" si="73"/>
        <v>59</v>
      </c>
      <c r="H711" s="459">
        <v>704</v>
      </c>
      <c r="I711" s="444">
        <f t="shared" ca="1" si="55"/>
        <v>-10501272.030121284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-43845.530556816098</v>
      </c>
      <c r="L711" s="444">
        <f t="shared" ca="1" si="54"/>
        <v>-10566772.86419268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25">
      <c r="G712" s="459">
        <f t="shared" si="73"/>
        <v>59</v>
      </c>
      <c r="H712" s="459">
        <v>705</v>
      </c>
      <c r="I712" s="444">
        <f t="shared" ca="1" si="55"/>
        <v>-10566772.86419268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-44118.450698780245</v>
      </c>
      <c r="L712" s="444">
        <f t="shared" ca="1" si="54"/>
        <v>-10632546.618406039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25">
      <c r="G713" s="459">
        <f t="shared" si="73"/>
        <v>59</v>
      </c>
      <c r="H713" s="459">
        <v>706</v>
      </c>
      <c r="I713" s="444">
        <f t="shared" ca="1" si="55"/>
        <v>-10632546.618406039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-44392.508008002573</v>
      </c>
      <c r="L713" s="444">
        <f t="shared" ca="1" si="54"/>
        <v>-10698594.429928621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25">
      <c r="G714" s="459">
        <f t="shared" si="73"/>
        <v>59</v>
      </c>
      <c r="H714" s="459">
        <v>707</v>
      </c>
      <c r="I714" s="444">
        <f t="shared" ca="1" si="55"/>
        <v>-10698594.429928621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-44667.707222680001</v>
      </c>
      <c r="L714" s="444">
        <f t="shared" ca="1" si="54"/>
        <v>-10764917.44066588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25">
      <c r="G715" s="459">
        <f t="shared" si="73"/>
        <v>59</v>
      </c>
      <c r="H715" s="459">
        <v>708</v>
      </c>
      <c r="I715" s="444">
        <f t="shared" ca="1" si="55"/>
        <v>-10764917.44066588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-44944.053100751917</v>
      </c>
      <c r="L715" s="444">
        <f t="shared" ca="1" si="54"/>
        <v>-10831516.797281211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25">
      <c r="G716" s="459">
        <f>G715+1</f>
        <v>60</v>
      </c>
      <c r="H716" s="459">
        <v>709</v>
      </c>
      <c r="I716" s="444">
        <f t="shared" ca="1" si="55"/>
        <v>-10831516.797281211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-45221.550419982457</v>
      </c>
      <c r="L716" s="444">
        <f t="shared" ca="1" si="54"/>
        <v>-10898393.651215773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25">
      <c r="G717" s="459">
        <f t="shared" ref="G717:G727" si="74">G716</f>
        <v>60</v>
      </c>
      <c r="H717" s="459">
        <v>710</v>
      </c>
      <c r="I717" s="444">
        <f t="shared" ca="1" si="55"/>
        <v>-10898393.651215773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-45500.203978043137</v>
      </c>
      <c r="L717" s="444">
        <f t="shared" ca="1" si="54"/>
        <v>-10965549.158708395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25">
      <c r="G718" s="459">
        <f t="shared" si="74"/>
        <v>60</v>
      </c>
      <c r="H718" s="459">
        <v>711</v>
      </c>
      <c r="I718" s="444">
        <f t="shared" ca="1" si="55"/>
        <v>-10965549.158708395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-45780.018592595727</v>
      </c>
      <c r="L718" s="444">
        <f t="shared" ca="1" si="54"/>
        <v>-11032984.480815571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25">
      <c r="G719" s="459">
        <f t="shared" si="74"/>
        <v>60</v>
      </c>
      <c r="H719" s="459">
        <v>712</v>
      </c>
      <c r="I719" s="444">
        <f t="shared" ca="1" si="55"/>
        <v>-11032984.480815571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-46060.999101375623</v>
      </c>
      <c r="L719" s="444">
        <f t="shared" ca="1" si="54"/>
        <v>-11100700.783431526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25">
      <c r="G720" s="459">
        <f t="shared" si="74"/>
        <v>60</v>
      </c>
      <c r="H720" s="459">
        <v>713</v>
      </c>
      <c r="I720" s="444">
        <f t="shared" ca="1" si="55"/>
        <v>-11100700.783431526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-46343.150362275439</v>
      </c>
      <c r="L720" s="444">
        <f t="shared" ca="1" si="54"/>
        <v>-11168699.237308381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25">
      <c r="G721" s="459">
        <f t="shared" si="74"/>
        <v>60</v>
      </c>
      <c r="H721" s="459">
        <v>714</v>
      </c>
      <c r="I721" s="444">
        <f t="shared" ca="1" si="55"/>
        <v>-11168699.237308381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-46626.477253429002</v>
      </c>
      <c r="L721" s="444">
        <f t="shared" ca="1" si="54"/>
        <v>-11236981.01807639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25">
      <c r="G722" s="459">
        <f t="shared" si="74"/>
        <v>60</v>
      </c>
      <c r="H722" s="459">
        <v>715</v>
      </c>
      <c r="I722" s="444">
        <f t="shared" ca="1" si="55"/>
        <v>-11236981.01807639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-46910.984673295708</v>
      </c>
      <c r="L722" s="444">
        <f t="shared" ca="1" si="54"/>
        <v>-11305547.306264265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25">
      <c r="G723" s="459">
        <f t="shared" si="74"/>
        <v>60</v>
      </c>
      <c r="H723" s="459">
        <v>716</v>
      </c>
      <c r="I723" s="444">
        <f t="shared" ca="1" si="55"/>
        <v>-11305547.306264265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-47196.677540745179</v>
      </c>
      <c r="L723" s="444">
        <f t="shared" ca="1" si="54"/>
        <v>-11374399.287319589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25">
      <c r="G724" s="459">
        <f t="shared" si="74"/>
        <v>60</v>
      </c>
      <c r="H724" s="459">
        <v>717</v>
      </c>
      <c r="I724" s="444">
        <f t="shared" ca="1" si="55"/>
        <v>-11374399.287319589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-47483.560795142366</v>
      </c>
      <c r="L724" s="444">
        <f t="shared" ca="1" si="54"/>
        <v>-11443538.151629312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25">
      <c r="G725" s="459">
        <f t="shared" si="74"/>
        <v>60</v>
      </c>
      <c r="H725" s="459">
        <v>718</v>
      </c>
      <c r="I725" s="444">
        <f t="shared" ca="1" si="55"/>
        <v>-11443538.151629312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-47771.639396432882</v>
      </c>
      <c r="L725" s="444">
        <f t="shared" ca="1" si="54"/>
        <v>-11512965.094540324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25">
      <c r="G726" s="459">
        <f t="shared" si="74"/>
        <v>60</v>
      </c>
      <c r="H726" s="459">
        <v>719</v>
      </c>
      <c r="I726" s="444">
        <f t="shared" ca="1" si="55"/>
        <v>-11512965.094540324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-48060.918325228762</v>
      </c>
      <c r="L726" s="444">
        <f t="shared" ca="1" si="54"/>
        <v>-11582681.316380132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25">
      <c r="G727" s="459">
        <f t="shared" si="74"/>
        <v>60</v>
      </c>
      <c r="H727" s="459">
        <v>720</v>
      </c>
      <c r="I727" s="444">
        <f t="shared" ca="1" si="55"/>
        <v>-11582681.316380132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-48351.402582894632</v>
      </c>
      <c r="L727" s="444">
        <f t="shared" ca="1" si="54"/>
        <v>-11652688.022477606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25">
      <c r="G728" s="459">
        <f>G727+1</f>
        <v>61</v>
      </c>
      <c r="H728" s="459">
        <v>721</v>
      </c>
      <c r="I728" s="444">
        <f t="shared" ca="1" si="55"/>
        <v>-11652688.022477606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-48643.097191634108</v>
      </c>
      <c r="L728" s="444">
        <f t="shared" ca="1" si="54"/>
        <v>-11722986.423183819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25">
      <c r="G729" s="459">
        <f t="shared" ref="G729:G739" si="75">G728</f>
        <v>61</v>
      </c>
      <c r="H729" s="459">
        <v>722</v>
      </c>
      <c r="I729" s="444">
        <f t="shared" ca="1" si="55"/>
        <v>-11722986.423183819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-48936.007194576661</v>
      </c>
      <c r="L729" s="444">
        <f t="shared" ca="1" si="54"/>
        <v>-11793577.733892975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25">
      <c r="G730" s="459">
        <f t="shared" si="75"/>
        <v>61</v>
      </c>
      <c r="H730" s="459">
        <v>723</v>
      </c>
      <c r="I730" s="444">
        <f t="shared" ca="1" si="55"/>
        <v>-11793577.733892975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-49230.137655864812</v>
      </c>
      <c r="L730" s="444">
        <f t="shared" ca="1" si="54"/>
        <v>-11864463.17506342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25">
      <c r="G731" s="459">
        <f t="shared" si="75"/>
        <v>61</v>
      </c>
      <c r="H731" s="459">
        <v>724</v>
      </c>
      <c r="I731" s="444">
        <f t="shared" ca="1" si="55"/>
        <v>-11864463.17506342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-49525.49366074166</v>
      </c>
      <c r="L731" s="444">
        <f t="shared" ca="1" si="54"/>
        <v>-11935643.972238742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25">
      <c r="G732" s="459">
        <f t="shared" si="75"/>
        <v>61</v>
      </c>
      <c r="H732" s="459">
        <v>725</v>
      </c>
      <c r="I732" s="444">
        <f t="shared" ca="1" si="55"/>
        <v>-11935643.972238742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-49822.080315638836</v>
      </c>
      <c r="L732" s="444">
        <f t="shared" ca="1" si="54"/>
        <v>-12007121.356068959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25">
      <c r="G733" s="459">
        <f t="shared" si="75"/>
        <v>61</v>
      </c>
      <c r="H733" s="459">
        <v>726</v>
      </c>
      <c r="I733" s="444">
        <f t="shared" ca="1" si="55"/>
        <v>-12007121.356068959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-50119.902748264743</v>
      </c>
      <c r="L733" s="444">
        <f t="shared" ca="1" si="54"/>
        <v>-12078896.562331803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25">
      <c r="G734" s="459">
        <f t="shared" si="75"/>
        <v>61</v>
      </c>
      <c r="H734" s="459">
        <v>727</v>
      </c>
      <c r="I734" s="444">
        <f t="shared" ca="1" si="55"/>
        <v>-12078896.562331803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-50418.966107693261</v>
      </c>
      <c r="L734" s="444">
        <f t="shared" ca="1" si="54"/>
        <v>-12150970.831954075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25">
      <c r="G735" s="459">
        <f t="shared" si="75"/>
        <v>61</v>
      </c>
      <c r="H735" s="459">
        <v>728</v>
      </c>
      <c r="I735" s="444">
        <f t="shared" ca="1" si="55"/>
        <v>-12150970.831954075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-50719.275564452728</v>
      </c>
      <c r="L735" s="444">
        <f t="shared" ca="1" si="54"/>
        <v>-12223345.411033107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25">
      <c r="G736" s="459">
        <f t="shared" si="75"/>
        <v>61</v>
      </c>
      <c r="H736" s="459">
        <v>729</v>
      </c>
      <c r="I736" s="444">
        <f t="shared" ca="1" si="55"/>
        <v>-12223345.411033107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-51020.836310615356</v>
      </c>
      <c r="L736" s="444">
        <f t="shared" ca="1" si="54"/>
        <v>-12296021.550858302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25">
      <c r="G737" s="459">
        <f t="shared" si="75"/>
        <v>61</v>
      </c>
      <c r="H737" s="459">
        <v>730</v>
      </c>
      <c r="I737" s="444">
        <f t="shared" ca="1" si="55"/>
        <v>-12296021.550858302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-51323.653559887003</v>
      </c>
      <c r="L737" s="444">
        <f t="shared" ca="1" si="54"/>
        <v>-12369000.507932769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25">
      <c r="G738" s="459">
        <f t="shared" si="75"/>
        <v>61</v>
      </c>
      <c r="H738" s="459">
        <v>731</v>
      </c>
      <c r="I738" s="444">
        <f t="shared" ca="1" si="55"/>
        <v>-12369000.507932769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-51627.732547697284</v>
      </c>
      <c r="L738" s="444">
        <f t="shared" ca="1" si="54"/>
        <v>-12442283.543995045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25">
      <c r="G739" s="459">
        <f t="shared" si="75"/>
        <v>61</v>
      </c>
      <c r="H739" s="459">
        <v>732</v>
      </c>
      <c r="I739" s="444">
        <f t="shared" ca="1" si="55"/>
        <v>-12442283.543995045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-51933.078531290099</v>
      </c>
      <c r="L739" s="444">
        <f t="shared" ca="1" si="54"/>
        <v>-12515871.926040914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25">
      <c r="G740" s="459">
        <f>G739+1</f>
        <v>62</v>
      </c>
      <c r="H740" s="459">
        <v>733</v>
      </c>
      <c r="I740" s="444">
        <f t="shared" ca="1" si="55"/>
        <v>-12515871.926040914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-52239.696789814552</v>
      </c>
      <c r="L740" s="444">
        <f t="shared" ca="1" si="54"/>
        <v>-12589766.926345307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25">
      <c r="G741" s="459">
        <f t="shared" ref="G741:G751" si="76">G740</f>
        <v>62</v>
      </c>
      <c r="H741" s="459">
        <v>734</v>
      </c>
      <c r="I741" s="444">
        <f t="shared" ca="1" si="55"/>
        <v>-12589766.926345307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-52547.592624416196</v>
      </c>
      <c r="L741" s="444">
        <f t="shared" ca="1" si="54"/>
        <v>-12663969.822484303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25">
      <c r="G742" s="459">
        <f t="shared" si="76"/>
        <v>62</v>
      </c>
      <c r="H742" s="459">
        <v>735</v>
      </c>
      <c r="I742" s="444">
        <f t="shared" ca="1" si="55"/>
        <v>-12663969.822484303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-52856.771358328675</v>
      </c>
      <c r="L742" s="444">
        <f t="shared" ca="1" si="54"/>
        <v>-12738481.897357211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25">
      <c r="G743" s="459">
        <f t="shared" si="76"/>
        <v>62</v>
      </c>
      <c r="H743" s="459">
        <v>736</v>
      </c>
      <c r="I743" s="444">
        <f t="shared" ca="1" si="55"/>
        <v>-12738481.897357211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-53167.238336965791</v>
      </c>
      <c r="L743" s="444">
        <f t="shared" ca="1" si="54"/>
        <v>-12813304.439208755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25">
      <c r="G744" s="459">
        <f t="shared" si="76"/>
        <v>62</v>
      </c>
      <c r="H744" s="459">
        <v>737</v>
      </c>
      <c r="I744" s="444">
        <f t="shared" ca="1" si="55"/>
        <v>-12813304.439208755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-53478.998928013891</v>
      </c>
      <c r="L744" s="444">
        <f t="shared" ca="1" si="54"/>
        <v>-12888438.741651349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25">
      <c r="G745" s="459">
        <f t="shared" si="76"/>
        <v>62</v>
      </c>
      <c r="H745" s="459">
        <v>738</v>
      </c>
      <c r="I745" s="444">
        <f t="shared" ca="1" si="55"/>
        <v>-12888438.741651349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-53792.058521524697</v>
      </c>
      <c r="L745" s="444">
        <f t="shared" ca="1" si="54"/>
        <v>-12963886.103687452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25">
      <c r="G746" s="459">
        <f t="shared" si="76"/>
        <v>62</v>
      </c>
      <c r="H746" s="459">
        <v>739</v>
      </c>
      <c r="I746" s="444">
        <f t="shared" ca="1" si="55"/>
        <v>-12963886.103687452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-54106.422530008465</v>
      </c>
      <c r="L746" s="444">
        <f t="shared" ca="1" si="54"/>
        <v>-13039647.82973204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25">
      <c r="G747" s="459">
        <f t="shared" si="76"/>
        <v>62</v>
      </c>
      <c r="H747" s="459">
        <v>740</v>
      </c>
      <c r="I747" s="444">
        <f t="shared" ca="1" si="55"/>
        <v>-13039647.82973204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-54422.096388527578</v>
      </c>
      <c r="L747" s="444">
        <f t="shared" ca="1" si="54"/>
        <v>-13115725.229635147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25">
      <c r="G748" s="459">
        <f t="shared" si="76"/>
        <v>62</v>
      </c>
      <c r="H748" s="459">
        <v>741</v>
      </c>
      <c r="I748" s="444">
        <f t="shared" ca="1" si="55"/>
        <v>-13115725.229635147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-54739.08555479053</v>
      </c>
      <c r="L748" s="444">
        <f t="shared" ca="1" si="54"/>
        <v>-13192119.618704516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25">
      <c r="G749" s="459">
        <f t="shared" si="76"/>
        <v>62</v>
      </c>
      <c r="H749" s="459">
        <v>742</v>
      </c>
      <c r="I749" s="444">
        <f t="shared" ca="1" si="55"/>
        <v>-13192119.618704516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-55057.395509246235</v>
      </c>
      <c r="L749" s="444">
        <f t="shared" ca="1" si="54"/>
        <v>-13268832.317728342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25">
      <c r="G750" s="459">
        <f t="shared" si="76"/>
        <v>62</v>
      </c>
      <c r="H750" s="459">
        <v>743</v>
      </c>
      <c r="I750" s="444">
        <f t="shared" ca="1" si="55"/>
        <v>-13268832.317728342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-55377.031755178847</v>
      </c>
      <c r="L750" s="444">
        <f t="shared" ca="1" si="54"/>
        <v>-13345864.652998101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25">
      <c r="G751" s="459">
        <f t="shared" si="76"/>
        <v>62</v>
      </c>
      <c r="H751" s="459">
        <v>744</v>
      </c>
      <c r="I751" s="444">
        <f t="shared" ca="1" si="55"/>
        <v>-13345864.652998101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-55697.999818802833</v>
      </c>
      <c r="L751" s="444">
        <f t="shared" ca="1" si="54"/>
        <v>-13423217.956331484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25">
      <c r="G752" s="459">
        <f>G751+1</f>
        <v>63</v>
      </c>
      <c r="H752" s="459">
        <v>745</v>
      </c>
      <c r="I752" s="444">
        <f t="shared" ca="1" si="55"/>
        <v>-13423217.956331484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-56020.305249358593</v>
      </c>
      <c r="L752" s="444">
        <f t="shared" ca="1" si="54"/>
        <v>-13500893.565095423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25">
      <c r="G753" s="459">
        <f t="shared" ref="G753:G763" si="77">G752</f>
        <v>63</v>
      </c>
      <c r="H753" s="459">
        <v>746</v>
      </c>
      <c r="I753" s="444">
        <f t="shared" ca="1" si="55"/>
        <v>-13500893.565095423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-56343.95361920834</v>
      </c>
      <c r="L753" s="444">
        <f t="shared" ca="1" si="54"/>
        <v>-13578892.82222921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25">
      <c r="G754" s="459">
        <f t="shared" si="77"/>
        <v>63</v>
      </c>
      <c r="H754" s="459">
        <v>747</v>
      </c>
      <c r="I754" s="444">
        <f t="shared" ca="1" si="55"/>
        <v>-13578892.82222921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-56668.950523932464</v>
      </c>
      <c r="L754" s="444">
        <f t="shared" ca="1" si="54"/>
        <v>-13657217.076267723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25">
      <c r="G755" s="459">
        <f t="shared" si="77"/>
        <v>63</v>
      </c>
      <c r="H755" s="459">
        <v>748</v>
      </c>
      <c r="I755" s="444">
        <f t="shared" ca="1" si="55"/>
        <v>-13657217.076267723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-56995.301582426247</v>
      </c>
      <c r="L755" s="444">
        <f t="shared" ca="1" si="54"/>
        <v>-13735867.681364728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25">
      <c r="G756" s="459">
        <f t="shared" si="77"/>
        <v>63</v>
      </c>
      <c r="H756" s="459">
        <v>749</v>
      </c>
      <c r="I756" s="444">
        <f t="shared" ca="1" si="55"/>
        <v>-13735867.681364728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-57323.012436997116</v>
      </c>
      <c r="L756" s="444">
        <f t="shared" ca="1" si="54"/>
        <v>-13814845.997316305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25">
      <c r="G757" s="459">
        <f t="shared" si="77"/>
        <v>63</v>
      </c>
      <c r="H757" s="459">
        <v>750</v>
      </c>
      <c r="I757" s="444">
        <f t="shared" ca="1" si="55"/>
        <v>-13814845.997316305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-57652.088753462005</v>
      </c>
      <c r="L757" s="444">
        <f t="shared" ca="1" si="54"/>
        <v>-13894153.389584346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25">
      <c r="G758" s="459">
        <f t="shared" si="77"/>
        <v>63</v>
      </c>
      <c r="H758" s="459">
        <v>751</v>
      </c>
      <c r="I758" s="444">
        <f t="shared" ca="1" si="55"/>
        <v>-13894153.389584346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-57982.536221245522</v>
      </c>
      <c r="L758" s="444">
        <f t="shared" ca="1" si="54"/>
        <v>-13973791.22932017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25">
      <c r="G759" s="459">
        <f t="shared" si="77"/>
        <v>63</v>
      </c>
      <c r="H759" s="459">
        <v>752</v>
      </c>
      <c r="I759" s="444">
        <f t="shared" ca="1" si="55"/>
        <v>-13973791.22932017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-58314.360553478124</v>
      </c>
      <c r="L759" s="444">
        <f t="shared" ca="1" si="54"/>
        <v>-14053760.893388228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25">
      <c r="G760" s="459">
        <f t="shared" si="77"/>
        <v>63</v>
      </c>
      <c r="H760" s="459">
        <v>753</v>
      </c>
      <c r="I760" s="444">
        <f t="shared" ca="1" si="55"/>
        <v>-14053760.893388228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-58647.567487095032</v>
      </c>
      <c r="L760" s="444">
        <f t="shared" ca="1" si="54"/>
        <v>-14134063.764389902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25">
      <c r="G761" s="459">
        <f t="shared" si="77"/>
        <v>63</v>
      </c>
      <c r="H761" s="459">
        <v>754</v>
      </c>
      <c r="I761" s="444">
        <f t="shared" ca="1" si="55"/>
        <v>-14134063.764389902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-58982.162782935338</v>
      </c>
      <c r="L761" s="444">
        <f t="shared" ca="1" si="54"/>
        <v>-14214701.230687417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25">
      <c r="G762" s="459">
        <f t="shared" si="77"/>
        <v>63</v>
      </c>
      <c r="H762" s="459">
        <v>755</v>
      </c>
      <c r="I762" s="444">
        <f t="shared" ca="1" si="55"/>
        <v>-14214701.230687417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-59318.152225841652</v>
      </c>
      <c r="L762" s="444">
        <f t="shared" ca="1" si="54"/>
        <v>-14295674.686427837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25">
      <c r="G763" s="459">
        <f t="shared" si="77"/>
        <v>63</v>
      </c>
      <c r="H763" s="459">
        <v>756</v>
      </c>
      <c r="I763" s="444">
        <f t="shared" ca="1" si="55"/>
        <v>-14295674.686427837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-59655.541624760066</v>
      </c>
      <c r="L763" s="444">
        <f t="shared" ca="1" si="54"/>
        <v>-14376985.531567177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25">
      <c r="G764" s="459">
        <f>G763+1</f>
        <v>64</v>
      </c>
      <c r="H764" s="459">
        <v>757</v>
      </c>
      <c r="I764" s="444">
        <f t="shared" ca="1" si="55"/>
        <v>-14376985.531567177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-59994.336812840658</v>
      </c>
      <c r="L764" s="444">
        <f t="shared" ca="1" si="54"/>
        <v>-14458635.171894597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25">
      <c r="G765" s="459">
        <f t="shared" ref="G765:G775" si="78">G764</f>
        <v>64</v>
      </c>
      <c r="H765" s="459">
        <v>758</v>
      </c>
      <c r="I765" s="444">
        <f t="shared" ca="1" si="55"/>
        <v>-14458635.171894597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-60334.54364753823</v>
      </c>
      <c r="L765" s="444">
        <f t="shared" ca="1" si="54"/>
        <v>-14540625.019056715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25">
      <c r="G766" s="459">
        <f t="shared" si="78"/>
        <v>64</v>
      </c>
      <c r="H766" s="459">
        <v>759</v>
      </c>
      <c r="I766" s="444">
        <f t="shared" ca="1" si="55"/>
        <v>-14540625.019056715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-60676.168010713736</v>
      </c>
      <c r="L766" s="444">
        <f t="shared" ca="1" si="54"/>
        <v>-14622956.490582008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25">
      <c r="G767" s="459">
        <f t="shared" si="78"/>
        <v>64</v>
      </c>
      <c r="H767" s="459">
        <v>760</v>
      </c>
      <c r="I767" s="444">
        <f t="shared" ca="1" si="55"/>
        <v>-14622956.490582008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-61019.215808735782</v>
      </c>
      <c r="L767" s="444">
        <f t="shared" ca="1" si="54"/>
        <v>-14705631.009905323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25">
      <c r="G768" s="459">
        <f t="shared" si="78"/>
        <v>64</v>
      </c>
      <c r="H768" s="459">
        <v>761</v>
      </c>
      <c r="I768" s="444">
        <f t="shared" ca="1" si="55"/>
        <v>-14705631.009905323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-61363.692972582925</v>
      </c>
      <c r="L768" s="444">
        <f t="shared" ca="1" si="54"/>
        <v>-14788650.006392486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25">
      <c r="G769" s="459">
        <f t="shared" si="78"/>
        <v>64</v>
      </c>
      <c r="H769" s="459">
        <v>762</v>
      </c>
      <c r="I769" s="444">
        <f t="shared" ca="1" si="55"/>
        <v>-14788650.006392486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-61709.605457946105</v>
      </c>
      <c r="L769" s="444">
        <f t="shared" ca="1" si="54"/>
        <v>-14872014.915365012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25">
      <c r="G770" s="459">
        <f t="shared" si="78"/>
        <v>64</v>
      </c>
      <c r="H770" s="459">
        <v>763</v>
      </c>
      <c r="I770" s="444">
        <f t="shared" ca="1" si="55"/>
        <v>-14872014.915365012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-62056.959245331636</v>
      </c>
      <c r="L770" s="444">
        <f t="shared" ca="1" si="54"/>
        <v>-14955727.178124923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25">
      <c r="G771" s="459">
        <f t="shared" si="78"/>
        <v>64</v>
      </c>
      <c r="H771" s="459">
        <v>764</v>
      </c>
      <c r="I771" s="444">
        <f t="shared" ca="1" si="55"/>
        <v>-14955727.178124923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-62405.76034016459</v>
      </c>
      <c r="L771" s="444">
        <f t="shared" ca="1" si="54"/>
        <v>-15039788.241979668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25">
      <c r="G772" s="459">
        <f t="shared" si="78"/>
        <v>64</v>
      </c>
      <c r="H772" s="459">
        <v>765</v>
      </c>
      <c r="I772" s="444">
        <f t="shared" ca="1" si="55"/>
        <v>-15039788.241979668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-62756.014772892697</v>
      </c>
      <c r="L772" s="444">
        <f t="shared" ca="1" si="54"/>
        <v>-15124199.560267139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25">
      <c r="G773" s="459">
        <f t="shared" si="78"/>
        <v>64</v>
      </c>
      <c r="H773" s="459">
        <v>766</v>
      </c>
      <c r="I773" s="444">
        <f t="shared" ca="1" si="55"/>
        <v>-15124199.560267139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-63107.728599090486</v>
      </c>
      <c r="L773" s="444">
        <f t="shared" ref="L773:L1027" ca="1" si="80">I773-J773+K773</f>
        <v>-15208962.592380809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25">
      <c r="G774" s="459">
        <f t="shared" si="78"/>
        <v>64</v>
      </c>
      <c r="H774" s="459">
        <v>767</v>
      </c>
      <c r="I774" s="444">
        <f t="shared" ref="I774:I1028" ca="1" si="81">L773</f>
        <v>-15208962.592380809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-63460.907899564118</v>
      </c>
      <c r="L774" s="444">
        <f t="shared" ca="1" si="80"/>
        <v>-15294078.803794952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25">
      <c r="G775" s="459">
        <f t="shared" si="78"/>
        <v>64</v>
      </c>
      <c r="H775" s="459">
        <v>768</v>
      </c>
      <c r="I775" s="444">
        <f t="shared" ca="1" si="81"/>
        <v>-15294078.803794952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-63815.558780456391</v>
      </c>
      <c r="L775" s="444">
        <f t="shared" ca="1" si="80"/>
        <v>-15379549.666089987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25">
      <c r="G776" s="459">
        <f>G775+1</f>
        <v>65</v>
      </c>
      <c r="H776" s="459">
        <v>769</v>
      </c>
      <c r="I776" s="444">
        <f t="shared" ca="1" si="81"/>
        <v>-15379549.666089987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-64171.687373352361</v>
      </c>
      <c r="L776" s="444">
        <f t="shared" ca="1" si="80"/>
        <v>-15465376.65697792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25">
      <c r="G777" s="459">
        <f t="shared" ref="G777:G787" si="84">G776</f>
        <v>65</v>
      </c>
      <c r="H777" s="459">
        <v>770</v>
      </c>
      <c r="I777" s="444">
        <f t="shared" ca="1" si="81"/>
        <v>-15465376.65697792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-64529.299835385413</v>
      </c>
      <c r="L777" s="444">
        <f t="shared" ca="1" si="80"/>
        <v>-15551561.260327885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25">
      <c r="G778" s="459">
        <f t="shared" si="84"/>
        <v>65</v>
      </c>
      <c r="H778" s="459">
        <v>771</v>
      </c>
      <c r="I778" s="444">
        <f t="shared" ca="1" si="81"/>
        <v>-15551561.260327885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-64888.402349343611</v>
      </c>
      <c r="L778" s="444">
        <f t="shared" ca="1" si="80"/>
        <v>-15638104.966191808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25">
      <c r="G779" s="459">
        <f t="shared" si="84"/>
        <v>65</v>
      </c>
      <c r="H779" s="459">
        <v>772</v>
      </c>
      <c r="I779" s="444">
        <f t="shared" ca="1" si="81"/>
        <v>-15638104.966191808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-65249.001123776608</v>
      </c>
      <c r="L779" s="444">
        <f t="shared" ca="1" si="80"/>
        <v>-15725009.270830164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25">
      <c r="G780" s="459">
        <f t="shared" si="84"/>
        <v>65</v>
      </c>
      <c r="H780" s="459">
        <v>773</v>
      </c>
      <c r="I780" s="444">
        <f t="shared" ca="1" si="81"/>
        <v>-15725009.270830164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-65611.102393103094</v>
      </c>
      <c r="L780" s="444">
        <f t="shared" ca="1" si="80"/>
        <v>-15812275.676737847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25">
      <c r="G781" s="459">
        <f t="shared" si="84"/>
        <v>65</v>
      </c>
      <c r="H781" s="459">
        <v>774</v>
      </c>
      <c r="I781" s="444">
        <f t="shared" ca="1" si="81"/>
        <v>-15812275.676737847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-65974.712417718445</v>
      </c>
      <c r="L781" s="444">
        <f t="shared" ca="1" si="80"/>
        <v>-15899905.692670144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25">
      <c r="G782" s="459">
        <f t="shared" si="84"/>
        <v>65</v>
      </c>
      <c r="H782" s="459">
        <v>775</v>
      </c>
      <c r="I782" s="444">
        <f t="shared" ca="1" si="81"/>
        <v>-15899905.692670144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-66339.837484103016</v>
      </c>
      <c r="L782" s="444">
        <f t="shared" ca="1" si="80"/>
        <v>-15987900.833668826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25">
      <c r="G783" s="459">
        <f t="shared" si="84"/>
        <v>65</v>
      </c>
      <c r="H783" s="459">
        <v>776</v>
      </c>
      <c r="I783" s="444">
        <f t="shared" ca="1" si="81"/>
        <v>-15987900.833668826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-66706.48390493085</v>
      </c>
      <c r="L783" s="444">
        <f t="shared" ca="1" si="80"/>
        <v>-16076262.621088337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25">
      <c r="G784" s="459">
        <f t="shared" si="84"/>
        <v>65</v>
      </c>
      <c r="H784" s="459">
        <v>777</v>
      </c>
      <c r="I784" s="444">
        <f t="shared" ca="1" si="81"/>
        <v>-16076262.621088337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-67074.658019178823</v>
      </c>
      <c r="L784" s="444">
        <f t="shared" ca="1" si="80"/>
        <v>-16164992.582622096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25">
      <c r="G785" s="459">
        <f t="shared" si="84"/>
        <v>65</v>
      </c>
      <c r="H785" s="459">
        <v>778</v>
      </c>
      <c r="I785" s="444">
        <f t="shared" ca="1" si="81"/>
        <v>-16164992.582622096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-67444.36619223615</v>
      </c>
      <c r="L785" s="444">
        <f t="shared" ca="1" si="80"/>
        <v>-16254092.252328912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25">
      <c r="G786" s="459">
        <f t="shared" si="84"/>
        <v>65</v>
      </c>
      <c r="H786" s="459">
        <v>779</v>
      </c>
      <c r="I786" s="444">
        <f t="shared" ca="1" si="81"/>
        <v>-16254092.252328912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-67815.614816014539</v>
      </c>
      <c r="L786" s="444">
        <f t="shared" ca="1" si="80"/>
        <v>-16343563.170659505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25">
      <c r="G787" s="459">
        <f t="shared" si="84"/>
        <v>65</v>
      </c>
      <c r="H787" s="459">
        <v>780</v>
      </c>
      <c r="I787" s="444">
        <f t="shared" ca="1" si="81"/>
        <v>-16343563.170659505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-68188.410309058687</v>
      </c>
      <c r="L787" s="444">
        <f t="shared" ca="1" si="80"/>
        <v>-16433406.884483144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25">
      <c r="G788" s="459">
        <f>G787+1</f>
        <v>66</v>
      </c>
      <c r="H788" s="459">
        <v>781</v>
      </c>
      <c r="I788" s="444">
        <f t="shared" ca="1" si="81"/>
        <v>-16433406.884483144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-68562.75911665718</v>
      </c>
      <c r="L788" s="444">
        <f t="shared" ca="1" si="80"/>
        <v>-16523624.94711438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25">
      <c r="G789" s="459">
        <f t="shared" ref="G789:G799" si="85">G788</f>
        <v>66</v>
      </c>
      <c r="H789" s="459">
        <v>782</v>
      </c>
      <c r="I789" s="444">
        <f t="shared" ca="1" si="81"/>
        <v>-16523624.94711438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-68938.667710954003</v>
      </c>
      <c r="L789" s="444">
        <f t="shared" ca="1" si="80"/>
        <v>-16614218.918339914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25">
      <c r="G790" s="459">
        <f t="shared" si="85"/>
        <v>66</v>
      </c>
      <c r="H790" s="459">
        <v>783</v>
      </c>
      <c r="I790" s="444">
        <f t="shared" ca="1" si="81"/>
        <v>-16614218.918339914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-69316.142591060401</v>
      </c>
      <c r="L790" s="444">
        <f t="shared" ca="1" si="80"/>
        <v>-16705190.364445554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25">
      <c r="G791" s="459">
        <f t="shared" si="85"/>
        <v>66</v>
      </c>
      <c r="H791" s="459">
        <v>784</v>
      </c>
      <c r="I791" s="444">
        <f t="shared" ca="1" si="81"/>
        <v>-16705190.364445554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-69695.19028316722</v>
      </c>
      <c r="L791" s="444">
        <f t="shared" ca="1" si="80"/>
        <v>-16796540.858243302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25">
      <c r="G792" s="459">
        <f t="shared" si="85"/>
        <v>66</v>
      </c>
      <c r="H792" s="459">
        <v>785</v>
      </c>
      <c r="I792" s="444">
        <f t="shared" ca="1" si="81"/>
        <v>-16796540.858243302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-70075.817340657828</v>
      </c>
      <c r="L792" s="444">
        <f t="shared" ca="1" si="80"/>
        <v>-16888271.979098536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25">
      <c r="G793" s="459">
        <f t="shared" si="85"/>
        <v>66</v>
      </c>
      <c r="H793" s="459">
        <v>786</v>
      </c>
      <c r="I793" s="444">
        <f t="shared" ca="1" si="81"/>
        <v>-16888271.979098536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-70458.030344221304</v>
      </c>
      <c r="L793" s="444">
        <f t="shared" ca="1" si="80"/>
        <v>-16980385.312957335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25">
      <c r="G794" s="459">
        <f t="shared" si="85"/>
        <v>66</v>
      </c>
      <c r="H794" s="459">
        <v>787</v>
      </c>
      <c r="I794" s="444">
        <f t="shared" ca="1" si="81"/>
        <v>-16980385.312957335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-70841.835901966304</v>
      </c>
      <c r="L794" s="444">
        <f t="shared" ca="1" si="80"/>
        <v>-17072882.452373877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25">
      <c r="G795" s="459">
        <f t="shared" si="85"/>
        <v>66</v>
      </c>
      <c r="H795" s="459">
        <v>788</v>
      </c>
      <c r="I795" s="444">
        <f t="shared" ca="1" si="81"/>
        <v>-17072882.452373877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-71227.240649535233</v>
      </c>
      <c r="L795" s="444">
        <f t="shared" ca="1" si="80"/>
        <v>-17165764.996537991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25">
      <c r="G796" s="459">
        <f t="shared" si="85"/>
        <v>66</v>
      </c>
      <c r="H796" s="459">
        <v>789</v>
      </c>
      <c r="I796" s="444">
        <f t="shared" ca="1" si="81"/>
        <v>-17165764.996537991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-71614.251250219037</v>
      </c>
      <c r="L796" s="444">
        <f t="shared" ca="1" si="80"/>
        <v>-17259034.551302787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25">
      <c r="G797" s="459">
        <f t="shared" si="85"/>
        <v>66</v>
      </c>
      <c r="H797" s="459">
        <v>790</v>
      </c>
      <c r="I797" s="444">
        <f t="shared" ca="1" si="81"/>
        <v>-17259034.551302787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-72002.874395072344</v>
      </c>
      <c r="L797" s="444">
        <f t="shared" ca="1" si="80"/>
        <v>-17352692.729212437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25">
      <c r="G798" s="459">
        <f t="shared" si="85"/>
        <v>66</v>
      </c>
      <c r="H798" s="459">
        <v>791</v>
      </c>
      <c r="I798" s="444">
        <f t="shared" ca="1" si="81"/>
        <v>-17352692.729212437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-72393.116803029232</v>
      </c>
      <c r="L798" s="444">
        <f t="shared" ca="1" si="80"/>
        <v>-17446741.149530042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25">
      <c r="G799" s="459">
        <f t="shared" si="85"/>
        <v>66</v>
      </c>
      <c r="H799" s="459">
        <v>792</v>
      </c>
      <c r="I799" s="444">
        <f t="shared" ca="1" si="81"/>
        <v>-17446741.149530042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-72784.985221019248</v>
      </c>
      <c r="L799" s="444">
        <f t="shared" ca="1" si="80"/>
        <v>-17541181.43826564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25">
      <c r="G800" s="459">
        <f>G799+1</f>
        <v>67</v>
      </c>
      <c r="H800" s="459">
        <v>793</v>
      </c>
      <c r="I800" s="444">
        <f t="shared" ca="1" si="81"/>
        <v>-17541181.43826564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-73178.486424084243</v>
      </c>
      <c r="L800" s="444">
        <f t="shared" ca="1" si="80"/>
        <v>-17636015.228204302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25">
      <c r="G801" s="459">
        <f t="shared" ref="G801:G811" si="86">G800</f>
        <v>67</v>
      </c>
      <c r="H801" s="459">
        <v>794</v>
      </c>
      <c r="I801" s="444">
        <f t="shared" ca="1" si="81"/>
        <v>-17636015.228204302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-73573.627215495333</v>
      </c>
      <c r="L801" s="444">
        <f t="shared" ca="1" si="80"/>
        <v>-17731244.158934377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25">
      <c r="G802" s="459">
        <f t="shared" si="86"/>
        <v>67</v>
      </c>
      <c r="H802" s="459">
        <v>795</v>
      </c>
      <c r="I802" s="444">
        <f t="shared" ca="1" si="81"/>
        <v>-17731244.158934377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-73970.414426870644</v>
      </c>
      <c r="L802" s="444">
        <f t="shared" ca="1" si="80"/>
        <v>-17826869.876875825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25">
      <c r="G803" s="459">
        <f t="shared" si="86"/>
        <v>67</v>
      </c>
      <c r="H803" s="459">
        <v>796</v>
      </c>
      <c r="I803" s="444">
        <f t="shared" ca="1" si="81"/>
        <v>-17826869.876875825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-74368.854918293349</v>
      </c>
      <c r="L803" s="444">
        <f t="shared" ca="1" si="80"/>
        <v>-17922894.035308696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25">
      <c r="G804" s="459">
        <f t="shared" si="86"/>
        <v>67</v>
      </c>
      <c r="H804" s="459">
        <v>797</v>
      </c>
      <c r="I804" s="444">
        <f t="shared" ca="1" si="81"/>
        <v>-17922894.035308696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-74768.955578430308</v>
      </c>
      <c r="L804" s="444">
        <f t="shared" ca="1" si="80"/>
        <v>-18019318.294401705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25">
      <c r="G805" s="459">
        <f t="shared" si="86"/>
        <v>67</v>
      </c>
      <c r="H805" s="459">
        <v>798</v>
      </c>
      <c r="I805" s="444">
        <f t="shared" ca="1" si="81"/>
        <v>-18019318.294401705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-75170.723324651175</v>
      </c>
      <c r="L805" s="444">
        <f t="shared" ca="1" si="80"/>
        <v>-18116144.321240935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25">
      <c r="G806" s="459">
        <f t="shared" si="86"/>
        <v>67</v>
      </c>
      <c r="H806" s="459">
        <v>799</v>
      </c>
      <c r="I806" s="444">
        <f t="shared" ca="1" si="81"/>
        <v>-18116144.321240935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-75574.165103147971</v>
      </c>
      <c r="L806" s="444">
        <f t="shared" ca="1" si="80"/>
        <v>-18213373.789858662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25">
      <c r="G807" s="459">
        <f t="shared" si="86"/>
        <v>67</v>
      </c>
      <c r="H807" s="459">
        <v>800</v>
      </c>
      <c r="I807" s="444">
        <f t="shared" ca="1" si="81"/>
        <v>-18213373.789858662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-75979.287889055166</v>
      </c>
      <c r="L807" s="444">
        <f t="shared" ca="1" si="80"/>
        <v>-18311008.381262295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25">
      <c r="G808" s="459">
        <f t="shared" si="86"/>
        <v>67</v>
      </c>
      <c r="H808" s="459">
        <v>801</v>
      </c>
      <c r="I808" s="444">
        <f t="shared" ca="1" si="81"/>
        <v>-18311008.381262295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-76386.098686570302</v>
      </c>
      <c r="L808" s="444">
        <f t="shared" ca="1" si="80"/>
        <v>-18409049.783463441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25">
      <c r="G809" s="459">
        <f t="shared" si="86"/>
        <v>67</v>
      </c>
      <c r="H809" s="459">
        <v>802</v>
      </c>
      <c r="I809" s="444">
        <f t="shared" ca="1" si="81"/>
        <v>-18409049.783463441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-76794.604529075077</v>
      </c>
      <c r="L809" s="444">
        <f t="shared" ca="1" si="80"/>
        <v>-18507499.691507094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25">
      <c r="G810" s="459">
        <f t="shared" si="86"/>
        <v>67</v>
      </c>
      <c r="H810" s="459">
        <v>803</v>
      </c>
      <c r="I810" s="444">
        <f t="shared" ca="1" si="81"/>
        <v>-18507499.691507094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-77204.812479256958</v>
      </c>
      <c r="L810" s="444">
        <f t="shared" ca="1" si="80"/>
        <v>-18606359.807500929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25">
      <c r="G811" s="459">
        <f t="shared" si="86"/>
        <v>67</v>
      </c>
      <c r="H811" s="459">
        <v>804</v>
      </c>
      <c r="I811" s="444">
        <f t="shared" ca="1" si="81"/>
        <v>-18606359.807500929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-77616.729629231268</v>
      </c>
      <c r="L811" s="444">
        <f t="shared" ca="1" si="80"/>
        <v>-18705631.840644736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25">
      <c r="G812" s="459">
        <f>G811+1</f>
        <v>68</v>
      </c>
      <c r="H812" s="459">
        <v>805</v>
      </c>
      <c r="I812" s="444">
        <f t="shared" ca="1" si="81"/>
        <v>-18705631.840644736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-78030.363100663802</v>
      </c>
      <c r="L812" s="444">
        <f t="shared" ca="1" si="80"/>
        <v>-18805317.507259976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25">
      <c r="G813" s="459">
        <f t="shared" ref="G813:G823" si="87">G812</f>
        <v>68</v>
      </c>
      <c r="H813" s="459">
        <v>806</v>
      </c>
      <c r="I813" s="444">
        <f t="shared" ca="1" si="81"/>
        <v>-18805317.507259976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-78445.720044893969</v>
      </c>
      <c r="L813" s="444">
        <f t="shared" ca="1" si="80"/>
        <v>-18905418.530819446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25">
      <c r="G814" s="459">
        <f t="shared" si="87"/>
        <v>68</v>
      </c>
      <c r="H814" s="459">
        <v>807</v>
      </c>
      <c r="I814" s="444">
        <f t="shared" ca="1" si="81"/>
        <v>-18905418.530819446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-78862.807643058433</v>
      </c>
      <c r="L814" s="444">
        <f t="shared" ca="1" si="80"/>
        <v>-19005936.641977083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25">
      <c r="G815" s="459">
        <f t="shared" si="87"/>
        <v>68</v>
      </c>
      <c r="H815" s="459">
        <v>808</v>
      </c>
      <c r="I815" s="444">
        <f t="shared" ca="1" si="81"/>
        <v>-19005936.641977083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-79281.633106215246</v>
      </c>
      <c r="L815" s="444">
        <f t="shared" ca="1" si="80"/>
        <v>-19106873.578597877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25">
      <c r="G816" s="459">
        <f t="shared" si="87"/>
        <v>68</v>
      </c>
      <c r="H816" s="459">
        <v>809</v>
      </c>
      <c r="I816" s="444">
        <f t="shared" ca="1" si="81"/>
        <v>-19106873.578597877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-79702.203675468554</v>
      </c>
      <c r="L816" s="444">
        <f t="shared" ca="1" si="80"/>
        <v>-19208231.085787922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25">
      <c r="G817" s="459">
        <f t="shared" si="87"/>
        <v>68</v>
      </c>
      <c r="H817" s="459">
        <v>810</v>
      </c>
      <c r="I817" s="444">
        <f t="shared" ca="1" si="81"/>
        <v>-19208231.085787922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-80124.526622093748</v>
      </c>
      <c r="L817" s="444">
        <f t="shared" ca="1" si="80"/>
        <v>-19310010.915924594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25">
      <c r="G818" s="459">
        <f t="shared" si="87"/>
        <v>68</v>
      </c>
      <c r="H818" s="459">
        <v>811</v>
      </c>
      <c r="I818" s="444">
        <f t="shared" ca="1" si="81"/>
        <v>-19310010.915924594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-80548.609247663218</v>
      </c>
      <c r="L818" s="444">
        <f t="shared" ca="1" si="80"/>
        <v>-19412214.828686833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25">
      <c r="G819" s="459">
        <f t="shared" si="87"/>
        <v>68</v>
      </c>
      <c r="H819" s="459">
        <v>812</v>
      </c>
      <c r="I819" s="444">
        <f t="shared" ca="1" si="81"/>
        <v>-19412214.828686833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-80974.458884172549</v>
      </c>
      <c r="L819" s="444">
        <f t="shared" ca="1" si="80"/>
        <v>-19514844.591085583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25">
      <c r="G820" s="459">
        <f t="shared" si="87"/>
        <v>68</v>
      </c>
      <c r="H820" s="459">
        <v>813</v>
      </c>
      <c r="I820" s="444">
        <f t="shared" ca="1" si="81"/>
        <v>-19514844.591085583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-81402.082894167339</v>
      </c>
      <c r="L820" s="444">
        <f t="shared" ca="1" si="80"/>
        <v>-19617901.977494329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25">
      <c r="G821" s="459">
        <f t="shared" si="87"/>
        <v>68</v>
      </c>
      <c r="H821" s="459">
        <v>814</v>
      </c>
      <c r="I821" s="444">
        <f t="shared" ca="1" si="81"/>
        <v>-19617901.977494329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-81831.488670870443</v>
      </c>
      <c r="L821" s="444">
        <f t="shared" ca="1" si="80"/>
        <v>-19721388.769679777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25">
      <c r="G822" s="459">
        <f t="shared" si="87"/>
        <v>68</v>
      </c>
      <c r="H822" s="459">
        <v>815</v>
      </c>
      <c r="I822" s="444">
        <f t="shared" ca="1" si="81"/>
        <v>-19721388.769679777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-82262.683638309813</v>
      </c>
      <c r="L822" s="444">
        <f t="shared" ca="1" si="80"/>
        <v>-19825306.756832663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25">
      <c r="G823" s="459">
        <f t="shared" si="87"/>
        <v>68</v>
      </c>
      <c r="H823" s="459">
        <v>816</v>
      </c>
      <c r="I823" s="444">
        <f t="shared" ca="1" si="81"/>
        <v>-19825306.756832663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-82695.675251446839</v>
      </c>
      <c r="L823" s="444">
        <f t="shared" ca="1" si="80"/>
        <v>-19929657.735598687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25">
      <c r="G824" s="459">
        <f>G823+1</f>
        <v>69</v>
      </c>
      <c r="H824" s="459">
        <v>817</v>
      </c>
      <c r="I824" s="444">
        <f t="shared" ca="1" si="81"/>
        <v>-19929657.735598687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-83130.470996305274</v>
      </c>
      <c r="L824" s="444">
        <f t="shared" ca="1" si="80"/>
        <v>-20034443.51010957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25">
      <c r="G825" s="459">
        <f t="shared" ref="G825:G835" si="88">G824</f>
        <v>69</v>
      </c>
      <c r="H825" s="459">
        <v>818</v>
      </c>
      <c r="I825" s="444">
        <f t="shared" ca="1" si="81"/>
        <v>-20034443.51010957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-83567.078390100607</v>
      </c>
      <c r="L825" s="444">
        <f t="shared" ca="1" si="80"/>
        <v>-20139665.892014246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25">
      <c r="G826" s="459">
        <f t="shared" si="88"/>
        <v>69</v>
      </c>
      <c r="H826" s="459">
        <v>819</v>
      </c>
      <c r="I826" s="444">
        <f t="shared" ca="1" si="81"/>
        <v>-20139665.892014246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-84005.504981370104</v>
      </c>
      <c r="L826" s="444">
        <f t="shared" ca="1" si="80"/>
        <v>-20245326.700510193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25">
      <c r="G827" s="459">
        <f t="shared" si="88"/>
        <v>69</v>
      </c>
      <c r="H827" s="459">
        <v>820</v>
      </c>
      <c r="I827" s="444">
        <f t="shared" ca="1" si="81"/>
        <v>-20245326.700510193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-84445.758350103206</v>
      </c>
      <c r="L827" s="444">
        <f t="shared" ca="1" si="80"/>
        <v>-20351427.762374874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25">
      <c r="G828" s="459">
        <f t="shared" si="88"/>
        <v>69</v>
      </c>
      <c r="H828" s="459">
        <v>821</v>
      </c>
      <c r="I828" s="444">
        <f t="shared" ca="1" si="81"/>
        <v>-20351427.762374874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-84887.846107872712</v>
      </c>
      <c r="L828" s="444">
        <f t="shared" ca="1" si="80"/>
        <v>-20457970.911997326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25">
      <c r="G829" s="459">
        <f t="shared" si="88"/>
        <v>69</v>
      </c>
      <c r="H829" s="459">
        <v>822</v>
      </c>
      <c r="I829" s="444">
        <f t="shared" ca="1" si="81"/>
        <v>-20457970.911997326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-85331.775897966261</v>
      </c>
      <c r="L829" s="444">
        <f t="shared" ca="1" si="80"/>
        <v>-20564957.991409868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25">
      <c r="G830" s="459">
        <f t="shared" si="88"/>
        <v>69</v>
      </c>
      <c r="H830" s="459">
        <v>823</v>
      </c>
      <c r="I830" s="444">
        <f t="shared" ca="1" si="81"/>
        <v>-20564957.991409868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-85777.555395518517</v>
      </c>
      <c r="L830" s="444">
        <f t="shared" ca="1" si="80"/>
        <v>-20672390.850319963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25">
      <c r="G831" s="459">
        <f t="shared" si="88"/>
        <v>69</v>
      </c>
      <c r="H831" s="459">
        <v>824</v>
      </c>
      <c r="I831" s="444">
        <f t="shared" ca="1" si="81"/>
        <v>-20672390.850319963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-86225.192307643912</v>
      </c>
      <c r="L831" s="444">
        <f t="shared" ca="1" si="80"/>
        <v>-20780271.346142184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25">
      <c r="G832" s="459">
        <f t="shared" si="88"/>
        <v>69</v>
      </c>
      <c r="H832" s="459">
        <v>825</v>
      </c>
      <c r="I832" s="444">
        <f t="shared" ca="1" si="81"/>
        <v>-20780271.346142184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-86674.694373569844</v>
      </c>
      <c r="L832" s="444">
        <f t="shared" ca="1" si="80"/>
        <v>-20888601.344030332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25">
      <c r="G833" s="459">
        <f t="shared" si="88"/>
        <v>69</v>
      </c>
      <c r="H833" s="459">
        <v>826</v>
      </c>
      <c r="I833" s="444">
        <f t="shared" ca="1" si="81"/>
        <v>-20888601.344030332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-87126.069364770461</v>
      </c>
      <c r="L833" s="444">
        <f t="shared" ca="1" si="80"/>
        <v>-20997382.716909681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25">
      <c r="G834" s="459">
        <f t="shared" si="88"/>
        <v>69</v>
      </c>
      <c r="H834" s="459">
        <v>827</v>
      </c>
      <c r="I834" s="444">
        <f t="shared" ca="1" si="81"/>
        <v>-20997382.716909681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-87579.325085101067</v>
      </c>
      <c r="L834" s="444">
        <f t="shared" ca="1" si="80"/>
        <v>-21106617.345509358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25">
      <c r="G835" s="459">
        <f t="shared" si="88"/>
        <v>69</v>
      </c>
      <c r="H835" s="459">
        <v>828</v>
      </c>
      <c r="I835" s="444">
        <f t="shared" ca="1" si="81"/>
        <v>-21106617.345509358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-88034.46937093306</v>
      </c>
      <c r="L835" s="444">
        <f t="shared" ca="1" si="80"/>
        <v>-21216307.118394867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25">
      <c r="G836" s="459">
        <f>G835+1</f>
        <v>70</v>
      </c>
      <c r="H836" s="459">
        <v>829</v>
      </c>
      <c r="I836" s="444">
        <f t="shared" ca="1" si="81"/>
        <v>-21216307.118394867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-88491.510091289354</v>
      </c>
      <c r="L836" s="444">
        <f t="shared" ca="1" si="80"/>
        <v>-21326453.932000734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25">
      <c r="G837" s="459">
        <f t="shared" ref="G837:G847" si="89">G836</f>
        <v>70</v>
      </c>
      <c r="H837" s="459">
        <v>830</v>
      </c>
      <c r="I837" s="444">
        <f t="shared" ca="1" si="81"/>
        <v>-21326453.932000734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-88950.455147980465</v>
      </c>
      <c r="L837" s="444">
        <f t="shared" ca="1" si="80"/>
        <v>-21437059.690663293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25">
      <c r="G838" s="459">
        <f t="shared" si="89"/>
        <v>70</v>
      </c>
      <c r="H838" s="459">
        <v>831</v>
      </c>
      <c r="I838" s="444">
        <f t="shared" ca="1" si="81"/>
        <v>-21437059.690663293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-89411.312475741128</v>
      </c>
      <c r="L838" s="444">
        <f t="shared" ca="1" si="80"/>
        <v>-21548126.306653611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25">
      <c r="G839" s="459">
        <f t="shared" si="89"/>
        <v>70</v>
      </c>
      <c r="H839" s="459">
        <v>832</v>
      </c>
      <c r="I839" s="444">
        <f t="shared" ca="1" si="81"/>
        <v>-21548126.306653611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-89874.090042367447</v>
      </c>
      <c r="L839" s="444">
        <f t="shared" ca="1" si="80"/>
        <v>-21659655.700210556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25">
      <c r="G840" s="459">
        <f t="shared" si="89"/>
        <v>70</v>
      </c>
      <c r="H840" s="459">
        <v>833</v>
      </c>
      <c r="I840" s="444">
        <f t="shared" ca="1" si="81"/>
        <v>-21659655.700210556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-90338.79584885473</v>
      </c>
      <c r="L840" s="444">
        <f t="shared" ca="1" si="80"/>
        <v>-21771649.799573988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25">
      <c r="G841" s="459">
        <f t="shared" si="89"/>
        <v>70</v>
      </c>
      <c r="H841" s="459">
        <v>834</v>
      </c>
      <c r="I841" s="444">
        <f t="shared" ca="1" si="81"/>
        <v>-21771649.799573988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-90805.437929535692</v>
      </c>
      <c r="L841" s="444">
        <f t="shared" ca="1" si="80"/>
        <v>-21884110.541018102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25">
      <c r="G842" s="459">
        <f t="shared" si="89"/>
        <v>70</v>
      </c>
      <c r="H842" s="459">
        <v>835</v>
      </c>
      <c r="I842" s="444">
        <f t="shared" ca="1" si="81"/>
        <v>-21884110.541018102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-91274.024352219494</v>
      </c>
      <c r="L842" s="444">
        <f t="shared" ca="1" si="80"/>
        <v>-21997039.868884899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25">
      <c r="G843" s="459">
        <f t="shared" si="89"/>
        <v>70</v>
      </c>
      <c r="H843" s="459">
        <v>836</v>
      </c>
      <c r="I843" s="444">
        <f t="shared" ca="1" si="81"/>
        <v>-21997039.868884899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-91744.563218331154</v>
      </c>
      <c r="L843" s="444">
        <f t="shared" ca="1" si="80"/>
        <v>-22110439.735617809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25">
      <c r="G844" s="459">
        <f t="shared" si="89"/>
        <v>70</v>
      </c>
      <c r="H844" s="459">
        <v>837</v>
      </c>
      <c r="I844" s="444">
        <f t="shared" ca="1" si="81"/>
        <v>-22110439.735617809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-92217.062663051605</v>
      </c>
      <c r="L844" s="444">
        <f t="shared" ca="1" si="80"/>
        <v>-22224312.101795439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25">
      <c r="G845" s="459">
        <f t="shared" si="89"/>
        <v>70</v>
      </c>
      <c r="H845" s="459">
        <v>838</v>
      </c>
      <c r="I845" s="444">
        <f t="shared" ca="1" si="81"/>
        <v>-22224312.101795439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-92691.530855458404</v>
      </c>
      <c r="L845" s="444">
        <f t="shared" ca="1" si="80"/>
        <v>-22338658.936165474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25">
      <c r="G846" s="459">
        <f t="shared" si="89"/>
        <v>70</v>
      </c>
      <c r="H846" s="459">
        <v>839</v>
      </c>
      <c r="I846" s="444">
        <f t="shared" ca="1" si="81"/>
        <v>-22338658.936165474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-93167.97599866688</v>
      </c>
      <c r="L846" s="444">
        <f t="shared" ca="1" si="80"/>
        <v>-22453482.215678718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25">
      <c r="G847" s="459">
        <f t="shared" si="89"/>
        <v>70</v>
      </c>
      <c r="H847" s="459">
        <v>840</v>
      </c>
      <c r="I847" s="444">
        <f t="shared" ca="1" si="81"/>
        <v>-22453482.215678718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-93646.406329972058</v>
      </c>
      <c r="L847" s="444">
        <f t="shared" ca="1" si="80"/>
        <v>-22568783.925523266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25">
      <c r="G848" s="459">
        <f>G847+1</f>
        <v>71</v>
      </c>
      <c r="H848" s="459">
        <v>841</v>
      </c>
      <c r="I848" s="444">
        <f t="shared" ca="1" si="81"/>
        <v>-22568783.925523266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-94126.830120991013</v>
      </c>
      <c r="L848" s="444">
        <f t="shared" ca="1" si="80"/>
        <v>-22684566.059158836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25">
      <c r="G849" s="459">
        <f t="shared" ref="G849:G859" si="90">G848</f>
        <v>71</v>
      </c>
      <c r="H849" s="459">
        <v>842</v>
      </c>
      <c r="I849" s="444">
        <f t="shared" ca="1" si="81"/>
        <v>-22684566.059158836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-94609.255677805893</v>
      </c>
      <c r="L849" s="444">
        <f t="shared" ca="1" si="80"/>
        <v>-22800830.618351217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25">
      <c r="G850" s="459">
        <f t="shared" si="90"/>
        <v>71</v>
      </c>
      <c r="H850" s="459">
        <v>843</v>
      </c>
      <c r="I850" s="444">
        <f t="shared" ca="1" si="81"/>
        <v>-22800830.618351217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-95093.691341107478</v>
      </c>
      <c r="L850" s="444">
        <f t="shared" ca="1" si="80"/>
        <v>-22917579.613206901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25">
      <c r="G851" s="459">
        <f t="shared" si="90"/>
        <v>71</v>
      </c>
      <c r="H851" s="459">
        <v>844</v>
      </c>
      <c r="I851" s="444">
        <f t="shared" ca="1" si="81"/>
        <v>-22917579.613206901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-95580.14548633949</v>
      </c>
      <c r="L851" s="444">
        <f t="shared" ca="1" si="80"/>
        <v>-23034815.062207818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25">
      <c r="G852" s="459">
        <f t="shared" si="90"/>
        <v>71</v>
      </c>
      <c r="H852" s="459">
        <v>845</v>
      </c>
      <c r="I852" s="444">
        <f t="shared" ca="1" si="81"/>
        <v>-23034815.062207818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-96068.626523843312</v>
      </c>
      <c r="L852" s="444">
        <f t="shared" ca="1" si="80"/>
        <v>-23152538.99224624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25">
      <c r="G853" s="459">
        <f t="shared" si="90"/>
        <v>71</v>
      </c>
      <c r="H853" s="459">
        <v>846</v>
      </c>
      <c r="I853" s="444">
        <f t="shared" ca="1" si="81"/>
        <v>-23152538.99224624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-96559.142899003404</v>
      </c>
      <c r="L853" s="444">
        <f t="shared" ca="1" si="80"/>
        <v>-23270753.438659821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25">
      <c r="G854" s="459">
        <f t="shared" si="90"/>
        <v>71</v>
      </c>
      <c r="H854" s="459">
        <v>847</v>
      </c>
      <c r="I854" s="444">
        <f t="shared" ca="1" si="81"/>
        <v>-23270753.438659821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-97051.70309239332</v>
      </c>
      <c r="L854" s="444">
        <f t="shared" ca="1" si="80"/>
        <v>-23389460.445266791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25">
      <c r="G855" s="459">
        <f t="shared" si="90"/>
        <v>71</v>
      </c>
      <c r="H855" s="459">
        <v>848</v>
      </c>
      <c r="I855" s="444">
        <f t="shared" ca="1" si="81"/>
        <v>-23389460.445266791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-97546.315619922359</v>
      </c>
      <c r="L855" s="444">
        <f t="shared" ca="1" si="80"/>
        <v>-23508662.064401291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25">
      <c r="G856" s="459">
        <f t="shared" si="90"/>
        <v>71</v>
      </c>
      <c r="H856" s="459">
        <v>849</v>
      </c>
      <c r="I856" s="444">
        <f t="shared" ca="1" si="81"/>
        <v>-23508662.064401291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-98042.98903298279</v>
      </c>
      <c r="L856" s="444">
        <f t="shared" ca="1" si="80"/>
        <v>-23628360.356948853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25">
      <c r="G857" s="459">
        <f t="shared" si="90"/>
        <v>71</v>
      </c>
      <c r="H857" s="459">
        <v>850</v>
      </c>
      <c r="I857" s="444">
        <f t="shared" ca="1" si="81"/>
        <v>-23628360.356948853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-98541.731918597623</v>
      </c>
      <c r="L857" s="444">
        <f t="shared" ca="1" si="80"/>
        <v>-23748557.392382029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25">
      <c r="G858" s="459">
        <f t="shared" si="90"/>
        <v>71</v>
      </c>
      <c r="H858" s="459">
        <v>851</v>
      </c>
      <c r="I858" s="444">
        <f t="shared" ca="1" si="81"/>
        <v>-23748557.392382029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-99042.5528995692</v>
      </c>
      <c r="L858" s="444">
        <f t="shared" ca="1" si="80"/>
        <v>-23869255.248796176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25">
      <c r="G859" s="459">
        <f t="shared" si="90"/>
        <v>71</v>
      </c>
      <c r="H859" s="459">
        <v>852</v>
      </c>
      <c r="I859" s="444">
        <f t="shared" ca="1" si="81"/>
        <v>-23869255.248796176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-99545.460634628136</v>
      </c>
      <c r="L859" s="444">
        <f t="shared" ca="1" si="80"/>
        <v>-23990456.01294538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25">
      <c r="G860" s="459">
        <f>G859+1</f>
        <v>72</v>
      </c>
      <c r="H860" s="459">
        <v>853</v>
      </c>
      <c r="I860" s="444">
        <f t="shared" ca="1" si="81"/>
        <v>-23990456.01294538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-100050.46381858316</v>
      </c>
      <c r="L860" s="444">
        <f t="shared" ca="1" si="80"/>
        <v>-24112161.780278541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25">
      <c r="G861" s="459">
        <f t="shared" ref="G861:G871" si="91">G860</f>
        <v>72</v>
      </c>
      <c r="H861" s="459">
        <v>854</v>
      </c>
      <c r="I861" s="444">
        <f t="shared" ca="1" si="81"/>
        <v>-24112161.780278541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-100557.57118247132</v>
      </c>
      <c r="L861" s="444">
        <f t="shared" ca="1" si="80"/>
        <v>-24234374.654975589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25">
      <c r="G862" s="459">
        <f t="shared" si="91"/>
        <v>72</v>
      </c>
      <c r="H862" s="459">
        <v>855</v>
      </c>
      <c r="I862" s="444">
        <f t="shared" ca="1" si="81"/>
        <v>-24234374.654975589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-101066.79149370902</v>
      </c>
      <c r="L862" s="444">
        <f t="shared" ca="1" si="80"/>
        <v>-24357096.749983877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25">
      <c r="G863" s="459">
        <f t="shared" si="91"/>
        <v>72</v>
      </c>
      <c r="H863" s="459">
        <v>856</v>
      </c>
      <c r="I863" s="444">
        <f t="shared" ca="1" si="81"/>
        <v>-24357096.749983877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-101578.13355624356</v>
      </c>
      <c r="L863" s="444">
        <f t="shared" ca="1" si="80"/>
        <v>-24480330.187054697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25">
      <c r="G864" s="459">
        <f t="shared" si="91"/>
        <v>72</v>
      </c>
      <c r="H864" s="459">
        <v>857</v>
      </c>
      <c r="I864" s="444">
        <f t="shared" ca="1" si="81"/>
        <v>-24480330.187054697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-102091.60621070531</v>
      </c>
      <c r="L864" s="444">
        <f t="shared" ca="1" si="80"/>
        <v>-24604077.09677998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25">
      <c r="G865" s="459">
        <f t="shared" si="91"/>
        <v>72</v>
      </c>
      <c r="H865" s="459">
        <v>858</v>
      </c>
      <c r="I865" s="444">
        <f t="shared" ca="1" si="81"/>
        <v>-24604077.09677998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-102607.21833456066</v>
      </c>
      <c r="L865" s="444">
        <f t="shared" ca="1" si="80"/>
        <v>-24728339.618629117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25">
      <c r="G866" s="459">
        <f t="shared" si="91"/>
        <v>72</v>
      </c>
      <c r="H866" s="459">
        <v>859</v>
      </c>
      <c r="I866" s="444">
        <f t="shared" ca="1" si="81"/>
        <v>-24728339.618629117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-103124.97884226539</v>
      </c>
      <c r="L866" s="444">
        <f t="shared" ca="1" si="80"/>
        <v>-24853119.90098596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25">
      <c r="G867" s="459">
        <f t="shared" si="91"/>
        <v>72</v>
      </c>
      <c r="H867" s="459">
        <v>860</v>
      </c>
      <c r="I867" s="444">
        <f t="shared" ca="1" si="81"/>
        <v>-24853119.90098596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-103644.89668541891</v>
      </c>
      <c r="L867" s="444">
        <f t="shared" ca="1" si="80"/>
        <v>-24978420.101185955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25">
      <c r="G868" s="459">
        <f t="shared" si="91"/>
        <v>72</v>
      </c>
      <c r="H868" s="459">
        <v>861</v>
      </c>
      <c r="I868" s="444">
        <f t="shared" ca="1" si="81"/>
        <v>-24978420.101185955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-104166.98085291889</v>
      </c>
      <c r="L868" s="444">
        <f t="shared" ca="1" si="80"/>
        <v>-25104242.385553453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25">
      <c r="G869" s="459">
        <f t="shared" si="91"/>
        <v>72</v>
      </c>
      <c r="H869" s="459">
        <v>862</v>
      </c>
      <c r="I869" s="444">
        <f t="shared" ca="1" si="81"/>
        <v>-25104242.385553453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-104691.24037111679</v>
      </c>
      <c r="L869" s="444">
        <f t="shared" ca="1" si="80"/>
        <v>-25230588.929439146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25">
      <c r="G870" s="459">
        <f t="shared" si="91"/>
        <v>72</v>
      </c>
      <c r="H870" s="459">
        <v>863</v>
      </c>
      <c r="I870" s="444">
        <f t="shared" ca="1" si="81"/>
        <v>-25230588.929439146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-105217.68430397385</v>
      </c>
      <c r="L870" s="444">
        <f t="shared" ca="1" si="80"/>
        <v>-25357461.917257696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25">
      <c r="G871" s="459">
        <f t="shared" si="91"/>
        <v>72</v>
      </c>
      <c r="H871" s="459">
        <v>864</v>
      </c>
      <c r="I871" s="444">
        <f t="shared" ca="1" si="81"/>
        <v>-25357461.917257696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-105746.32175321781</v>
      </c>
      <c r="L871" s="444">
        <f t="shared" ca="1" si="80"/>
        <v>-25484863.542525493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25">
      <c r="G872" s="459">
        <f>G871+1</f>
        <v>73</v>
      </c>
      <c r="H872" s="459">
        <v>865</v>
      </c>
      <c r="I872" s="444">
        <f t="shared" ca="1" si="81"/>
        <v>-25484863.542525493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-106277.16185850029</v>
      </c>
      <c r="L872" s="444">
        <f t="shared" ca="1" si="80"/>
        <v>-25612796.007898569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25">
      <c r="G873" s="459">
        <f t="shared" ref="G873:G883" si="92">G872</f>
        <v>73</v>
      </c>
      <c r="H873" s="459">
        <v>866</v>
      </c>
      <c r="I873" s="444">
        <f t="shared" ca="1" si="81"/>
        <v>-25612796.007898569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-106810.21379755478</v>
      </c>
      <c r="L873" s="444">
        <f t="shared" ca="1" si="80"/>
        <v>-25741261.525210701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25">
      <c r="G874" s="459">
        <f t="shared" si="92"/>
        <v>73</v>
      </c>
      <c r="H874" s="459">
        <v>867</v>
      </c>
      <c r="I874" s="444">
        <f t="shared" ca="1" si="81"/>
        <v>-25741261.525210701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-107345.48678635532</v>
      </c>
      <c r="L874" s="444">
        <f t="shared" ca="1" si="80"/>
        <v>-25870262.315511633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25">
      <c r="G875" s="459">
        <f t="shared" si="92"/>
        <v>73</v>
      </c>
      <c r="H875" s="459">
        <v>868</v>
      </c>
      <c r="I875" s="444">
        <f t="shared" ca="1" si="81"/>
        <v>-25870262.315511633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-107882.99007927587</v>
      </c>
      <c r="L875" s="444">
        <f t="shared" ca="1" si="80"/>
        <v>-25999800.609105486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25">
      <c r="G876" s="459">
        <f t="shared" si="92"/>
        <v>73</v>
      </c>
      <c r="H876" s="459">
        <v>869</v>
      </c>
      <c r="I876" s="444">
        <f t="shared" ca="1" si="81"/>
        <v>-25999800.609105486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-108422.73296925027</v>
      </c>
      <c r="L876" s="444">
        <f t="shared" ca="1" si="80"/>
        <v>-26129878.645589314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25">
      <c r="G877" s="459">
        <f t="shared" si="92"/>
        <v>73</v>
      </c>
      <c r="H877" s="459">
        <v>870</v>
      </c>
      <c r="I877" s="444">
        <f t="shared" ca="1" si="81"/>
        <v>-26129878.645589314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-108964.72478793288</v>
      </c>
      <c r="L877" s="444">
        <f t="shared" ca="1" si="80"/>
        <v>-26260498.673891824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25">
      <c r="G878" s="459">
        <f t="shared" si="92"/>
        <v>73</v>
      </c>
      <c r="H878" s="459">
        <v>871</v>
      </c>
      <c r="I878" s="444">
        <f t="shared" ca="1" si="81"/>
        <v>-26260498.673891824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-109508.97490585998</v>
      </c>
      <c r="L878" s="444">
        <f t="shared" ca="1" si="80"/>
        <v>-26391662.952312261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25">
      <c r="G879" s="459">
        <f t="shared" si="92"/>
        <v>73</v>
      </c>
      <c r="H879" s="459">
        <v>872</v>
      </c>
      <c r="I879" s="444">
        <f t="shared" ca="1" si="81"/>
        <v>-26391662.952312261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-110055.4927326118</v>
      </c>
      <c r="L879" s="444">
        <f t="shared" ca="1" si="80"/>
        <v>-26523373.748559449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25">
      <c r="G880" s="459">
        <f t="shared" si="92"/>
        <v>73</v>
      </c>
      <c r="H880" s="459">
        <v>873</v>
      </c>
      <c r="I880" s="444">
        <f t="shared" ca="1" si="81"/>
        <v>-26523373.748559449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-110604.28771697513</v>
      </c>
      <c r="L880" s="444">
        <f t="shared" ca="1" si="80"/>
        <v>-26655633.339791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25">
      <c r="G881" s="459">
        <f t="shared" si="92"/>
        <v>73</v>
      </c>
      <c r="H881" s="459">
        <v>874</v>
      </c>
      <c r="I881" s="444">
        <f t="shared" ca="1" si="81"/>
        <v>-26655633.339791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-111155.36934710656</v>
      </c>
      <c r="L881" s="444">
        <f t="shared" ca="1" si="80"/>
        <v>-26788444.012652684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25">
      <c r="G882" s="459">
        <f t="shared" si="92"/>
        <v>73</v>
      </c>
      <c r="H882" s="459">
        <v>875</v>
      </c>
      <c r="I882" s="444">
        <f t="shared" ca="1" si="81"/>
        <v>-26788444.012652684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-111708.74715069692</v>
      </c>
      <c r="L882" s="444">
        <f t="shared" ca="1" si="80"/>
        <v>-26921808.063317958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25">
      <c r="G883" s="459">
        <f t="shared" si="92"/>
        <v>73</v>
      </c>
      <c r="H883" s="459">
        <v>876</v>
      </c>
      <c r="I883" s="444">
        <f t="shared" ca="1" si="81"/>
        <v>-26921808.063317958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-112264.43069513557</v>
      </c>
      <c r="L883" s="444">
        <f t="shared" ca="1" si="80"/>
        <v>-27055727.797527671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25">
      <c r="G884" s="459">
        <f>G883+1</f>
        <v>74</v>
      </c>
      <c r="H884" s="459">
        <v>877</v>
      </c>
      <c r="I884" s="444">
        <f t="shared" ca="1" si="81"/>
        <v>-27055727.797527671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-112822.42958767604</v>
      </c>
      <c r="L884" s="444">
        <f t="shared" ca="1" si="80"/>
        <v>-27190205.530629925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25">
      <c r="G885" s="459">
        <f t="shared" ref="G885:G895" si="93">G884</f>
        <v>74</v>
      </c>
      <c r="H885" s="459">
        <v>878</v>
      </c>
      <c r="I885" s="444">
        <f t="shared" ca="1" si="81"/>
        <v>-27190205.530629925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-113382.75347560209</v>
      </c>
      <c r="L885" s="444">
        <f t="shared" ca="1" si="80"/>
        <v>-27325243.587620106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25">
      <c r="G886" s="459">
        <f t="shared" si="93"/>
        <v>74</v>
      </c>
      <c r="H886" s="459">
        <v>879</v>
      </c>
      <c r="I886" s="444">
        <f t="shared" ca="1" si="81"/>
        <v>-27325243.587620106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-113945.41204639451</v>
      </c>
      <c r="L886" s="444">
        <f t="shared" ca="1" si="80"/>
        <v>-27460844.303181078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25">
      <c r="G887" s="459">
        <f t="shared" si="93"/>
        <v>74</v>
      </c>
      <c r="H887" s="459">
        <v>880</v>
      </c>
      <c r="I887" s="444">
        <f t="shared" ca="1" si="81"/>
        <v>-27460844.303181078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-114510.41502789858</v>
      </c>
      <c r="L887" s="444">
        <f t="shared" ca="1" si="80"/>
        <v>-27597010.021723554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25">
      <c r="G888" s="459">
        <f t="shared" si="93"/>
        <v>74</v>
      </c>
      <c r="H888" s="459">
        <v>881</v>
      </c>
      <c r="I888" s="444">
        <f t="shared" ca="1" si="81"/>
        <v>-27597010.021723554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-115077.77218849222</v>
      </c>
      <c r="L888" s="444">
        <f t="shared" ca="1" si="80"/>
        <v>-27733743.097426623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25">
      <c r="G889" s="459">
        <f t="shared" si="93"/>
        <v>74</v>
      </c>
      <c r="H889" s="459">
        <v>882</v>
      </c>
      <c r="I889" s="444">
        <f t="shared" ca="1" si="81"/>
        <v>-27733743.097426623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-115647.493337255</v>
      </c>
      <c r="L889" s="444">
        <f t="shared" ca="1" si="80"/>
        <v>-27871045.894278456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25">
      <c r="G890" s="459">
        <f t="shared" si="93"/>
        <v>74</v>
      </c>
      <c r="H890" s="459">
        <v>883</v>
      </c>
      <c r="I890" s="444">
        <f t="shared" ca="1" si="81"/>
        <v>-27871045.894278456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-116219.58832413763</v>
      </c>
      <c r="L890" s="444">
        <f t="shared" ca="1" si="80"/>
        <v>-28008920.78611717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25">
      <c r="G891" s="459">
        <f t="shared" si="93"/>
        <v>74</v>
      </c>
      <c r="H891" s="459">
        <v>884</v>
      </c>
      <c r="I891" s="444">
        <f t="shared" ca="1" si="81"/>
        <v>-28008920.78611717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-116794.0670401323</v>
      </c>
      <c r="L891" s="444">
        <f t="shared" ca="1" si="80"/>
        <v>-28147370.156671878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25">
      <c r="G892" s="459">
        <f t="shared" si="93"/>
        <v>74</v>
      </c>
      <c r="H892" s="459">
        <v>885</v>
      </c>
      <c r="I892" s="444">
        <f t="shared" ca="1" si="81"/>
        <v>-28147370.156671878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-117370.93941744356</v>
      </c>
      <c r="L892" s="444">
        <f t="shared" ca="1" si="80"/>
        <v>-28286396.3996039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25">
      <c r="G893" s="459">
        <f t="shared" si="93"/>
        <v>74</v>
      </c>
      <c r="H893" s="459">
        <v>886</v>
      </c>
      <c r="I893" s="444">
        <f t="shared" ca="1" si="81"/>
        <v>-28286396.3996039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-117950.21542966033</v>
      </c>
      <c r="L893" s="444">
        <f t="shared" ca="1" si="80"/>
        <v>-28426001.918548137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25">
      <c r="G894" s="459">
        <f t="shared" si="93"/>
        <v>74</v>
      </c>
      <c r="H894" s="459">
        <v>887</v>
      </c>
      <c r="I894" s="444">
        <f t="shared" ca="1" si="81"/>
        <v>-28426001.918548137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-118531.90509192797</v>
      </c>
      <c r="L894" s="444">
        <f t="shared" ca="1" si="80"/>
        <v>-28566189.127154641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25">
      <c r="G895" s="459">
        <f t="shared" si="93"/>
        <v>74</v>
      </c>
      <c r="H895" s="459">
        <v>888</v>
      </c>
      <c r="I895" s="444">
        <f t="shared" ca="1" si="81"/>
        <v>-28566189.127154641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-119116.01846112174</v>
      </c>
      <c r="L895" s="444">
        <f t="shared" ca="1" si="80"/>
        <v>-28706960.449130341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25">
      <c r="G896" s="459">
        <f>G895+1</f>
        <v>75</v>
      </c>
      <c r="H896" s="459">
        <v>889</v>
      </c>
      <c r="I896" s="444">
        <f t="shared" ca="1" si="81"/>
        <v>-28706960.449130341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-119702.56563602049</v>
      </c>
      <c r="L896" s="444">
        <f t="shared" ca="1" si="80"/>
        <v>-28848318.318280939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25">
      <c r="G897" s="459">
        <f t="shared" ref="G897:G907" si="94">G896</f>
        <v>75</v>
      </c>
      <c r="H897" s="459">
        <v>890</v>
      </c>
      <c r="I897" s="444">
        <f t="shared" ca="1" si="81"/>
        <v>-28848318.318280939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-120291.55675748132</v>
      </c>
      <c r="L897" s="444">
        <f t="shared" ca="1" si="80"/>
        <v>-28990265.178552996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25">
      <c r="G898" s="459">
        <f t="shared" si="94"/>
        <v>75</v>
      </c>
      <c r="H898" s="459">
        <v>891</v>
      </c>
      <c r="I898" s="444">
        <f t="shared" ca="1" si="81"/>
        <v>-28990265.178552996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-120883.00200861487</v>
      </c>
      <c r="L898" s="444">
        <f t="shared" ca="1" si="80"/>
        <v>-29132803.484076187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25">
      <c r="G899" s="459">
        <f t="shared" si="94"/>
        <v>75</v>
      </c>
      <c r="H899" s="459">
        <v>892</v>
      </c>
      <c r="I899" s="444">
        <f t="shared" ca="1" si="81"/>
        <v>-29132803.484076187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-121476.91161496151</v>
      </c>
      <c r="L899" s="444">
        <f t="shared" ca="1" si="80"/>
        <v>-29275935.699205726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25">
      <c r="G900" s="459">
        <f t="shared" si="94"/>
        <v>75</v>
      </c>
      <c r="H900" s="459">
        <v>893</v>
      </c>
      <c r="I900" s="444">
        <f t="shared" ca="1" si="81"/>
        <v>-29275935.699205726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-122073.29584466793</v>
      </c>
      <c r="L900" s="444">
        <f t="shared" ca="1" si="80"/>
        <v>-29419664.29856497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25">
      <c r="G901" s="459">
        <f t="shared" si="94"/>
        <v>75</v>
      </c>
      <c r="H901" s="459">
        <v>894</v>
      </c>
      <c r="I901" s="444">
        <f t="shared" ca="1" si="81"/>
        <v>-29419664.29856497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-122672.16500866477</v>
      </c>
      <c r="L901" s="444">
        <f t="shared" ca="1" si="80"/>
        <v>-29563991.767088212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25">
      <c r="G902" s="459">
        <f t="shared" si="94"/>
        <v>75</v>
      </c>
      <c r="H902" s="459">
        <v>895</v>
      </c>
      <c r="I902" s="444">
        <f t="shared" ca="1" si="81"/>
        <v>-29563991.767088212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-123273.52946084495</v>
      </c>
      <c r="L902" s="444">
        <f t="shared" ca="1" si="80"/>
        <v>-29708920.600063633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25">
      <c r="G903" s="459">
        <f t="shared" si="94"/>
        <v>75</v>
      </c>
      <c r="H903" s="459">
        <v>896</v>
      </c>
      <c r="I903" s="444">
        <f t="shared" ca="1" si="81"/>
        <v>-29708920.600063633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-123877.39959824254</v>
      </c>
      <c r="L903" s="444">
        <f t="shared" ca="1" si="80"/>
        <v>-29854453.303176451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25">
      <c r="G904" s="459">
        <f t="shared" si="94"/>
        <v>75</v>
      </c>
      <c r="H904" s="459">
        <v>897</v>
      </c>
      <c r="I904" s="444">
        <f t="shared" ca="1" si="81"/>
        <v>-29854453.303176451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-124483.78586121261</v>
      </c>
      <c r="L904" s="444">
        <f t="shared" ca="1" si="80"/>
        <v>-30000592.392552242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25">
      <c r="G905" s="459">
        <f t="shared" si="94"/>
        <v>75</v>
      </c>
      <c r="H905" s="459">
        <v>898</v>
      </c>
      <c r="I905" s="444">
        <f t="shared" ca="1" si="81"/>
        <v>-30000592.392552242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-125092.69873361173</v>
      </c>
      <c r="L905" s="444">
        <f t="shared" ca="1" si="80"/>
        <v>-30147340.394800432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25">
      <c r="G906" s="459">
        <f t="shared" si="94"/>
        <v>75</v>
      </c>
      <c r="H906" s="459">
        <v>899</v>
      </c>
      <c r="I906" s="444">
        <f t="shared" ca="1" si="81"/>
        <v>-30147340.394800432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-125704.1487429792</v>
      </c>
      <c r="L906" s="444">
        <f t="shared" ca="1" si="80"/>
        <v>-30294699.847057987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25">
      <c r="G907" s="459">
        <f t="shared" si="94"/>
        <v>75</v>
      </c>
      <c r="H907" s="459">
        <v>900</v>
      </c>
      <c r="I907" s="444">
        <f t="shared" ca="1" si="81"/>
        <v>-30294699.847057987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-126318.14646071901</v>
      </c>
      <c r="L907" s="444">
        <f t="shared" ca="1" si="80"/>
        <v>-30442673.297033284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25">
      <c r="G908" s="459">
        <f>G907+1</f>
        <v>76</v>
      </c>
      <c r="H908" s="459">
        <v>901</v>
      </c>
      <c r="I908" s="444">
        <f t="shared" ca="1" si="81"/>
        <v>-30442673.297033284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-126934.70250228276</v>
      </c>
      <c r="L908" s="444">
        <f t="shared" ca="1" si="80"/>
        <v>-30591263.303050146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25">
      <c r="G909" s="459">
        <f t="shared" ref="G909:G919" si="95">G908</f>
        <v>76</v>
      </c>
      <c r="H909" s="459">
        <v>902</v>
      </c>
      <c r="I909" s="444">
        <f t="shared" ca="1" si="81"/>
        <v>-30591263.303050146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-127553.82752735302</v>
      </c>
      <c r="L909" s="444">
        <f t="shared" ca="1" si="80"/>
        <v>-30740472.434092075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25">
      <c r="G910" s="459">
        <f t="shared" si="95"/>
        <v>76</v>
      </c>
      <c r="H910" s="459">
        <v>903</v>
      </c>
      <c r="I910" s="444">
        <f t="shared" ca="1" si="81"/>
        <v>-30740472.434092075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-128175.53224002769</v>
      </c>
      <c r="L910" s="444">
        <f t="shared" ca="1" si="80"/>
        <v>-30890303.269846682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25">
      <c r="G911" s="459">
        <f t="shared" si="95"/>
        <v>76</v>
      </c>
      <c r="H911" s="459">
        <v>904</v>
      </c>
      <c r="I911" s="444">
        <f t="shared" ca="1" si="81"/>
        <v>-30890303.269846682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-128799.82738900524</v>
      </c>
      <c r="L911" s="444">
        <f t="shared" ca="1" si="80"/>
        <v>-31040758.400750265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25">
      <c r="G912" s="459">
        <f t="shared" si="95"/>
        <v>76</v>
      </c>
      <c r="H912" s="459">
        <v>905</v>
      </c>
      <c r="I912" s="444">
        <f t="shared" ca="1" si="81"/>
        <v>-31040758.400750265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-129426.72376777016</v>
      </c>
      <c r="L912" s="444">
        <f t="shared" ca="1" si="80"/>
        <v>-31191840.428032611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25">
      <c r="G913" s="459">
        <f t="shared" si="95"/>
        <v>76</v>
      </c>
      <c r="H913" s="459">
        <v>906</v>
      </c>
      <c r="I913" s="444">
        <f t="shared" ca="1" si="81"/>
        <v>-31191840.428032611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-130056.23221477996</v>
      </c>
      <c r="L913" s="444">
        <f t="shared" ca="1" si="80"/>
        <v>-31343551.963761967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25">
      <c r="G914" s="459">
        <f t="shared" si="95"/>
        <v>76</v>
      </c>
      <c r="H914" s="459">
        <v>907</v>
      </c>
      <c r="I914" s="444">
        <f t="shared" ca="1" si="81"/>
        <v>-31343551.963761967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-130688.36361365227</v>
      </c>
      <c r="L914" s="444">
        <f t="shared" ca="1" si="80"/>
        <v>-31495895.630890198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25">
      <c r="G915" s="459">
        <f t="shared" si="95"/>
        <v>76</v>
      </c>
      <c r="H915" s="459">
        <v>908</v>
      </c>
      <c r="I915" s="444">
        <f t="shared" ca="1" si="81"/>
        <v>-31495895.630890198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-131323.12889335322</v>
      </c>
      <c r="L915" s="444">
        <f t="shared" ca="1" si="80"/>
        <v>-31648874.063298129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25">
      <c r="G916" s="459">
        <f t="shared" si="95"/>
        <v>76</v>
      </c>
      <c r="H916" s="459">
        <v>909</v>
      </c>
      <c r="I916" s="444">
        <f t="shared" ca="1" si="81"/>
        <v>-31648874.063298129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-131960.53902838627</v>
      </c>
      <c r="L916" s="444">
        <f t="shared" ca="1" si="80"/>
        <v>-31802489.905841094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25">
      <c r="G917" s="459">
        <f t="shared" si="95"/>
        <v>76</v>
      </c>
      <c r="H917" s="459">
        <v>910</v>
      </c>
      <c r="I917" s="444">
        <f t="shared" ca="1" si="81"/>
        <v>-31802489.905841094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-132600.60503898194</v>
      </c>
      <c r="L917" s="444">
        <f t="shared" ca="1" si="80"/>
        <v>-31956745.814394653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25">
      <c r="G918" s="459">
        <f t="shared" si="95"/>
        <v>76</v>
      </c>
      <c r="H918" s="459">
        <v>911</v>
      </c>
      <c r="I918" s="444">
        <f t="shared" ca="1" si="81"/>
        <v>-31956745.814394653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-133243.33799128846</v>
      </c>
      <c r="L918" s="444">
        <f t="shared" ca="1" si="80"/>
        <v>-32111644.45590052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25">
      <c r="G919" s="459">
        <f t="shared" si="95"/>
        <v>76</v>
      </c>
      <c r="H919" s="459">
        <v>912</v>
      </c>
      <c r="I919" s="444">
        <f t="shared" ca="1" si="81"/>
        <v>-32111644.45590052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-133888.74899756289</v>
      </c>
      <c r="L919" s="444">
        <f t="shared" ca="1" si="80"/>
        <v>-32267188.508412659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25">
      <c r="G920" s="459">
        <f>G919+1</f>
        <v>77</v>
      </c>
      <c r="H920" s="459">
        <v>913</v>
      </c>
      <c r="I920" s="444">
        <f t="shared" ca="1" si="81"/>
        <v>-32267188.508412659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-134536.84921636348</v>
      </c>
      <c r="L920" s="444">
        <f t="shared" ca="1" si="80"/>
        <v>-32423380.661143601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25">
      <c r="G921" s="459">
        <f t="shared" ref="G921:G931" si="96">G920</f>
        <v>77</v>
      </c>
      <c r="H921" s="459">
        <v>914</v>
      </c>
      <c r="I921" s="444">
        <f t="shared" ca="1" si="81"/>
        <v>-32423380.661143601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-135187.64985274241</v>
      </c>
      <c r="L921" s="444">
        <f t="shared" ca="1" si="80"/>
        <v>-32580223.61451092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25">
      <c r="G922" s="459">
        <f t="shared" si="96"/>
        <v>77</v>
      </c>
      <c r="H922" s="459">
        <v>915</v>
      </c>
      <c r="I922" s="444">
        <f t="shared" ca="1" si="81"/>
        <v>-32580223.61451092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-135841.16215843958</v>
      </c>
      <c r="L922" s="444">
        <f t="shared" ca="1" si="80"/>
        <v>-32737720.080183938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25">
      <c r="G923" s="459">
        <f t="shared" si="96"/>
        <v>77</v>
      </c>
      <c r="H923" s="459">
        <v>916</v>
      </c>
      <c r="I923" s="444">
        <f t="shared" ca="1" si="81"/>
        <v>-32737720.080183938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-136497.39743207715</v>
      </c>
      <c r="L923" s="444">
        <f t="shared" ca="1" si="80"/>
        <v>-32895872.781130593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25">
      <c r="G924" s="459">
        <f t="shared" si="96"/>
        <v>77</v>
      </c>
      <c r="H924" s="459">
        <v>917</v>
      </c>
      <c r="I924" s="444">
        <f t="shared" ca="1" si="81"/>
        <v>-32895872.781130593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-137156.36701935489</v>
      </c>
      <c r="L924" s="444">
        <f t="shared" ca="1" si="80"/>
        <v>-33054684.451664526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25">
      <c r="G925" s="459">
        <f t="shared" si="96"/>
        <v>77</v>
      </c>
      <c r="H925" s="459">
        <v>918</v>
      </c>
      <c r="I925" s="444">
        <f t="shared" ca="1" si="81"/>
        <v>-33054684.451664526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-137818.08231324627</v>
      </c>
      <c r="L925" s="444">
        <f t="shared" ca="1" si="80"/>
        <v>-33214157.83749235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25">
      <c r="G926" s="459">
        <f t="shared" si="96"/>
        <v>77</v>
      </c>
      <c r="H926" s="459">
        <v>919</v>
      </c>
      <c r="I926" s="444">
        <f t="shared" ca="1" si="81"/>
        <v>-33214157.83749235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-138482.55475419556</v>
      </c>
      <c r="L926" s="444">
        <f t="shared" ca="1" si="80"/>
        <v>-33374295.695761122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25">
      <c r="G927" s="459">
        <f t="shared" si="96"/>
        <v>77</v>
      </c>
      <c r="H927" s="459">
        <v>920</v>
      </c>
      <c r="I927" s="444">
        <f t="shared" ca="1" si="81"/>
        <v>-33374295.695761122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-139149.79583031542</v>
      </c>
      <c r="L927" s="444">
        <f t="shared" ca="1" si="80"/>
        <v>-33535100.795106016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25">
      <c r="G928" s="459">
        <f t="shared" si="96"/>
        <v>77</v>
      </c>
      <c r="H928" s="459">
        <v>921</v>
      </c>
      <c r="I928" s="444">
        <f t="shared" ca="1" si="81"/>
        <v>-33535100.795106016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-139819.81707758582</v>
      </c>
      <c r="L928" s="444">
        <f t="shared" ca="1" si="80"/>
        <v>-33696575.915698178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25">
      <c r="G929" s="459">
        <f t="shared" si="96"/>
        <v>77</v>
      </c>
      <c r="H929" s="459">
        <v>922</v>
      </c>
      <c r="I929" s="444">
        <f t="shared" ca="1" si="81"/>
        <v>-33696575.915698178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-140492.63008005315</v>
      </c>
      <c r="L929" s="444">
        <f t="shared" ca="1" si="80"/>
        <v>-33858723.849292807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25">
      <c r="G930" s="459">
        <f t="shared" si="96"/>
        <v>77</v>
      </c>
      <c r="H930" s="459">
        <v>923</v>
      </c>
      <c r="I930" s="444">
        <f t="shared" ca="1" si="81"/>
        <v>-33858723.849292807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-141168.24647003078</v>
      </c>
      <c r="L930" s="444">
        <f t="shared" ca="1" si="80"/>
        <v>-34021547.399277419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25">
      <c r="G931" s="459">
        <f t="shared" si="96"/>
        <v>77</v>
      </c>
      <c r="H931" s="459">
        <v>924</v>
      </c>
      <c r="I931" s="444">
        <f t="shared" ca="1" si="81"/>
        <v>-34021547.399277419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-141846.67792829999</v>
      </c>
      <c r="L931" s="444">
        <f t="shared" ca="1" si="80"/>
        <v>-34185049.380720295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25">
      <c r="G932" s="459">
        <f>G931+1</f>
        <v>78</v>
      </c>
      <c r="H932" s="459">
        <v>925</v>
      </c>
      <c r="I932" s="444">
        <f t="shared" ca="1" si="81"/>
        <v>-34185049.380720295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-142527.93618431196</v>
      </c>
      <c r="L932" s="444">
        <f t="shared" ca="1" si="80"/>
        <v>-34349232.620419182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25">
      <c r="G933" s="459">
        <f t="shared" ref="G933:G943" si="97">G932</f>
        <v>78</v>
      </c>
      <c r="H933" s="459">
        <v>926</v>
      </c>
      <c r="I933" s="444">
        <f t="shared" ca="1" si="81"/>
        <v>-34349232.620419182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-143212.03301639066</v>
      </c>
      <c r="L933" s="444">
        <f t="shared" ca="1" si="80"/>
        <v>-34514099.95695015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25">
      <c r="G934" s="459">
        <f t="shared" si="97"/>
        <v>78</v>
      </c>
      <c r="H934" s="459">
        <v>927</v>
      </c>
      <c r="I934" s="444">
        <f t="shared" ca="1" si="81"/>
        <v>-34514099.95695015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-143898.98025193636</v>
      </c>
      <c r="L934" s="444">
        <f t="shared" ca="1" si="80"/>
        <v>-34679654.240716666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25">
      <c r="G935" s="459">
        <f t="shared" si="97"/>
        <v>78</v>
      </c>
      <c r="H935" s="459">
        <v>928</v>
      </c>
      <c r="I935" s="444">
        <f t="shared" ca="1" si="81"/>
        <v>-34679654.240716666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-144588.78976763017</v>
      </c>
      <c r="L935" s="444">
        <f t="shared" ca="1" si="80"/>
        <v>-34845898.333998874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25">
      <c r="G936" s="459">
        <f t="shared" si="97"/>
        <v>78</v>
      </c>
      <c r="H936" s="459">
        <v>929</v>
      </c>
      <c r="I936" s="444">
        <f t="shared" ca="1" si="81"/>
        <v>-34845898.333998874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-145281.47348963938</v>
      </c>
      <c r="L936" s="444">
        <f t="shared" ca="1" si="80"/>
        <v>-35012835.111003093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25">
      <c r="G937" s="459">
        <f t="shared" si="97"/>
        <v>78</v>
      </c>
      <c r="H937" s="459">
        <v>930</v>
      </c>
      <c r="I937" s="444">
        <f t="shared" ca="1" si="81"/>
        <v>-35012835.111003093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-145977.04339382364</v>
      </c>
      <c r="L937" s="444">
        <f t="shared" ca="1" si="80"/>
        <v>-35180467.457911491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25">
      <c r="G938" s="459">
        <f t="shared" si="97"/>
        <v>78</v>
      </c>
      <c r="H938" s="459">
        <v>931</v>
      </c>
      <c r="I938" s="444">
        <f t="shared" ca="1" si="81"/>
        <v>-35180467.457911491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-146675.51150594195</v>
      </c>
      <c r="L938" s="444">
        <f t="shared" ca="1" si="80"/>
        <v>-35348798.272932008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25">
      <c r="G939" s="459">
        <f t="shared" si="97"/>
        <v>78</v>
      </c>
      <c r="H939" s="459">
        <v>932</v>
      </c>
      <c r="I939" s="444">
        <f t="shared" ca="1" si="81"/>
        <v>-35348798.272932008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-147376.88990186076</v>
      </c>
      <c r="L939" s="444">
        <f t="shared" ca="1" si="80"/>
        <v>-35517830.466348447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25">
      <c r="G940" s="459">
        <f t="shared" si="97"/>
        <v>78</v>
      </c>
      <c r="H940" s="459">
        <v>933</v>
      </c>
      <c r="I940" s="444">
        <f t="shared" ca="1" si="81"/>
        <v>-35517830.466348447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-148081.19070776261</v>
      </c>
      <c r="L940" s="444">
        <f t="shared" ca="1" si="80"/>
        <v>-35687566.96057079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25">
      <c r="G941" s="459">
        <f t="shared" si="97"/>
        <v>78</v>
      </c>
      <c r="H941" s="459">
        <v>934</v>
      </c>
      <c r="I941" s="444">
        <f t="shared" ca="1" si="81"/>
        <v>-35687566.96057079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-148788.42610035569</v>
      </c>
      <c r="L941" s="444">
        <f t="shared" ca="1" si="80"/>
        <v>-35858010.690185726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25">
      <c r="G942" s="459">
        <f t="shared" si="97"/>
        <v>78</v>
      </c>
      <c r="H942" s="459">
        <v>935</v>
      </c>
      <c r="I942" s="444">
        <f t="shared" ca="1" si="81"/>
        <v>-35858010.690185726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-149498.60830708459</v>
      </c>
      <c r="L942" s="444">
        <f t="shared" ca="1" si="80"/>
        <v>-36029164.602007389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25">
      <c r="G943" s="459">
        <f t="shared" si="97"/>
        <v>78</v>
      </c>
      <c r="H943" s="459">
        <v>936</v>
      </c>
      <c r="I943" s="444">
        <f t="shared" ca="1" si="81"/>
        <v>-36029164.602007389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-150211.74960634153</v>
      </c>
      <c r="L943" s="444">
        <f t="shared" ca="1" si="80"/>
        <v>-36201031.655128308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25">
      <c r="G944" s="459">
        <f>G943+1</f>
        <v>79</v>
      </c>
      <c r="H944" s="459">
        <v>937</v>
      </c>
      <c r="I944" s="444">
        <f t="shared" ca="1" si="81"/>
        <v>-36201031.655128308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-150927.86232767868</v>
      </c>
      <c r="L944" s="444">
        <f t="shared" ca="1" si="80"/>
        <v>-36373614.820970565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25">
      <c r="G945" s="459">
        <f t="shared" ref="G945:G955" si="98">G944</f>
        <v>79</v>
      </c>
      <c r="H945" s="459">
        <v>938</v>
      </c>
      <c r="I945" s="444">
        <f t="shared" ca="1" si="81"/>
        <v>-36373614.820970565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-151646.95885202143</v>
      </c>
      <c r="L945" s="444">
        <f t="shared" ca="1" si="80"/>
        <v>-36546917.083337165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25">
      <c r="G946" s="459">
        <f t="shared" si="98"/>
        <v>79</v>
      </c>
      <c r="H946" s="459">
        <v>939</v>
      </c>
      <c r="I946" s="444">
        <f t="shared" ca="1" si="81"/>
        <v>-36546917.083337165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-152369.05161188226</v>
      </c>
      <c r="L946" s="444">
        <f t="shared" ca="1" si="80"/>
        <v>-36720941.438463628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25">
      <c r="G947" s="459">
        <f t="shared" si="98"/>
        <v>79</v>
      </c>
      <c r="H947" s="459">
        <v>940</v>
      </c>
      <c r="I947" s="444">
        <f t="shared" ca="1" si="81"/>
        <v>-36720941.438463628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-153094.15309157586</v>
      </c>
      <c r="L947" s="444">
        <f t="shared" ca="1" si="80"/>
        <v>-36895690.895069778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25">
      <c r="G948" s="459">
        <f t="shared" si="98"/>
        <v>79</v>
      </c>
      <c r="H948" s="459">
        <v>941</v>
      </c>
      <c r="I948" s="444">
        <f t="shared" ca="1" si="81"/>
        <v>-36895690.895069778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-153822.27582743482</v>
      </c>
      <c r="L948" s="444">
        <f t="shared" ca="1" si="80"/>
        <v>-37071168.474411793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25">
      <c r="G949" s="459">
        <f t="shared" si="98"/>
        <v>79</v>
      </c>
      <c r="H949" s="459">
        <v>942</v>
      </c>
      <c r="I949" s="444">
        <f t="shared" ca="1" si="81"/>
        <v>-37071168.474411793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-154553.43240802654</v>
      </c>
      <c r="L949" s="444">
        <f t="shared" ca="1" si="80"/>
        <v>-37247377.210334398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25">
      <c r="G950" s="459">
        <f t="shared" si="98"/>
        <v>79</v>
      </c>
      <c r="H950" s="459">
        <v>943</v>
      </c>
      <c r="I950" s="444">
        <f t="shared" ca="1" si="81"/>
        <v>-37247377.210334398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-155287.63547437073</v>
      </c>
      <c r="L950" s="444">
        <f t="shared" ca="1" si="80"/>
        <v>-37424320.149323344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25">
      <c r="G951" s="459">
        <f t="shared" si="98"/>
        <v>79</v>
      </c>
      <c r="H951" s="459">
        <v>944</v>
      </c>
      <c r="I951" s="444">
        <f t="shared" ca="1" si="81"/>
        <v>-37424320.149323344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-156024.89772015801</v>
      </c>
      <c r="L951" s="444">
        <f t="shared" ca="1" si="80"/>
        <v>-37602000.35055808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25">
      <c r="G952" s="459">
        <f t="shared" si="98"/>
        <v>79</v>
      </c>
      <c r="H952" s="459">
        <v>945</v>
      </c>
      <c r="I952" s="444">
        <f t="shared" ca="1" si="81"/>
        <v>-37602000.35055808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-156765.23189196939</v>
      </c>
      <c r="L952" s="444">
        <f t="shared" ca="1" si="80"/>
        <v>-37780420.885964625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25">
      <c r="G953" s="459">
        <f t="shared" si="98"/>
        <v>79</v>
      </c>
      <c r="H953" s="459">
        <v>946</v>
      </c>
      <c r="I953" s="444">
        <f t="shared" ca="1" si="81"/>
        <v>-37780420.885964625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-157508.65078949666</v>
      </c>
      <c r="L953" s="444">
        <f t="shared" ca="1" si="80"/>
        <v>-37959584.840268701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25">
      <c r="G954" s="459">
        <f t="shared" si="98"/>
        <v>79</v>
      </c>
      <c r="H954" s="459">
        <v>947</v>
      </c>
      <c r="I954" s="444">
        <f t="shared" ca="1" si="81"/>
        <v>-37959584.840268701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-158255.16726576365</v>
      </c>
      <c r="L954" s="444">
        <f t="shared" ca="1" si="80"/>
        <v>-38139495.311049044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25">
      <c r="G955" s="459">
        <f t="shared" si="98"/>
        <v>79</v>
      </c>
      <c r="H955" s="459">
        <v>948</v>
      </c>
      <c r="I955" s="444">
        <f t="shared" ca="1" si="81"/>
        <v>-38139495.311049044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-159004.79422734841</v>
      </c>
      <c r="L955" s="444">
        <f t="shared" ca="1" si="80"/>
        <v>-38320155.408790968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25">
      <c r="G956" s="459">
        <f>G955+1</f>
        <v>80</v>
      </c>
      <c r="H956" s="459">
        <v>949</v>
      </c>
      <c r="I956" s="444">
        <f t="shared" ca="1" si="81"/>
        <v>-38320155.408790968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-159757.54463460643</v>
      </c>
      <c r="L956" s="444">
        <f t="shared" ca="1" si="80"/>
        <v>-38501568.256940149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25">
      <c r="G957" s="459">
        <f t="shared" ref="G957:G967" si="99">G956</f>
        <v>80</v>
      </c>
      <c r="H957" s="459">
        <v>950</v>
      </c>
      <c r="I957" s="444">
        <f t="shared" ca="1" si="81"/>
        <v>-38501568.256940149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-160513.43150189469</v>
      </c>
      <c r="L957" s="444">
        <f t="shared" ca="1" si="80"/>
        <v>-38683736.991956621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25">
      <c r="G958" s="459">
        <f t="shared" si="99"/>
        <v>80</v>
      </c>
      <c r="H958" s="459">
        <v>951</v>
      </c>
      <c r="I958" s="444">
        <f t="shared" ca="1" si="81"/>
        <v>-38683736.991956621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-161272.46789779665</v>
      </c>
      <c r="L958" s="444">
        <f t="shared" ca="1" si="80"/>
        <v>-38866664.763368994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25">
      <c r="G959" s="459">
        <f t="shared" si="99"/>
        <v>80</v>
      </c>
      <c r="H959" s="459">
        <v>952</v>
      </c>
      <c r="I959" s="444">
        <f t="shared" ca="1" si="81"/>
        <v>-38866664.763368994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-162034.6669453482</v>
      </c>
      <c r="L959" s="444">
        <f t="shared" ca="1" si="80"/>
        <v>-39050354.733828917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25">
      <c r="G960" s="459">
        <f t="shared" si="99"/>
        <v>80</v>
      </c>
      <c r="H960" s="459">
        <v>953</v>
      </c>
      <c r="I960" s="444">
        <f t="shared" ca="1" si="81"/>
        <v>-39050354.733828917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-162800.04182226455</v>
      </c>
      <c r="L960" s="444">
        <f t="shared" ca="1" si="80"/>
        <v>-39234810.079165757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25">
      <c r="G961" s="459">
        <f t="shared" si="99"/>
        <v>80</v>
      </c>
      <c r="H961" s="459">
        <v>954</v>
      </c>
      <c r="I961" s="444">
        <f t="shared" ca="1" si="81"/>
        <v>-39234810.079165757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-163568.60576116806</v>
      </c>
      <c r="L961" s="444">
        <f t="shared" ca="1" si="80"/>
        <v>-39420033.988441505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25">
      <c r="G962" s="459">
        <f t="shared" si="99"/>
        <v>80</v>
      </c>
      <c r="H962" s="459">
        <v>955</v>
      </c>
      <c r="I962" s="444">
        <f t="shared" ca="1" si="81"/>
        <v>-39420033.988441505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-164340.372049817</v>
      </c>
      <c r="L962" s="444">
        <f t="shared" ca="1" si="80"/>
        <v>-39606029.664005898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25">
      <c r="G963" s="459">
        <f t="shared" si="99"/>
        <v>80</v>
      </c>
      <c r="H963" s="459">
        <v>956</v>
      </c>
      <c r="I963" s="444">
        <f t="shared" ca="1" si="81"/>
        <v>-39606029.664005898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-165115.3540313353</v>
      </c>
      <c r="L963" s="444">
        <f t="shared" ca="1" si="80"/>
        <v>-39792800.321551807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25">
      <c r="G964" s="459">
        <f t="shared" si="99"/>
        <v>80</v>
      </c>
      <c r="H964" s="459">
        <v>957</v>
      </c>
      <c r="I964" s="444">
        <f t="shared" ca="1" si="81"/>
        <v>-39792800.321551807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-165893.56510444326</v>
      </c>
      <c r="L964" s="444">
        <f t="shared" ca="1" si="80"/>
        <v>-39980349.190170825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25">
      <c r="G965" s="459">
        <f t="shared" si="99"/>
        <v>80</v>
      </c>
      <c r="H965" s="459">
        <v>958</v>
      </c>
      <c r="I965" s="444">
        <f t="shared" ca="1" si="81"/>
        <v>-39980349.190170825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-166675.01872368917</v>
      </c>
      <c r="L965" s="444">
        <f t="shared" ca="1" si="80"/>
        <v>-40168679.512409091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25">
      <c r="G966" s="459">
        <f t="shared" si="99"/>
        <v>80</v>
      </c>
      <c r="H966" s="459">
        <v>959</v>
      </c>
      <c r="I966" s="444">
        <f t="shared" ca="1" si="81"/>
        <v>-40168679.512409091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-167459.72839968195</v>
      </c>
      <c r="L966" s="444">
        <f t="shared" ca="1" si="80"/>
        <v>-40357794.544323348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25">
      <c r="G967" s="459">
        <f t="shared" si="99"/>
        <v>80</v>
      </c>
      <c r="H967" s="459">
        <v>960</v>
      </c>
      <c r="I967" s="444">
        <f t="shared" ca="1" si="81"/>
        <v>-40357794.544323348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-168247.70769932467</v>
      </c>
      <c r="L967" s="444">
        <f t="shared" ca="1" si="80"/>
        <v>-40547697.555537246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25">
      <c r="G968" s="459">
        <f>G967+1</f>
        <v>81</v>
      </c>
      <c r="H968" s="459">
        <v>961</v>
      </c>
      <c r="I968" s="444">
        <f t="shared" ca="1" si="81"/>
        <v>-40547697.555537246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-169038.97024604926</v>
      </c>
      <c r="L968" s="444">
        <f t="shared" ca="1" si="80"/>
        <v>-40738391.82929787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25">
      <c r="G969" s="459">
        <f t="shared" ref="G969:G979" si="100">G968</f>
        <v>81</v>
      </c>
      <c r="H969" s="459">
        <v>962</v>
      </c>
      <c r="I969" s="444">
        <f t="shared" ca="1" si="81"/>
        <v>-40738391.82929787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-169833.52972005185</v>
      </c>
      <c r="L969" s="444">
        <f t="shared" ca="1" si="80"/>
        <v>-40929880.662532501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25">
      <c r="G970" s="459">
        <f t="shared" si="100"/>
        <v>81</v>
      </c>
      <c r="H970" s="459">
        <v>963</v>
      </c>
      <c r="I970" s="444">
        <f t="shared" ca="1" si="81"/>
        <v>-40929880.662532501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-170631.3998585295</v>
      </c>
      <c r="L970" s="444">
        <f t="shared" ca="1" si="80"/>
        <v>-41122167.365905605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25">
      <c r="G971" s="459">
        <f t="shared" si="100"/>
        <v>81</v>
      </c>
      <c r="H971" s="459">
        <v>964</v>
      </c>
      <c r="I971" s="444">
        <f t="shared" ca="1" si="81"/>
        <v>-41122167.365905605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-171432.59445591742</v>
      </c>
      <c r="L971" s="444">
        <f t="shared" ca="1" si="80"/>
        <v>-41315255.263876103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25">
      <c r="G972" s="459">
        <f t="shared" si="100"/>
        <v>81</v>
      </c>
      <c r="H972" s="459">
        <v>965</v>
      </c>
      <c r="I972" s="444">
        <f t="shared" ca="1" si="81"/>
        <v>-41315255.263876103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-172237.12736412784</v>
      </c>
      <c r="L972" s="444">
        <f t="shared" ca="1" si="80"/>
        <v>-41509147.694754809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25">
      <c r="G973" s="459">
        <f t="shared" si="100"/>
        <v>81</v>
      </c>
      <c r="H973" s="459">
        <v>966</v>
      </c>
      <c r="I973" s="444">
        <f t="shared" ca="1" si="81"/>
        <v>-41509147.694754809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-173045.0124927891</v>
      </c>
      <c r="L973" s="444">
        <f t="shared" ca="1" si="80"/>
        <v>-41703848.010762177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25">
      <c r="G974" s="459">
        <f t="shared" si="100"/>
        <v>81</v>
      </c>
      <c r="H974" s="459">
        <v>967</v>
      </c>
      <c r="I974" s="444">
        <f t="shared" ca="1" si="81"/>
        <v>-41703848.010762177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-173856.26380948647</v>
      </c>
      <c r="L974" s="444">
        <f t="shared" ca="1" si="80"/>
        <v>-41899359.578086242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25">
      <c r="G975" s="459">
        <f t="shared" si="100"/>
        <v>81</v>
      </c>
      <c r="H975" s="459">
        <v>968</v>
      </c>
      <c r="I975" s="444">
        <f t="shared" ca="1" si="81"/>
        <v>-41899359.578086242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-174670.89534000342</v>
      </c>
      <c r="L975" s="444">
        <f t="shared" ca="1" si="80"/>
        <v>-42095685.776940823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25">
      <c r="G976" s="459">
        <f t="shared" si="100"/>
        <v>81</v>
      </c>
      <c r="H976" s="459">
        <v>969</v>
      </c>
      <c r="I976" s="444">
        <f t="shared" ca="1" si="81"/>
        <v>-42095685.776940823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-175488.92116856418</v>
      </c>
      <c r="L976" s="444">
        <f t="shared" ca="1" si="80"/>
        <v>-42292830.001623966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25">
      <c r="G977" s="459">
        <f t="shared" si="100"/>
        <v>81</v>
      </c>
      <c r="H977" s="459">
        <v>970</v>
      </c>
      <c r="I977" s="444">
        <f t="shared" ca="1" si="81"/>
        <v>-42292830.001623966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-176310.35543807727</v>
      </c>
      <c r="L977" s="444">
        <f t="shared" ca="1" si="80"/>
        <v>-42490795.660576619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25">
      <c r="G978" s="459">
        <f t="shared" si="100"/>
        <v>81</v>
      </c>
      <c r="H978" s="459">
        <v>971</v>
      </c>
      <c r="I978" s="444">
        <f t="shared" ca="1" si="81"/>
        <v>-42490795.660576619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-177135.21235038</v>
      </c>
      <c r="L978" s="444">
        <f t="shared" ca="1" si="80"/>
        <v>-42689586.17644158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25">
      <c r="G979" s="459">
        <f t="shared" si="100"/>
        <v>81</v>
      </c>
      <c r="H979" s="459">
        <v>972</v>
      </c>
      <c r="I979" s="444">
        <f t="shared" ca="1" si="81"/>
        <v>-42689586.17644158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-177963.50616648397</v>
      </c>
      <c r="L979" s="444">
        <f t="shared" ca="1" si="80"/>
        <v>-42889204.986122638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25">
      <c r="G980" s="459">
        <f>G979+1</f>
        <v>82</v>
      </c>
      <c r="H980" s="459">
        <v>973</v>
      </c>
      <c r="I980" s="444">
        <f t="shared" ca="1" si="81"/>
        <v>-42889204.986122638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-178795.25120682173</v>
      </c>
      <c r="L980" s="444">
        <f t="shared" ca="1" si="80"/>
        <v>-43089655.540844038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25">
      <c r="G981" s="459">
        <f t="shared" ref="G981:G991" si="101">G980</f>
        <v>82</v>
      </c>
      <c r="H981" s="459">
        <v>974</v>
      </c>
      <c r="I981" s="444">
        <f t="shared" ca="1" si="81"/>
        <v>-43089655.540844038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-179630.46185149424</v>
      </c>
      <c r="L981" s="444">
        <f t="shared" ca="1" si="80"/>
        <v>-43290941.306210108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25">
      <c r="G982" s="459">
        <f t="shared" si="101"/>
        <v>82</v>
      </c>
      <c r="H982" s="459">
        <v>975</v>
      </c>
      <c r="I982" s="444">
        <f t="shared" ca="1" si="81"/>
        <v>-43290941.306210108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-180469.15254051951</v>
      </c>
      <c r="L982" s="444">
        <f t="shared" ca="1" si="80"/>
        <v>-43493065.762265205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25">
      <c r="G983" s="459">
        <f t="shared" si="101"/>
        <v>82</v>
      </c>
      <c r="H983" s="459">
        <v>976</v>
      </c>
      <c r="I983" s="444">
        <f t="shared" ca="1" si="81"/>
        <v>-43493065.762265205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-181311.33777408244</v>
      </c>
      <c r="L983" s="444">
        <f t="shared" ca="1" si="80"/>
        <v>-43696032.403553866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25">
      <c r="G984" s="459">
        <f t="shared" si="101"/>
        <v>82</v>
      </c>
      <c r="H984" s="459">
        <v>977</v>
      </c>
      <c r="I984" s="444">
        <f t="shared" ca="1" si="81"/>
        <v>-43696032.403553866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-182157.03211278518</v>
      </c>
      <c r="L984" s="444">
        <f t="shared" ca="1" si="80"/>
        <v>-43899844.739181228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25">
      <c r="G985" s="459">
        <f t="shared" si="101"/>
        <v>82</v>
      </c>
      <c r="H985" s="459">
        <v>978</v>
      </c>
      <c r="I985" s="444">
        <f t="shared" ca="1" si="81"/>
        <v>-43899844.739181228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-183006.2501778992</v>
      </c>
      <c r="L985" s="444">
        <f t="shared" ca="1" si="80"/>
        <v>-44104506.292873703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25">
      <c r="G986" s="459">
        <f t="shared" si="101"/>
        <v>82</v>
      </c>
      <c r="H986" s="459">
        <v>979</v>
      </c>
      <c r="I986" s="444">
        <f t="shared" ca="1" si="81"/>
        <v>-44104506.292873703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-183859.00665161782</v>
      </c>
      <c r="L986" s="444">
        <f t="shared" ca="1" si="80"/>
        <v>-44310020.603039898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25">
      <c r="G987" s="459">
        <f t="shared" si="101"/>
        <v>82</v>
      </c>
      <c r="H987" s="459">
        <v>980</v>
      </c>
      <c r="I987" s="444">
        <f t="shared" ca="1" si="81"/>
        <v>-44310020.603039898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-184715.31627731031</v>
      </c>
      <c r="L987" s="444">
        <f t="shared" ca="1" si="80"/>
        <v>-44516391.222831786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25">
      <c r="G988" s="459">
        <f t="shared" si="101"/>
        <v>82</v>
      </c>
      <c r="H988" s="459">
        <v>981</v>
      </c>
      <c r="I988" s="444">
        <f t="shared" ca="1" si="81"/>
        <v>-44516391.222831786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-185575.19385977651</v>
      </c>
      <c r="L988" s="444">
        <f t="shared" ca="1" si="80"/>
        <v>-44723621.720206141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25">
      <c r="G989" s="459">
        <f t="shared" si="101"/>
        <v>82</v>
      </c>
      <c r="H989" s="459">
        <v>982</v>
      </c>
      <c r="I989" s="444">
        <f t="shared" ca="1" si="81"/>
        <v>-44723621.720206141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-186438.65426550299</v>
      </c>
      <c r="L989" s="444">
        <f t="shared" ca="1" si="80"/>
        <v>-44931715.67798622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25">
      <c r="G990" s="459">
        <f t="shared" si="101"/>
        <v>82</v>
      </c>
      <c r="H990" s="459">
        <v>983</v>
      </c>
      <c r="I990" s="444">
        <f t="shared" ca="1" si="81"/>
        <v>-44931715.67798622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-187305.71242291998</v>
      </c>
      <c r="L990" s="444">
        <f t="shared" ca="1" si="80"/>
        <v>-45140676.693923719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25">
      <c r="G991" s="459">
        <f t="shared" si="101"/>
        <v>82</v>
      </c>
      <c r="H991" s="459">
        <v>984</v>
      </c>
      <c r="I991" s="444">
        <f t="shared" ca="1" si="81"/>
        <v>-45140676.693923719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-188176.38332265956</v>
      </c>
      <c r="L991" s="444">
        <f t="shared" ca="1" si="80"/>
        <v>-45350508.380760953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25">
      <c r="G992" s="459">
        <f>G991+1</f>
        <v>83</v>
      </c>
      <c r="H992" s="459">
        <v>985</v>
      </c>
      <c r="I992" s="444">
        <f t="shared" ca="1" si="81"/>
        <v>-45350508.380760953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-189050.68201781472</v>
      </c>
      <c r="L992" s="444">
        <f t="shared" ca="1" si="80"/>
        <v>-45561214.366293348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25">
      <c r="G993" s="459">
        <f t="shared" ref="G993:G1003" si="102">G992</f>
        <v>83</v>
      </c>
      <c r="H993" s="459">
        <v>986</v>
      </c>
      <c r="I993" s="444">
        <f t="shared" ca="1" si="81"/>
        <v>-45561214.366293348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-189928.62362419968</v>
      </c>
      <c r="L993" s="444">
        <f t="shared" ca="1" si="80"/>
        <v>-45772798.293432124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25">
      <c r="G994" s="459">
        <f t="shared" si="102"/>
        <v>83</v>
      </c>
      <c r="H994" s="459">
        <v>987</v>
      </c>
      <c r="I994" s="444">
        <f t="shared" ca="1" si="81"/>
        <v>-45772798.293432124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-190810.22332061126</v>
      </c>
      <c r="L994" s="444">
        <f t="shared" ca="1" si="80"/>
        <v>-45985263.820267312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25">
      <c r="G995" s="459">
        <f t="shared" si="102"/>
        <v>83</v>
      </c>
      <c r="H995" s="459">
        <v>988</v>
      </c>
      <c r="I995" s="444">
        <f t="shared" ca="1" si="81"/>
        <v>-45985263.820267312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-191695.49634909121</v>
      </c>
      <c r="L995" s="444">
        <f t="shared" ca="1" si="80"/>
        <v>-46198614.620130979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25">
      <c r="G996" s="459">
        <f t="shared" si="102"/>
        <v>83</v>
      </c>
      <c r="H996" s="459">
        <v>989</v>
      </c>
      <c r="I996" s="444">
        <f t="shared" ca="1" si="81"/>
        <v>-46198614.620130979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-192584.45801518983</v>
      </c>
      <c r="L996" s="444">
        <f t="shared" ca="1" si="80"/>
        <v>-46412854.381660745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25">
      <c r="G997" s="459">
        <f t="shared" si="102"/>
        <v>83</v>
      </c>
      <c r="H997" s="459">
        <v>990</v>
      </c>
      <c r="I997" s="444">
        <f t="shared" ca="1" si="81"/>
        <v>-46412854.381660745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-193477.12368823049</v>
      </c>
      <c r="L997" s="444">
        <f t="shared" ca="1" si="80"/>
        <v>-46627986.80886355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25">
      <c r="G998" s="459">
        <f t="shared" si="102"/>
        <v>83</v>
      </c>
      <c r="H998" s="459">
        <v>991</v>
      </c>
      <c r="I998" s="444">
        <f t="shared" ca="1" si="81"/>
        <v>-46627986.80886355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-194373.50880157552</v>
      </c>
      <c r="L998" s="444">
        <f t="shared" ca="1" si="80"/>
        <v>-46844015.6211797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25">
      <c r="G999" s="459">
        <f t="shared" si="102"/>
        <v>83</v>
      </c>
      <c r="H999" s="459">
        <v>992</v>
      </c>
      <c r="I999" s="444">
        <f t="shared" ca="1" si="81"/>
        <v>-46844015.6211797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-195273.62885289281</v>
      </c>
      <c r="L999" s="444">
        <f t="shared" ca="1" si="80"/>
        <v>-47060944.553547174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25">
      <c r="G1000" s="459">
        <f t="shared" si="102"/>
        <v>83</v>
      </c>
      <c r="H1000" s="459">
        <v>993</v>
      </c>
      <c r="I1000" s="444">
        <f t="shared" ca="1" si="81"/>
        <v>-47060944.553547174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-196177.49940442396</v>
      </c>
      <c r="L1000" s="444">
        <f t="shared" ca="1" si="80"/>
        <v>-47278777.356466174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25">
      <c r="G1001" s="459">
        <f t="shared" si="102"/>
        <v>83</v>
      </c>
      <c r="H1001" s="459">
        <v>994</v>
      </c>
      <c r="I1001" s="444">
        <f t="shared" ca="1" si="81"/>
        <v>-47278777.356466174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-197085.13608325314</v>
      </c>
      <c r="L1001" s="444">
        <f t="shared" ca="1" si="80"/>
        <v>-47497517.796064004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25">
      <c r="G1002" s="459">
        <f t="shared" si="102"/>
        <v>83</v>
      </c>
      <c r="H1002" s="459">
        <v>995</v>
      </c>
      <c r="I1002" s="444">
        <f t="shared" ca="1" si="81"/>
        <v>-47497517.796064004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-197996.55458157742</v>
      </c>
      <c r="L1002" s="444">
        <f t="shared" ca="1" si="80"/>
        <v>-47717169.654160157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25">
      <c r="G1003" s="459">
        <f t="shared" si="102"/>
        <v>83</v>
      </c>
      <c r="H1003" s="459">
        <v>996</v>
      </c>
      <c r="I1003" s="444">
        <f t="shared" ca="1" si="81"/>
        <v>-47717169.654160157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-198911.77065697807</v>
      </c>
      <c r="L1003" s="444">
        <f t="shared" ca="1" si="80"/>
        <v>-47937736.728331715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25">
      <c r="G1004" s="459"/>
      <c r="H1004" s="459">
        <v>997</v>
      </c>
      <c r="I1004" s="444">
        <f t="shared" ca="1" si="81"/>
        <v>-47937736.728331715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-199830.80013269288</v>
      </c>
      <c r="L1004" s="444">
        <f t="shared" ca="1" si="80"/>
        <v>-48159222.831978984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25">
      <c r="G1005" s="459"/>
      <c r="H1005" s="459">
        <v>998</v>
      </c>
      <c r="I1005" s="444">
        <f t="shared" ca="1" si="81"/>
        <v>-48159222.831978984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-200753.65889788984</v>
      </c>
      <c r="L1005" s="444">
        <f t="shared" ca="1" si="80"/>
        <v>-48381631.794391453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25">
      <c r="G1006" s="459"/>
      <c r="H1006" s="459">
        <v>999</v>
      </c>
      <c r="I1006" s="444">
        <f t="shared" ca="1" si="81"/>
        <v>-48381631.794391453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-201680.3629079418</v>
      </c>
      <c r="L1006" s="444">
        <f t="shared" ca="1" si="80"/>
        <v>-48604967.460813969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25">
      <c r="G1007" s="459"/>
      <c r="H1007" s="459">
        <v>1000</v>
      </c>
      <c r="I1007" s="444">
        <f t="shared" ca="1" si="81"/>
        <v>-48604967.460813969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-202610.92818470226</v>
      </c>
      <c r="L1007" s="444">
        <f t="shared" ca="1" si="80"/>
        <v>-48829233.69251325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25">
      <c r="G1008" s="459"/>
      <c r="H1008" s="459">
        <v>1001</v>
      </c>
      <c r="I1008" s="444">
        <f t="shared" ca="1" si="81"/>
        <v>-48829233.69251325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-203545.37081678261</v>
      </c>
      <c r="L1008" s="444">
        <f t="shared" ca="1" si="80"/>
        <v>-49054434.366844609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25">
      <c r="G1009" s="459"/>
      <c r="H1009" s="459">
        <v>1002</v>
      </c>
      <c r="I1009" s="444">
        <f t="shared" ca="1" si="81"/>
        <v>-49054434.366844609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-204483.70695982996</v>
      </c>
      <c r="L1009" s="444">
        <f t="shared" ca="1" si="80"/>
        <v>-49280573.377319016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25">
      <c r="G1010" s="459"/>
      <c r="H1010" s="459">
        <v>1003</v>
      </c>
      <c r="I1010" s="444">
        <f t="shared" ca="1" si="81"/>
        <v>-49280573.377319016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-205425.95283680662</v>
      </c>
      <c r="L1010" s="444">
        <f t="shared" ca="1" si="80"/>
        <v>-49507654.633670397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25">
      <c r="G1011" s="459"/>
      <c r="H1011" s="459">
        <v>1004</v>
      </c>
      <c r="I1011" s="444">
        <f t="shared" ca="1" si="81"/>
        <v>-49507654.633670397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-206372.12473827074</v>
      </c>
      <c r="L1011" s="444">
        <f t="shared" ca="1" si="80"/>
        <v>-49735682.061923243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25">
      <c r="G1012" s="459"/>
      <c r="H1012" s="459">
        <v>1005</v>
      </c>
      <c r="I1012" s="444">
        <f t="shared" ca="1" si="81"/>
        <v>-49735682.061923243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-207322.2390226576</v>
      </c>
      <c r="L1012" s="444">
        <f t="shared" ca="1" si="80"/>
        <v>-49964659.604460478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25">
      <c r="G1013" s="459"/>
      <c r="H1013" s="459">
        <v>1006</v>
      </c>
      <c r="I1013" s="444">
        <f t="shared" ca="1" si="81"/>
        <v>-49964659.604460478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-208276.31211656274</v>
      </c>
      <c r="L1013" s="444">
        <f t="shared" ca="1" si="80"/>
        <v>-50194591.220091619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25">
      <c r="G1014" s="459"/>
      <c r="H1014" s="459">
        <v>1007</v>
      </c>
      <c r="I1014" s="444">
        <f t="shared" ca="1" si="81"/>
        <v>-50194591.220091619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-209234.36051502582</v>
      </c>
      <c r="L1014" s="444">
        <f t="shared" ca="1" si="80"/>
        <v>-50425480.884121224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25">
      <c r="G1015" s="459"/>
      <c r="H1015" s="459">
        <v>1008</v>
      </c>
      <c r="I1015" s="444">
        <f t="shared" ca="1" si="81"/>
        <v>-50425480.884121224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-210196.40078181584</v>
      </c>
      <c r="L1015" s="444">
        <f t="shared" ca="1" si="80"/>
        <v>-50657332.588417619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25">
      <c r="G1016" s="459"/>
      <c r="H1016" s="459">
        <v>1009</v>
      </c>
      <c r="I1016" s="444">
        <f t="shared" ca="1" si="81"/>
        <v>-50657332.588417619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-211162.44954971748</v>
      </c>
      <c r="L1016" s="444">
        <f t="shared" ca="1" si="80"/>
        <v>-50890150.341481917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25">
      <c r="G1017" s="459"/>
      <c r="H1017" s="459">
        <v>1010</v>
      </c>
      <c r="I1017" s="444">
        <f t="shared" ca="1" si="81"/>
        <v>-50890150.341481917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-212132.52352081871</v>
      </c>
      <c r="L1017" s="444">
        <f t="shared" ca="1" si="80"/>
        <v>-51123938.168517314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25">
      <c r="G1018" s="459"/>
      <c r="H1018" s="459">
        <v>1011</v>
      </c>
      <c r="I1018" s="444">
        <f t="shared" ca="1" si="81"/>
        <v>-51123938.168517314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-213106.63946679953</v>
      </c>
      <c r="L1018" s="444">
        <f t="shared" ca="1" si="80"/>
        <v>-51358700.111498691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25">
      <c r="G1019" s="459"/>
      <c r="H1019" s="459">
        <v>1012</v>
      </c>
      <c r="I1019" s="444">
        <f t="shared" ca="1" si="81"/>
        <v>-51358700.111498691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-214084.81422922196</v>
      </c>
      <c r="L1019" s="444">
        <f t="shared" ca="1" si="80"/>
        <v>-51594440.229242489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25">
      <c r="G1020" s="459"/>
      <c r="H1020" s="459">
        <v>1013</v>
      </c>
      <c r="I1020" s="444">
        <f t="shared" ca="1" si="81"/>
        <v>-51594440.229242489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-215067.06471982109</v>
      </c>
      <c r="L1020" s="444">
        <f t="shared" ca="1" si="80"/>
        <v>-51831162.597476885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25">
      <c r="G1021" s="459"/>
      <c r="H1021" s="459">
        <v>1014</v>
      </c>
      <c r="I1021" s="444">
        <f t="shared" ca="1" si="81"/>
        <v>-51831162.597476885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-216053.40792079776</v>
      </c>
      <c r="L1021" s="444">
        <f t="shared" ca="1" si="80"/>
        <v>-52068871.308912262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25">
      <c r="G1022" s="459"/>
      <c r="H1022" s="459">
        <v>1015</v>
      </c>
      <c r="I1022" s="444">
        <f t="shared" ca="1" si="81"/>
        <v>-52068871.308912262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-217043.86088511182</v>
      </c>
      <c r="L1022" s="444">
        <f t="shared" ca="1" si="80"/>
        <v>-52307570.473311953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25">
      <c r="G1023" s="459"/>
      <c r="H1023" s="459">
        <v>1016</v>
      </c>
      <c r="I1023" s="444">
        <f t="shared" ca="1" si="81"/>
        <v>-52307570.473311953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-218038.44073677721</v>
      </c>
      <c r="L1023" s="444">
        <f t="shared" ca="1" si="80"/>
        <v>-52547264.217563309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25">
      <c r="G1024" s="459"/>
      <c r="H1024" s="459">
        <v>1017</v>
      </c>
      <c r="I1024" s="444">
        <f t="shared" ca="1" si="81"/>
        <v>-52547264.217563309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-219037.16467115787</v>
      </c>
      <c r="L1024" s="444">
        <f t="shared" ca="1" si="80"/>
        <v>-52787956.685749047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25">
      <c r="G1025" s="459"/>
      <c r="H1025" s="459">
        <v>1018</v>
      </c>
      <c r="I1025" s="444">
        <f t="shared" ca="1" si="81"/>
        <v>-52787956.685749047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-220040.04995526507</v>
      </c>
      <c r="L1025" s="444">
        <f t="shared" ca="1" si="80"/>
        <v>-53029652.039218888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25">
      <c r="G1026" s="459"/>
      <c r="H1026" s="459">
        <v>1019</v>
      </c>
      <c r="I1026" s="444">
        <f t="shared" ca="1" si="81"/>
        <v>-53029652.039218888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-221047.11392805609</v>
      </c>
      <c r="L1026" s="444">
        <f t="shared" ca="1" si="80"/>
        <v>-53272354.456661522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25">
      <c r="G1027" s="459"/>
      <c r="H1027" s="459">
        <v>1020</v>
      </c>
      <c r="I1027" s="444">
        <f t="shared" ca="1" si="81"/>
        <v>-53272354.456661522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-222058.37400073378</v>
      </c>
      <c r="L1027" s="444">
        <f t="shared" ca="1" si="80"/>
        <v>-53516068.134176835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25">
      <c r="G1028" s="459"/>
      <c r="H1028" s="459">
        <v>1021</v>
      </c>
      <c r="I1028" s="444">
        <f t="shared" ca="1" si="81"/>
        <v>-53516068.134176835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-223073.84765704756</v>
      </c>
      <c r="L1028" s="444">
        <f t="shared" ref="L1028:L1282" ca="1" si="104">I1028-J1028+K1028</f>
        <v>-53760797.28534846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25">
      <c r="G1029" s="459"/>
      <c r="H1029" s="459">
        <v>1022</v>
      </c>
      <c r="I1029" s="444">
        <f t="shared" ref="I1029:I1283" ca="1" si="105">L1028</f>
        <v>-53760797.28534846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-224093.552453596</v>
      </c>
      <c r="L1029" s="444">
        <f t="shared" ca="1" si="104"/>
        <v>-54006546.14131663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25">
      <c r="G1030" s="459"/>
      <c r="H1030" s="459">
        <v>1023</v>
      </c>
      <c r="I1030" s="444">
        <f t="shared" ca="1" si="105"/>
        <v>-54006546.14131663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-225117.50602013004</v>
      </c>
      <c r="L1030" s="444">
        <f t="shared" ca="1" si="104"/>
        <v>-54253318.950851336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25">
      <c r="G1031" s="459"/>
      <c r="H1031" s="459">
        <v>1024</v>
      </c>
      <c r="I1031" s="444">
        <f t="shared" ca="1" si="105"/>
        <v>-54253318.950851336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-226145.72605985796</v>
      </c>
      <c r="L1031" s="444">
        <f t="shared" ca="1" si="104"/>
        <v>-54501119.980425775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25">
      <c r="G1032" s="459"/>
      <c r="H1032" s="459">
        <v>1025</v>
      </c>
      <c r="I1032" s="444">
        <f t="shared" ca="1" si="105"/>
        <v>-54501119.980425775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-227178.23034975145</v>
      </c>
      <c r="L1032" s="444">
        <f t="shared" ca="1" si="104"/>
        <v>-54749953.514290102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25">
      <c r="G1033" s="459"/>
      <c r="H1033" s="459">
        <v>1026</v>
      </c>
      <c r="I1033" s="444">
        <f t="shared" ca="1" si="105"/>
        <v>-54749953.514290102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-228215.03674085284</v>
      </c>
      <c r="L1033" s="444">
        <f t="shared" ca="1" si="104"/>
        <v>-54999823.854545534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25">
      <c r="G1034" s="459"/>
      <c r="H1034" s="459">
        <v>1027</v>
      </c>
      <c r="I1034" s="444">
        <f t="shared" ca="1" si="105"/>
        <v>-54999823.854545534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-229256.16315858377</v>
      </c>
      <c r="L1034" s="444">
        <f t="shared" ca="1" si="104"/>
        <v>-55250735.321218692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25">
      <c r="G1035" s="459"/>
      <c r="H1035" s="459">
        <v>1028</v>
      </c>
      <c r="I1035" s="444">
        <f t="shared" ca="1" si="105"/>
        <v>-55250735.321218692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-230301.6276030553</v>
      </c>
      <c r="L1035" s="444">
        <f t="shared" ca="1" si="104"/>
        <v>-55502692.252336323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25">
      <c r="G1036" s="459"/>
      <c r="H1036" s="459">
        <v>1029</v>
      </c>
      <c r="I1036" s="444">
        <f t="shared" ca="1" si="105"/>
        <v>-55502692.252336323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-231351.44814937876</v>
      </c>
      <c r="L1036" s="444">
        <f t="shared" ca="1" si="104"/>
        <v>-55755699.004000276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25">
      <c r="G1037" s="459"/>
      <c r="H1037" s="459">
        <v>1030</v>
      </c>
      <c r="I1037" s="444">
        <f t="shared" ca="1" si="105"/>
        <v>-55755699.004000276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-232405.64294797854</v>
      </c>
      <c r="L1037" s="444">
        <f t="shared" ca="1" si="104"/>
        <v>-56009759.950462833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25">
      <c r="G1038" s="459"/>
      <c r="H1038" s="459">
        <v>1031</v>
      </c>
      <c r="I1038" s="444">
        <f t="shared" ca="1" si="105"/>
        <v>-56009759.950462833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-233464.23022490591</v>
      </c>
      <c r="L1038" s="444">
        <f t="shared" ca="1" si="104"/>
        <v>-56264879.484202318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25">
      <c r="G1039" s="459"/>
      <c r="H1039" s="459">
        <v>1032</v>
      </c>
      <c r="I1039" s="444">
        <f t="shared" ca="1" si="105"/>
        <v>-56264879.484202318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-234527.22828215372</v>
      </c>
      <c r="L1039" s="444">
        <f t="shared" ca="1" si="104"/>
        <v>-56521062.015999049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25">
      <c r="G1040" s="459"/>
      <c r="H1040" s="459">
        <v>1033</v>
      </c>
      <c r="I1040" s="444">
        <f t="shared" ca="1" si="105"/>
        <v>-56521062.015999049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-235594.65549797344</v>
      </c>
      <c r="L1040" s="444">
        <f t="shared" ca="1" si="104"/>
        <v>-56778311.975011602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25">
      <c r="G1041" s="459"/>
      <c r="H1041" s="459">
        <v>1034</v>
      </c>
      <c r="I1041" s="444">
        <f t="shared" ca="1" si="105"/>
        <v>-56778311.975011602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-236666.53032719242</v>
      </c>
      <c r="L1041" s="444">
        <f t="shared" ca="1" si="104"/>
        <v>-57036633.808853373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25">
      <c r="G1042" s="459"/>
      <c r="H1042" s="459">
        <v>1035</v>
      </c>
      <c r="I1042" s="444">
        <f t="shared" ca="1" si="105"/>
        <v>-57036633.808853373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-237742.87130153316</v>
      </c>
      <c r="L1042" s="444">
        <f t="shared" ca="1" si="104"/>
        <v>-57296031.983669482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25">
      <c r="G1043" s="459"/>
      <c r="H1043" s="459">
        <v>1036</v>
      </c>
      <c r="I1043" s="444">
        <f t="shared" ca="1" si="105"/>
        <v>-57296031.983669482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-238823.69702993357</v>
      </c>
      <c r="L1043" s="444">
        <f t="shared" ca="1" si="104"/>
        <v>-57556510.984213993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25">
      <c r="G1044" s="459"/>
      <c r="H1044" s="459">
        <v>1037</v>
      </c>
      <c r="I1044" s="444">
        <f t="shared" ca="1" si="105"/>
        <v>-57556510.984213993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-239909.02619886902</v>
      </c>
      <c r="L1044" s="444">
        <f t="shared" ca="1" si="104"/>
        <v>-57818075.313927442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25">
      <c r="G1045" s="459"/>
      <c r="H1045" s="459">
        <v>1038</v>
      </c>
      <c r="I1045" s="444">
        <f t="shared" ca="1" si="105"/>
        <v>-57818075.313927442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-240998.87757267503</v>
      </c>
      <c r="L1045" s="444">
        <f t="shared" ca="1" si="104"/>
        <v>-58080729.495014697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25">
      <c r="G1046" s="459"/>
      <c r="H1046" s="459">
        <v>1039</v>
      </c>
      <c r="I1046" s="444">
        <f t="shared" ca="1" si="105"/>
        <v>-58080729.495014697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-242093.269993872</v>
      </c>
      <c r="L1046" s="444">
        <f t="shared" ca="1" si="104"/>
        <v>-58344478.068523146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25">
      <c r="G1047" s="459"/>
      <c r="H1047" s="459">
        <v>1040</v>
      </c>
      <c r="I1047" s="444">
        <f t="shared" ca="1" si="105"/>
        <v>-58344478.068523146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-243192.2223834905</v>
      </c>
      <c r="L1047" s="444">
        <f t="shared" ca="1" si="104"/>
        <v>-58609325.594421215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25">
      <c r="G1048" s="459"/>
      <c r="H1048" s="459">
        <v>1041</v>
      </c>
      <c r="I1048" s="444">
        <f t="shared" ca="1" si="105"/>
        <v>-58609325.594421215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-244295.75374139915</v>
      </c>
      <c r="L1048" s="444">
        <f t="shared" ca="1" si="104"/>
        <v>-58875276.651677191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25">
      <c r="G1049" s="459"/>
      <c r="H1049" s="459">
        <v>1042</v>
      </c>
      <c r="I1049" s="444">
        <f t="shared" ca="1" si="105"/>
        <v>-58875276.651677191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-245403.88314663238</v>
      </c>
      <c r="L1049" s="444">
        <f t="shared" ca="1" si="104"/>
        <v>-59142335.838338397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25">
      <c r="G1050" s="459"/>
      <c r="H1050" s="459">
        <v>1043</v>
      </c>
      <c r="I1050" s="444">
        <f t="shared" ca="1" si="105"/>
        <v>-59142335.838338397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-246516.62975772072</v>
      </c>
      <c r="L1050" s="444">
        <f t="shared" ca="1" si="104"/>
        <v>-59410507.771610692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25">
      <c r="G1051" s="459"/>
      <c r="H1051" s="459">
        <v>1044</v>
      </c>
      <c r="I1051" s="444">
        <f t="shared" ca="1" si="105"/>
        <v>-59410507.771610692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-247634.01281302198</v>
      </c>
      <c r="L1051" s="444">
        <f t="shared" ca="1" si="104"/>
        <v>-59679797.087938294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25">
      <c r="G1052" s="459"/>
      <c r="H1052" s="459">
        <v>1045</v>
      </c>
      <c r="I1052" s="444">
        <f t="shared" ca="1" si="105"/>
        <v>-59679797.087938294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-248756.05163105359</v>
      </c>
      <c r="L1052" s="444">
        <f t="shared" ca="1" si="104"/>
        <v>-59950208.443083927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25">
      <c r="G1053" s="459"/>
      <c r="H1053" s="459">
        <v>1046</v>
      </c>
      <c r="I1053" s="444">
        <f t="shared" ca="1" si="105"/>
        <v>-59950208.443083927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-249882.76561082713</v>
      </c>
      <c r="L1053" s="444">
        <f t="shared" ca="1" si="104"/>
        <v>-60221746.512209333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25">
      <c r="G1054" s="459"/>
      <c r="H1054" s="459">
        <v>1047</v>
      </c>
      <c r="I1054" s="444">
        <f t="shared" ca="1" si="105"/>
        <v>-60221746.512209333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-251014.174232183</v>
      </c>
      <c r="L1054" s="444">
        <f t="shared" ca="1" si="104"/>
        <v>-60494415.989956096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25">
      <c r="G1055" s="459"/>
      <c r="H1055" s="459">
        <v>1048</v>
      </c>
      <c r="I1055" s="444">
        <f t="shared" ca="1" si="105"/>
        <v>-60494415.989956096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-252150.29705612781</v>
      </c>
      <c r="L1055" s="444">
        <f t="shared" ca="1" si="104"/>
        <v>-60768221.590526804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25">
      <c r="G1056" s="459"/>
      <c r="H1056" s="459">
        <v>1049</v>
      </c>
      <c r="I1056" s="444">
        <f t="shared" ca="1" si="105"/>
        <v>-60768221.590526804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-253291.15372517242</v>
      </c>
      <c r="L1056" s="444">
        <f t="shared" ca="1" si="104"/>
        <v>-61043168.047766551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25">
      <c r="G1057" s="459"/>
      <c r="H1057" s="459">
        <v>1050</v>
      </c>
      <c r="I1057" s="444">
        <f t="shared" ca="1" si="105"/>
        <v>-61043168.047766551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-254436.76396367137</v>
      </c>
      <c r="L1057" s="444">
        <f t="shared" ca="1" si="104"/>
        <v>-61319260.115244798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25">
      <c r="G1058" s="459"/>
      <c r="H1058" s="459">
        <v>1051</v>
      </c>
      <c r="I1058" s="444">
        <f t="shared" ca="1" si="105"/>
        <v>-61319260.115244798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-255587.14757816406</v>
      </c>
      <c r="L1058" s="444">
        <f t="shared" ca="1" si="104"/>
        <v>-61596502.566337541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25">
      <c r="G1059" s="459"/>
      <c r="H1059" s="459">
        <v>1052</v>
      </c>
      <c r="I1059" s="444">
        <f t="shared" ca="1" si="105"/>
        <v>-61596502.566337541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-256742.32445771716</v>
      </c>
      <c r="L1059" s="444">
        <f t="shared" ca="1" si="104"/>
        <v>-61874900.194309838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25">
      <c r="G1060" s="459"/>
      <c r="H1060" s="459">
        <v>1053</v>
      </c>
      <c r="I1060" s="444">
        <f t="shared" ca="1" si="105"/>
        <v>-61874900.194309838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-257902.31457426838</v>
      </c>
      <c r="L1060" s="444">
        <f t="shared" ca="1" si="104"/>
        <v>-62154457.812398687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25">
      <c r="G1061" s="459"/>
      <c r="H1061" s="459">
        <v>1054</v>
      </c>
      <c r="I1061" s="444">
        <f t="shared" ca="1" si="105"/>
        <v>-62154457.812398687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-259067.13798297197</v>
      </c>
      <c r="L1061" s="444">
        <f t="shared" ca="1" si="104"/>
        <v>-62435180.253896236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25">
      <c r="G1062" s="459"/>
      <c r="H1062" s="459">
        <v>1055</v>
      </c>
      <c r="I1062" s="444">
        <f t="shared" ca="1" si="105"/>
        <v>-62435180.253896236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-260236.81482254504</v>
      </c>
      <c r="L1062" s="444">
        <f t="shared" ca="1" si="104"/>
        <v>-62717072.372233361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25">
      <c r="G1063" s="459"/>
      <c r="H1063" s="459">
        <v>1056</v>
      </c>
      <c r="I1063" s="444">
        <f t="shared" ca="1" si="105"/>
        <v>-62717072.372233361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-261411.36531561639</v>
      </c>
      <c r="L1063" s="444">
        <f t="shared" ca="1" si="104"/>
        <v>-63000139.041063555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25">
      <c r="G1064" s="459"/>
      <c r="H1064" s="459">
        <v>1057</v>
      </c>
      <c r="I1064" s="444">
        <f t="shared" ca="1" si="105"/>
        <v>-63000139.041063555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-262590.80976907554</v>
      </c>
      <c r="L1064" s="444">
        <f t="shared" ca="1" si="104"/>
        <v>-63284385.154347211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25">
      <c r="G1065" s="459"/>
      <c r="H1065" s="459">
        <v>1058</v>
      </c>
      <c r="I1065" s="444">
        <f t="shared" ca="1" si="105"/>
        <v>-63284385.154347211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-263775.16857442411</v>
      </c>
      <c r="L1065" s="444">
        <f t="shared" ca="1" si="104"/>
        <v>-63569815.626436211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25">
      <c r="G1066" s="459"/>
      <c r="H1066" s="459">
        <v>1059</v>
      </c>
      <c r="I1066" s="444">
        <f t="shared" ca="1" si="105"/>
        <v>-63569815.626436211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-264964.4622081283</v>
      </c>
      <c r="L1066" s="444">
        <f t="shared" ca="1" si="104"/>
        <v>-63856435.392158918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25">
      <c r="G1067" s="459"/>
      <c r="H1067" s="459">
        <v>1060</v>
      </c>
      <c r="I1067" s="444">
        <f t="shared" ca="1" si="105"/>
        <v>-63856435.392158918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-266158.71123197291</v>
      </c>
      <c r="L1067" s="444">
        <f t="shared" ca="1" si="104"/>
        <v>-64144249.406905465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25">
      <c r="G1068" s="459"/>
      <c r="H1068" s="459">
        <v>1061</v>
      </c>
      <c r="I1068" s="444">
        <f t="shared" ca="1" si="105"/>
        <v>-64144249.406905465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-267357.93629341689</v>
      </c>
      <c r="L1068" s="444">
        <f t="shared" ca="1" si="104"/>
        <v>-64433262.646713458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25">
      <c r="G1069" s="459"/>
      <c r="H1069" s="459">
        <v>1062</v>
      </c>
      <c r="I1069" s="444">
        <f t="shared" ca="1" si="105"/>
        <v>-64433262.646713458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-268562.15812595014</v>
      </c>
      <c r="L1069" s="444">
        <f t="shared" ca="1" si="104"/>
        <v>-64723480.108353987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25">
      <c r="G1070" s="459"/>
      <c r="H1070" s="459">
        <v>1063</v>
      </c>
      <c r="I1070" s="444">
        <f t="shared" ca="1" si="105"/>
        <v>-64723480.108353987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-269771.39754945238</v>
      </c>
      <c r="L1070" s="444">
        <f t="shared" ca="1" si="104"/>
        <v>-65014906.809418015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25">
      <c r="G1071" s="459"/>
      <c r="H1071" s="459">
        <v>1064</v>
      </c>
      <c r="I1071" s="444">
        <f t="shared" ca="1" si="105"/>
        <v>-65014906.809418015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-270985.67547055247</v>
      </c>
      <c r="L1071" s="444">
        <f t="shared" ca="1" si="104"/>
        <v>-65307547.788403146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25">
      <c r="G1072" s="459"/>
      <c r="H1072" s="459">
        <v>1065</v>
      </c>
      <c r="I1072" s="444">
        <f t="shared" ca="1" si="105"/>
        <v>-65307547.788403146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-272205.01288299053</v>
      </c>
      <c r="L1072" s="444">
        <f t="shared" ca="1" si="104"/>
        <v>-65601408.104800716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25">
      <c r="G1073" s="459"/>
      <c r="H1073" s="459">
        <v>1066</v>
      </c>
      <c r="I1073" s="444">
        <f t="shared" ca="1" si="105"/>
        <v>-65601408.104800716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-273429.43086798041</v>
      </c>
      <c r="L1073" s="444">
        <f t="shared" ca="1" si="104"/>
        <v>-65896492.839183271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25">
      <c r="G1074" s="459"/>
      <c r="H1074" s="459">
        <v>1067</v>
      </c>
      <c r="I1074" s="444">
        <f t="shared" ca="1" si="105"/>
        <v>-65896492.839183271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-274658.95059457439</v>
      </c>
      <c r="L1074" s="444">
        <f t="shared" ca="1" si="104"/>
        <v>-66192807.093292423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25">
      <c r="G1075" s="459"/>
      <c r="H1075" s="459">
        <v>1068</v>
      </c>
      <c r="I1075" s="444">
        <f t="shared" ca="1" si="105"/>
        <v>-66192807.093292423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-275893.59332002915</v>
      </c>
      <c r="L1075" s="444">
        <f t="shared" ca="1" si="104"/>
        <v>-66490355.990127027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25">
      <c r="G1076" s="459"/>
      <c r="H1076" s="459">
        <v>1069</v>
      </c>
      <c r="I1076" s="444">
        <f t="shared" ca="1" si="105"/>
        <v>-66490355.990127027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-277133.38039017335</v>
      </c>
      <c r="L1076" s="444">
        <f t="shared" ca="1" si="104"/>
        <v>-66789144.674031779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25">
      <c r="G1077" s="459"/>
      <c r="H1077" s="459">
        <v>1070</v>
      </c>
      <c r="I1077" s="444">
        <f t="shared" ca="1" si="105"/>
        <v>-66789144.674031779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-278378.33323977643</v>
      </c>
      <c r="L1077" s="444">
        <f t="shared" ca="1" si="104"/>
        <v>-67089178.310786135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25">
      <c r="G1078" s="459"/>
      <c r="H1078" s="459">
        <v>1071</v>
      </c>
      <c r="I1078" s="444">
        <f t="shared" ca="1" si="105"/>
        <v>-67089178.310786135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-279628.47339291964</v>
      </c>
      <c r="L1078" s="444">
        <f t="shared" ca="1" si="104"/>
        <v>-67390462.087693632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25">
      <c r="G1079" s="459"/>
      <c r="H1079" s="459">
        <v>1072</v>
      </c>
      <c r="I1079" s="444">
        <f t="shared" ca="1" si="105"/>
        <v>-67390462.087693632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-280883.82246336754</v>
      </c>
      <c r="L1079" s="444">
        <f t="shared" ca="1" si="104"/>
        <v>-67693001.21367158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25">
      <c r="G1080" s="459"/>
      <c r="H1080" s="459">
        <v>1073</v>
      </c>
      <c r="I1080" s="444">
        <f t="shared" ca="1" si="105"/>
        <v>-67693001.21367158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-282144.40215494233</v>
      </c>
      <c r="L1080" s="444">
        <f t="shared" ca="1" si="104"/>
        <v>-67996800.919341102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25">
      <c r="G1081" s="459"/>
      <c r="H1081" s="459">
        <v>1074</v>
      </c>
      <c r="I1081" s="444">
        <f t="shared" ca="1" si="105"/>
        <v>-67996800.919341102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-283410.23426189867</v>
      </c>
      <c r="L1081" s="444">
        <f t="shared" ca="1" si="104"/>
        <v>-68301866.457117587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25">
      <c r="G1082" s="459"/>
      <c r="H1082" s="459">
        <v>1075</v>
      </c>
      <c r="I1082" s="444">
        <f t="shared" ca="1" si="105"/>
        <v>-68301866.457117587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-284681.3406693007</v>
      </c>
      <c r="L1082" s="444">
        <f t="shared" ca="1" si="104"/>
        <v>-68608203.101301476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25">
      <c r="G1083" s="459"/>
      <c r="H1083" s="459">
        <v>1076</v>
      </c>
      <c r="I1083" s="444">
        <f t="shared" ca="1" si="105"/>
        <v>-68608203.101301476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-285957.74335340026</v>
      </c>
      <c r="L1083" s="444">
        <f t="shared" ca="1" si="104"/>
        <v>-68915816.148169458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25">
      <c r="G1084" s="459"/>
      <c r="H1084" s="459">
        <v>1077</v>
      </c>
      <c r="I1084" s="444">
        <f t="shared" ca="1" si="105"/>
        <v>-68915816.148169458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-287239.46438201686</v>
      </c>
      <c r="L1084" s="444">
        <f t="shared" ca="1" si="104"/>
        <v>-69224710.916066065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25">
      <c r="G1085" s="459"/>
      <c r="H1085" s="459">
        <v>1078</v>
      </c>
      <c r="I1085" s="444">
        <f t="shared" ca="1" si="105"/>
        <v>-69224710.916066065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-288526.52591491939</v>
      </c>
      <c r="L1085" s="444">
        <f t="shared" ca="1" si="104"/>
        <v>-69534892.745495573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25">
      <c r="G1086" s="459"/>
      <c r="H1086" s="459">
        <v>1079</v>
      </c>
      <c r="I1086" s="444">
        <f t="shared" ca="1" si="105"/>
        <v>-69534892.745495573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-289818.95020420896</v>
      </c>
      <c r="L1086" s="444">
        <f t="shared" ca="1" si="104"/>
        <v>-69846366.999214366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25">
      <c r="G1087" s="459"/>
      <c r="H1087" s="459">
        <v>1080</v>
      </c>
      <c r="I1087" s="444">
        <f t="shared" ca="1" si="105"/>
        <v>-69846366.999214366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-291116.75959470397</v>
      </c>
      <c r="L1087" s="444">
        <f t="shared" ca="1" si="104"/>
        <v>-70159139.06232366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25">
      <c r="G1088" s="459"/>
      <c r="H1088" s="459">
        <v>1081</v>
      </c>
      <c r="I1088" s="444">
        <f t="shared" ca="1" si="105"/>
        <v>-70159139.06232366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-292419.97652432602</v>
      </c>
      <c r="L1088" s="444">
        <f t="shared" ca="1" si="104"/>
        <v>-70473214.342362568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25">
      <c r="G1089" s="459"/>
      <c r="H1089" s="459">
        <v>1082</v>
      </c>
      <c r="I1089" s="444">
        <f t="shared" ca="1" si="105"/>
        <v>-70473214.342362568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-293728.62352448812</v>
      </c>
      <c r="L1089" s="444">
        <f t="shared" ca="1" si="104"/>
        <v>-70788598.26940164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25">
      <c r="G1090" s="459"/>
      <c r="H1090" s="459">
        <v>1083</v>
      </c>
      <c r="I1090" s="444">
        <f t="shared" ca="1" si="105"/>
        <v>-70788598.26940164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-295042.72322048427</v>
      </c>
      <c r="L1090" s="444">
        <f t="shared" ca="1" si="104"/>
        <v>-71105296.296136707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25">
      <c r="G1091" s="459"/>
      <c r="H1091" s="459">
        <v>1084</v>
      </c>
      <c r="I1091" s="444">
        <f t="shared" ca="1" si="105"/>
        <v>-71105296.296136707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-296362.29833188036</v>
      </c>
      <c r="L1091" s="444">
        <f t="shared" ca="1" si="104"/>
        <v>-71423313.897983178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25">
      <c r="G1092" s="459"/>
      <c r="H1092" s="459">
        <v>1085</v>
      </c>
      <c r="I1092" s="444">
        <f t="shared" ca="1" si="105"/>
        <v>-71423313.897983178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-297687.37167290732</v>
      </c>
      <c r="L1092" s="444">
        <f t="shared" ca="1" si="104"/>
        <v>-71742656.573170677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25">
      <c r="G1093" s="459"/>
      <c r="H1093" s="459">
        <v>1086</v>
      </c>
      <c r="I1093" s="444">
        <f t="shared" ca="1" si="105"/>
        <v>-71742656.573170677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-299017.96615285525</v>
      </c>
      <c r="L1093" s="444">
        <f t="shared" ca="1" si="104"/>
        <v>-72063329.842838123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25">
      <c r="G1094" s="459"/>
      <c r="H1094" s="459">
        <v>1087</v>
      </c>
      <c r="I1094" s="444">
        <f t="shared" ca="1" si="105"/>
        <v>-72063329.842838123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-300354.10477646964</v>
      </c>
      <c r="L1094" s="444">
        <f t="shared" ca="1" si="104"/>
        <v>-72385339.25112918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25">
      <c r="G1095" s="459"/>
      <c r="H1095" s="459">
        <v>1088</v>
      </c>
      <c r="I1095" s="444">
        <f t="shared" ca="1" si="105"/>
        <v>-72385339.25112918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-301695.81064434903</v>
      </c>
      <c r="L1095" s="444">
        <f t="shared" ca="1" si="104"/>
        <v>-72708690.365288109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25">
      <c r="G1096" s="459"/>
      <c r="H1096" s="459">
        <v>1089</v>
      </c>
      <c r="I1096" s="444">
        <f t="shared" ca="1" si="105"/>
        <v>-72708690.365288109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-303043.10695334454</v>
      </c>
      <c r="L1096" s="444">
        <f t="shared" ca="1" si="104"/>
        <v>-73033388.775756031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25">
      <c r="G1097" s="459"/>
      <c r="H1097" s="459">
        <v>1090</v>
      </c>
      <c r="I1097" s="444">
        <f t="shared" ca="1" si="105"/>
        <v>-73033388.775756031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-304396.01699696091</v>
      </c>
      <c r="L1097" s="444">
        <f t="shared" ca="1" si="104"/>
        <v>-73359440.096267581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25">
      <c r="G1098" s="459"/>
      <c r="H1098" s="459">
        <v>1091</v>
      </c>
      <c r="I1098" s="444">
        <f t="shared" ca="1" si="105"/>
        <v>-73359440.096267581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-305754.56416575902</v>
      </c>
      <c r="L1098" s="444">
        <f t="shared" ca="1" si="104"/>
        <v>-73686849.963947922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25">
      <c r="G1099" s="459"/>
      <c r="H1099" s="459">
        <v>1092</v>
      </c>
      <c r="I1099" s="444">
        <f t="shared" ca="1" si="105"/>
        <v>-73686849.963947922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-307118.77194776043</v>
      </c>
      <c r="L1099" s="444">
        <f t="shared" ca="1" si="104"/>
        <v>-74015624.039410263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25">
      <c r="G1100" s="459"/>
      <c r="H1100" s="459">
        <v>1093</v>
      </c>
      <c r="I1100" s="444">
        <f t="shared" ca="1" si="105"/>
        <v>-74015624.039410263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-308488.66392885352</v>
      </c>
      <c r="L1100" s="444">
        <f t="shared" ca="1" si="104"/>
        <v>-74345768.0068537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25">
      <c r="G1101" s="459"/>
      <c r="H1101" s="459">
        <v>1094</v>
      </c>
      <c r="I1101" s="444">
        <f t="shared" ca="1" si="105"/>
        <v>-74345768.0068537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-309864.26379320119</v>
      </c>
      <c r="L1101" s="444">
        <f t="shared" ca="1" si="104"/>
        <v>-74677287.574161485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25">
      <c r="G1102" s="459"/>
      <c r="H1102" s="459">
        <v>1095</v>
      </c>
      <c r="I1102" s="444">
        <f t="shared" ca="1" si="105"/>
        <v>-74677287.574161485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-311245.59532365028</v>
      </c>
      <c r="L1102" s="444">
        <f t="shared" ca="1" si="104"/>
        <v>-75010188.472999722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25">
      <c r="G1103" s="459"/>
      <c r="H1103" s="459">
        <v>1096</v>
      </c>
      <c r="I1103" s="444">
        <f t="shared" ca="1" si="105"/>
        <v>-75010188.472999722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-312632.68240214296</v>
      </c>
      <c r="L1103" s="444">
        <f t="shared" ca="1" si="104"/>
        <v>-75344476.458916456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25">
      <c r="G1104" s="459"/>
      <c r="H1104" s="459">
        <v>1097</v>
      </c>
      <c r="I1104" s="444">
        <f t="shared" ca="1" si="105"/>
        <v>-75344476.458916456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-314025.54901012935</v>
      </c>
      <c r="L1104" s="444">
        <f t="shared" ca="1" si="104"/>
        <v>-75680157.311441168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25">
      <c r="G1105" s="459"/>
      <c r="H1105" s="459">
        <v>1098</v>
      </c>
      <c r="I1105" s="444">
        <f t="shared" ca="1" si="105"/>
        <v>-75680157.311441168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-315424.21922898229</v>
      </c>
      <c r="L1105" s="444">
        <f t="shared" ca="1" si="104"/>
        <v>-76017236.834184736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25">
      <c r="G1106" s="459"/>
      <c r="H1106" s="459">
        <v>1099</v>
      </c>
      <c r="I1106" s="444">
        <f t="shared" ca="1" si="105"/>
        <v>-76017236.834184736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-316828.71724041383</v>
      </c>
      <c r="L1106" s="444">
        <f t="shared" ca="1" si="104"/>
        <v>-76355720.854939729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25">
      <c r="G1107" s="459"/>
      <c r="H1107" s="459">
        <v>1100</v>
      </c>
      <c r="I1107" s="444">
        <f t="shared" ca="1" si="105"/>
        <v>-76355720.854939729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-318239.06732689298</v>
      </c>
      <c r="L1107" s="444">
        <f t="shared" ca="1" si="104"/>
        <v>-76695615.225781202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25">
      <c r="G1108" s="459"/>
      <c r="H1108" s="459">
        <v>1101</v>
      </c>
      <c r="I1108" s="444">
        <f t="shared" ca="1" si="105"/>
        <v>-76695615.225781202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-319655.29387206578</v>
      </c>
      <c r="L1108" s="444">
        <f t="shared" ca="1" si="104"/>
        <v>-77036925.823167846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25">
      <c r="G1109" s="459"/>
      <c r="H1109" s="459">
        <v>1102</v>
      </c>
      <c r="I1109" s="444">
        <f t="shared" ca="1" si="105"/>
        <v>-77036925.823167846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-321077.42136117676</v>
      </c>
      <c r="L1109" s="444">
        <f t="shared" ca="1" si="104"/>
        <v>-77379658.548043609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25">
      <c r="G1110" s="459"/>
      <c r="H1110" s="459">
        <v>1103</v>
      </c>
      <c r="I1110" s="444">
        <f t="shared" ca="1" si="105"/>
        <v>-77379658.548043609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-322505.47438149247</v>
      </c>
      <c r="L1110" s="444">
        <f t="shared" ca="1" si="104"/>
        <v>-77723819.325939685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25">
      <c r="G1111" s="459"/>
      <c r="H1111" s="459">
        <v>1104</v>
      </c>
      <c r="I1111" s="444">
        <f t="shared" ca="1" si="105"/>
        <v>-77723819.325939685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-323939.47762272612</v>
      </c>
      <c r="L1111" s="444">
        <f t="shared" ca="1" si="104"/>
        <v>-78069414.107077003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25">
      <c r="G1112" s="459"/>
      <c r="H1112" s="459">
        <v>1105</v>
      </c>
      <c r="I1112" s="444">
        <f t="shared" ca="1" si="105"/>
        <v>-78069414.107077003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-325379.45587746496</v>
      </c>
      <c r="L1112" s="444">
        <f t="shared" ca="1" si="104"/>
        <v>-78416448.866469055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25">
      <c r="G1113" s="459"/>
      <c r="H1113" s="459">
        <v>1106</v>
      </c>
      <c r="I1113" s="444">
        <f t="shared" ca="1" si="105"/>
        <v>-78416448.866469055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-326825.43404159852</v>
      </c>
      <c r="L1113" s="444">
        <f t="shared" ca="1" si="104"/>
        <v>-78764929.604025245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25">
      <c r="G1114" s="459"/>
      <c r="H1114" s="459">
        <v>1107</v>
      </c>
      <c r="I1114" s="444">
        <f t="shared" ca="1" si="105"/>
        <v>-78764929.604025245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-328277.43711474928</v>
      </c>
      <c r="L1114" s="444">
        <f t="shared" ca="1" si="104"/>
        <v>-79114862.344654575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25">
      <c r="G1115" s="459"/>
      <c r="H1115" s="459">
        <v>1108</v>
      </c>
      <c r="I1115" s="444">
        <f t="shared" ca="1" si="105"/>
        <v>-79114862.344654575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-329735.49020070484</v>
      </c>
      <c r="L1115" s="444">
        <f t="shared" ca="1" si="104"/>
        <v>-79466253.138369858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25">
      <c r="G1116" s="459"/>
      <c r="H1116" s="459">
        <v>1109</v>
      </c>
      <c r="I1116" s="444">
        <f t="shared" ca="1" si="105"/>
        <v>-79466253.138369858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-331199.61850785185</v>
      </c>
      <c r="L1116" s="444">
        <f t="shared" ca="1" si="104"/>
        <v>-79819108.06039229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25">
      <c r="G1117" s="459"/>
      <c r="H1117" s="459">
        <v>1110</v>
      </c>
      <c r="I1117" s="444">
        <f t="shared" ca="1" si="105"/>
        <v>-79819108.06039229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-332669.84734961198</v>
      </c>
      <c r="L1117" s="444">
        <f t="shared" ca="1" si="104"/>
        <v>-80173433.211256489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25">
      <c r="G1118" s="459"/>
      <c r="H1118" s="459">
        <v>1111</v>
      </c>
      <c r="I1118" s="444">
        <f t="shared" ca="1" si="105"/>
        <v>-80173433.211256489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-334146.2021448795</v>
      </c>
      <c r="L1118" s="444">
        <f t="shared" ca="1" si="104"/>
        <v>-80529234.71691595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25">
      <c r="G1119" s="459"/>
      <c r="H1119" s="459">
        <v>1112</v>
      </c>
      <c r="I1119" s="444">
        <f t="shared" ca="1" si="105"/>
        <v>-80529234.71691595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-335628.70841846056</v>
      </c>
      <c r="L1119" s="444">
        <f t="shared" ca="1" si="104"/>
        <v>-80886518.728848994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25">
      <c r="G1120" s="459"/>
      <c r="H1120" s="459">
        <v>1113</v>
      </c>
      <c r="I1120" s="444">
        <f t="shared" ca="1" si="105"/>
        <v>-80886518.728848994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-337117.3918015149</v>
      </c>
      <c r="L1120" s="444">
        <f t="shared" ca="1" si="104"/>
        <v>-81245291.4241651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25">
      <c r="G1121" s="459"/>
      <c r="H1121" s="459">
        <v>1114</v>
      </c>
      <c r="I1121" s="444">
        <f t="shared" ca="1" si="105"/>
        <v>-81245291.4241651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-338612.27803199866</v>
      </c>
      <c r="L1121" s="444">
        <f t="shared" ca="1" si="104"/>
        <v>-81605559.00571169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25">
      <c r="G1122" s="459"/>
      <c r="H1122" s="459">
        <v>1115</v>
      </c>
      <c r="I1122" s="444">
        <f t="shared" ca="1" si="105"/>
        <v>-81605559.00571169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-340113.39295510948</v>
      </c>
      <c r="L1122" s="444">
        <f t="shared" ca="1" si="104"/>
        <v>-81967327.702181384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25">
      <c r="G1123" s="459"/>
      <c r="H1123" s="459">
        <v>1116</v>
      </c>
      <c r="I1123" s="444">
        <f t="shared" ca="1" si="105"/>
        <v>-81967327.702181384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-341620.7625237332</v>
      </c>
      <c r="L1123" s="444">
        <f t="shared" ca="1" si="104"/>
        <v>-82330603.768219709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25">
      <c r="G1124" s="459"/>
      <c r="H1124" s="459">
        <v>1117</v>
      </c>
      <c r="I1124" s="444">
        <f t="shared" ca="1" si="105"/>
        <v>-82330603.768219709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-343134.41279889288</v>
      </c>
      <c r="L1124" s="444">
        <f t="shared" ca="1" si="104"/>
        <v>-82695393.484533191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25">
      <c r="G1125" s="459"/>
      <c r="H1125" s="459">
        <v>1118</v>
      </c>
      <c r="I1125" s="444">
        <f t="shared" ca="1" si="105"/>
        <v>-82695393.484533191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-344654.36995019903</v>
      </c>
      <c r="L1125" s="444">
        <f t="shared" ca="1" si="104"/>
        <v>-83061703.157997981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25">
      <c r="G1126" s="459"/>
      <c r="H1126" s="459">
        <v>1119</v>
      </c>
      <c r="I1126" s="444">
        <f t="shared" ca="1" si="105"/>
        <v>-83061703.157997981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-346180.66025630233</v>
      </c>
      <c r="L1126" s="444">
        <f t="shared" ca="1" si="104"/>
        <v>-83429539.121768862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25">
      <c r="G1127" s="459"/>
      <c r="H1127" s="459">
        <v>1120</v>
      </c>
      <c r="I1127" s="444">
        <f t="shared" ca="1" si="105"/>
        <v>-83429539.121768862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-347713.31010534771</v>
      </c>
      <c r="L1127" s="444">
        <f t="shared" ca="1" si="104"/>
        <v>-83798907.735388801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25">
      <c r="G1128" s="459"/>
      <c r="H1128" s="459">
        <v>1121</v>
      </c>
      <c r="I1128" s="444">
        <f t="shared" ca="1" si="105"/>
        <v>-83798907.735388801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-349252.34599543078</v>
      </c>
      <c r="L1128" s="444">
        <f t="shared" ca="1" si="104"/>
        <v>-84169815.384898812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25">
      <c r="G1129" s="459"/>
      <c r="H1129" s="459">
        <v>1122</v>
      </c>
      <c r="I1129" s="444">
        <f t="shared" ca="1" si="105"/>
        <v>-84169815.384898812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-350797.79453505581</v>
      </c>
      <c r="L1129" s="444">
        <f t="shared" ca="1" si="104"/>
        <v>-84542268.482948452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25">
      <c r="G1130" s="459"/>
      <c r="H1130" s="459">
        <v>1123</v>
      </c>
      <c r="I1130" s="444">
        <f t="shared" ca="1" si="105"/>
        <v>-84542268.482948452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-352349.68244359596</v>
      </c>
      <c r="L1130" s="444">
        <f t="shared" ca="1" si="104"/>
        <v>-84916273.468906626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25">
      <c r="G1131" s="459"/>
      <c r="H1131" s="459">
        <v>1124</v>
      </c>
      <c r="I1131" s="444">
        <f t="shared" ca="1" si="105"/>
        <v>-84916273.468906626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-353908.03655175504</v>
      </c>
      <c r="L1131" s="444">
        <f t="shared" ca="1" si="104"/>
        <v>-85291836.80897297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25">
      <c r="G1132" s="459"/>
      <c r="H1132" s="459">
        <v>1125</v>
      </c>
      <c r="I1132" s="444">
        <f t="shared" ca="1" si="105"/>
        <v>-85291836.80897297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-355472.88380203146</v>
      </c>
      <c r="L1132" s="444">
        <f t="shared" ca="1" si="104"/>
        <v>-85668964.996289581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25">
      <c r="G1133" s="459"/>
      <c r="H1133" s="459">
        <v>1126</v>
      </c>
      <c r="I1133" s="444">
        <f t="shared" ca="1" si="105"/>
        <v>-85668964.996289581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-357044.25124918402</v>
      </c>
      <c r="L1133" s="444">
        <f t="shared" ca="1" si="104"/>
        <v>-86047664.551053345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25">
      <c r="G1134" s="459"/>
      <c r="H1134" s="459">
        <v>1127</v>
      </c>
      <c r="I1134" s="444">
        <f t="shared" ca="1" si="105"/>
        <v>-86047664.551053345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-358622.16606069973</v>
      </c>
      <c r="L1134" s="444">
        <f t="shared" ca="1" si="104"/>
        <v>-86427942.020628631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25">
      <c r="G1135" s="459"/>
      <c r="H1135" s="459">
        <v>1128</v>
      </c>
      <c r="I1135" s="444">
        <f t="shared" ca="1" si="105"/>
        <v>-86427942.020628631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-360206.6555172634</v>
      </c>
      <c r="L1135" s="444">
        <f t="shared" ca="1" si="104"/>
        <v>-86809803.979660481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25">
      <c r="G1136" s="459"/>
      <c r="H1136" s="459">
        <v>1129</v>
      </c>
      <c r="I1136" s="444">
        <f t="shared" ca="1" si="105"/>
        <v>-86809803.979660481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-361797.74701322941</v>
      </c>
      <c r="L1136" s="444">
        <f t="shared" ca="1" si="104"/>
        <v>-87193257.030188292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25">
      <c r="G1137" s="459"/>
      <c r="H1137" s="459">
        <v>1130</v>
      </c>
      <c r="I1137" s="444">
        <f t="shared" ca="1" si="105"/>
        <v>-87193257.030188292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-363395.46805709531</v>
      </c>
      <c r="L1137" s="444">
        <f t="shared" ca="1" si="104"/>
        <v>-87578307.801759973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25">
      <c r="G1138" s="459"/>
      <c r="H1138" s="459">
        <v>1131</v>
      </c>
      <c r="I1138" s="444">
        <f t="shared" ca="1" si="105"/>
        <v>-87578307.801759973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-364999.84627197729</v>
      </c>
      <c r="L1138" s="444">
        <f t="shared" ca="1" si="104"/>
        <v>-87964962.951546535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25">
      <c r="G1139" s="459"/>
      <c r="H1139" s="459">
        <v>1132</v>
      </c>
      <c r="I1139" s="444">
        <f t="shared" ca="1" si="105"/>
        <v>-87964962.951546535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-366610.90939608798</v>
      </c>
      <c r="L1139" s="444">
        <f t="shared" ca="1" si="104"/>
        <v>-88353229.164457202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25">
      <c r="G1140" s="459"/>
      <c r="H1140" s="459">
        <v>1133</v>
      </c>
      <c r="I1140" s="444">
        <f t="shared" ca="1" si="105"/>
        <v>-88353229.164457202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-368228.68528321577</v>
      </c>
      <c r="L1140" s="444">
        <f t="shared" ca="1" si="104"/>
        <v>-88743113.153255001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25">
      <c r="G1141" s="459"/>
      <c r="H1141" s="459">
        <v>1134</v>
      </c>
      <c r="I1141" s="444">
        <f t="shared" ca="1" si="105"/>
        <v>-88743113.153255001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-369853.20190320659</v>
      </c>
      <c r="L1141" s="444">
        <f t="shared" ca="1" si="104"/>
        <v>-89134621.658672795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25">
      <c r="G1142" s="459"/>
      <c r="H1142" s="459">
        <v>1135</v>
      </c>
      <c r="I1142" s="444">
        <f t="shared" ca="1" si="105"/>
        <v>-89134621.658672795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-371484.48734244739</v>
      </c>
      <c r="L1142" s="444">
        <f t="shared" ca="1" si="104"/>
        <v>-89527761.449529827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25">
      <c r="G1143" s="459"/>
      <c r="H1143" s="459">
        <v>1136</v>
      </c>
      <c r="I1143" s="444">
        <f t="shared" ca="1" si="105"/>
        <v>-89527761.449529827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-373122.56980435172</v>
      </c>
      <c r="L1143" s="444">
        <f t="shared" ca="1" si="104"/>
        <v>-89922539.322848767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25">
      <c r="G1144" s="459"/>
      <c r="H1144" s="459">
        <v>1137</v>
      </c>
      <c r="I1144" s="444">
        <f t="shared" ca="1" si="105"/>
        <v>-89922539.322848767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-374767.47760984732</v>
      </c>
      <c r="L1144" s="444">
        <f t="shared" ca="1" si="104"/>
        <v>-90318962.103973195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25">
      <c r="G1145" s="459"/>
      <c r="H1145" s="459">
        <v>1138</v>
      </c>
      <c r="I1145" s="444">
        <f t="shared" ca="1" si="105"/>
        <v>-90318962.103973195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-376419.23919786577</v>
      </c>
      <c r="L1145" s="444">
        <f t="shared" ca="1" si="104"/>
        <v>-90717036.646685645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25">
      <c r="G1146" s="459"/>
      <c r="H1146" s="459">
        <v>1139</v>
      </c>
      <c r="I1146" s="444">
        <f t="shared" ca="1" si="105"/>
        <v>-90717036.646685645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-378077.88312583428</v>
      </c>
      <c r="L1146" s="444">
        <f t="shared" ca="1" si="104"/>
        <v>-91116769.833326072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25">
      <c r="G1147" s="459"/>
      <c r="H1147" s="459">
        <v>1140</v>
      </c>
      <c r="I1147" s="444">
        <f t="shared" ca="1" si="105"/>
        <v>-91116769.833326072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-379743.43807016942</v>
      </c>
      <c r="L1147" s="444">
        <f t="shared" ca="1" si="104"/>
        <v>-91518168.57491082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25">
      <c r="G1148" s="459"/>
      <c r="H1148" s="459">
        <v>1141</v>
      </c>
      <c r="I1148" s="444">
        <f t="shared" ca="1" si="105"/>
        <v>-91518168.57491082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-381415.93282677251</v>
      </c>
      <c r="L1148" s="444">
        <f t="shared" ca="1" si="104"/>
        <v>-91921239.811252177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25">
      <c r="G1149" s="459"/>
      <c r="H1149" s="459">
        <v>1142</v>
      </c>
      <c r="I1149" s="444">
        <f t="shared" ca="1" si="105"/>
        <v>-91921239.811252177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-383095.39631152817</v>
      </c>
      <c r="L1149" s="444">
        <f t="shared" ca="1" si="104"/>
        <v>-92325990.511078283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25">
      <c r="G1150" s="459"/>
      <c r="H1150" s="459">
        <v>1143</v>
      </c>
      <c r="I1150" s="444">
        <f t="shared" ca="1" si="105"/>
        <v>-92325990.511078283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-384781.85756080359</v>
      </c>
      <c r="L1150" s="444">
        <f t="shared" ca="1" si="104"/>
        <v>-92732427.672153667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25">
      <c r="G1151" s="459"/>
      <c r="H1151" s="459">
        <v>1144</v>
      </c>
      <c r="I1151" s="444">
        <f t="shared" ca="1" si="105"/>
        <v>-92732427.672153667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-386475.34573195106</v>
      </c>
      <c r="L1151" s="444">
        <f t="shared" ca="1" si="104"/>
        <v>-93140558.321400195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25">
      <c r="G1152" s="459"/>
      <c r="H1152" s="459">
        <v>1145</v>
      </c>
      <c r="I1152" s="444">
        <f t="shared" ca="1" si="105"/>
        <v>-93140558.321400195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-388175.89010381157</v>
      </c>
      <c r="L1152" s="444">
        <f t="shared" ca="1" si="104"/>
        <v>-93550389.515018597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25">
      <c r="G1153" s="459"/>
      <c r="H1153" s="459">
        <v>1146</v>
      </c>
      <c r="I1153" s="444">
        <f t="shared" ca="1" si="105"/>
        <v>-93550389.515018597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-389883.52007722156</v>
      </c>
      <c r="L1153" s="444">
        <f t="shared" ca="1" si="104"/>
        <v>-93961928.338610411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25">
      <c r="G1154" s="459"/>
      <c r="H1154" s="459">
        <v>1147</v>
      </c>
      <c r="I1154" s="444">
        <f t="shared" ca="1" si="105"/>
        <v>-93961928.338610411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-391598.26517552079</v>
      </c>
      <c r="L1154" s="444">
        <f t="shared" ca="1" si="104"/>
        <v>-94375181.907300517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25">
      <c r="G1155" s="459"/>
      <c r="H1155" s="459">
        <v>1148</v>
      </c>
      <c r="I1155" s="444">
        <f t="shared" ca="1" si="105"/>
        <v>-94375181.907300517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-393320.15504506294</v>
      </c>
      <c r="L1155" s="444">
        <f t="shared" ca="1" si="104"/>
        <v>-94790157.365860164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25">
      <c r="G1156" s="459"/>
      <c r="H1156" s="459">
        <v>1149</v>
      </c>
      <c r="I1156" s="444">
        <f t="shared" ca="1" si="105"/>
        <v>-94790157.365860164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-395049.21945572813</v>
      </c>
      <c r="L1156" s="444">
        <f t="shared" ca="1" si="104"/>
        <v>-95206861.888830483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25">
      <c r="G1157" s="459"/>
      <c r="H1157" s="459">
        <v>1150</v>
      </c>
      <c r="I1157" s="444">
        <f t="shared" ca="1" si="105"/>
        <v>-95206861.888830483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-396785.48830143776</v>
      </c>
      <c r="L1157" s="444">
        <f t="shared" ca="1" si="104"/>
        <v>-95625302.680646509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25">
      <c r="G1158" s="459"/>
      <c r="H1158" s="459">
        <v>1151</v>
      </c>
      <c r="I1158" s="444">
        <f t="shared" ca="1" si="105"/>
        <v>-95625302.680646509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-398528.9916006712</v>
      </c>
      <c r="L1158" s="444">
        <f t="shared" ca="1" si="104"/>
        <v>-96045486.975761771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25">
      <c r="G1159" s="459"/>
      <c r="H1159" s="459">
        <v>1152</v>
      </c>
      <c r="I1159" s="444">
        <f t="shared" ca="1" si="105"/>
        <v>-96045486.975761771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-400279.75949698483</v>
      </c>
      <c r="L1159" s="444">
        <f t="shared" ca="1" si="104"/>
        <v>-96467422.038773343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25">
      <c r="G1160" s="459"/>
      <c r="H1160" s="459">
        <v>1153</v>
      </c>
      <c r="I1160" s="444">
        <f t="shared" ca="1" si="105"/>
        <v>-96467422.038773343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-402037.82225953304</v>
      </c>
      <c r="L1160" s="444">
        <f t="shared" ca="1" si="104"/>
        <v>-96891115.164547458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25">
      <c r="G1161" s="459"/>
      <c r="H1161" s="459">
        <v>1154</v>
      </c>
      <c r="I1161" s="444">
        <f t="shared" ca="1" si="105"/>
        <v>-96891115.164547458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-403803.21028359182</v>
      </c>
      <c r="L1161" s="444">
        <f t="shared" ca="1" si="104"/>
        <v>-97316573.678345636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25">
      <c r="G1162" s="459"/>
      <c r="H1162" s="459">
        <v>1155</v>
      </c>
      <c r="I1162" s="444">
        <f t="shared" ca="1" si="105"/>
        <v>-97316573.678345636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-405575.95409108425</v>
      </c>
      <c r="L1162" s="444">
        <f t="shared" ca="1" si="104"/>
        <v>-97743804.935951307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25">
      <c r="G1163" s="459"/>
      <c r="H1163" s="459">
        <v>1156</v>
      </c>
      <c r="I1163" s="444">
        <f t="shared" ca="1" si="105"/>
        <v>-97743804.935951307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-407356.08433110791</v>
      </c>
      <c r="L1163" s="444">
        <f t="shared" ca="1" si="104"/>
        <v>-98172816.323797002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25">
      <c r="G1164" s="459"/>
      <c r="H1164" s="459">
        <v>1157</v>
      </c>
      <c r="I1164" s="444">
        <f t="shared" ca="1" si="105"/>
        <v>-98172816.323797002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-409143.63178046496</v>
      </c>
      <c r="L1164" s="444">
        <f t="shared" ca="1" si="104"/>
        <v>-98603615.259092048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25">
      <c r="G1165" s="459"/>
      <c r="H1165" s="459">
        <v>1158</v>
      </c>
      <c r="I1165" s="444">
        <f t="shared" ca="1" si="105"/>
        <v>-98603615.259092048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-410938.62734419428</v>
      </c>
      <c r="L1165" s="444">
        <f t="shared" ca="1" si="104"/>
        <v>-99036209.189950824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25">
      <c r="G1166" s="459"/>
      <c r="H1166" s="459">
        <v>1159</v>
      </c>
      <c r="I1166" s="444">
        <f t="shared" ca="1" si="105"/>
        <v>-99036209.189950824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-412741.10205610585</v>
      </c>
      <c r="L1166" s="444">
        <f t="shared" ca="1" si="104"/>
        <v>-99470605.59552151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25">
      <c r="G1167" s="459"/>
      <c r="H1167" s="459">
        <v>1160</v>
      </c>
      <c r="I1167" s="444">
        <f t="shared" ca="1" si="105"/>
        <v>-99470605.59552151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-414551.08707931708</v>
      </c>
      <c r="L1167" s="444">
        <f t="shared" ca="1" si="104"/>
        <v>-99906811.986115411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25">
      <c r="G1168" s="459"/>
      <c r="H1168" s="459">
        <v>1161</v>
      </c>
      <c r="I1168" s="444">
        <f t="shared" ca="1" si="105"/>
        <v>-99906811.986115411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-416368.61370679166</v>
      </c>
      <c r="L1168" s="444">
        <f t="shared" ca="1" si="104"/>
        <v>-100344835.90333679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25">
      <c r="G1169" s="459"/>
      <c r="H1169" s="459">
        <v>1162</v>
      </c>
      <c r="I1169" s="444">
        <f t="shared" ca="1" si="105"/>
        <v>-100344835.90333679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-418103.48293056997</v>
      </c>
      <c r="L1169" s="444">
        <f t="shared" ca="1" si="104"/>
        <v>-100762939.38626736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25">
      <c r="G1170" s="459"/>
      <c r="H1170" s="459">
        <v>1163</v>
      </c>
      <c r="I1170" s="444">
        <f t="shared" ca="1" si="105"/>
        <v>-100762939.38626736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-419845.58077611402</v>
      </c>
      <c r="L1170" s="444">
        <f t="shared" ca="1" si="104"/>
        <v>-101182784.96704347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25">
      <c r="G1171" s="459"/>
      <c r="H1171" s="459">
        <v>1164</v>
      </c>
      <c r="I1171" s="444">
        <f t="shared" ca="1" si="105"/>
        <v>-101182784.96704347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-421594.93736268114</v>
      </c>
      <c r="L1171" s="444">
        <f t="shared" ca="1" si="104"/>
        <v>-101604379.90440616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25">
      <c r="G1172" s="459"/>
      <c r="H1172" s="459">
        <v>1165</v>
      </c>
      <c r="I1172" s="444">
        <f t="shared" ca="1" si="105"/>
        <v>-101604379.90440616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-423351.58293502568</v>
      </c>
      <c r="L1172" s="444">
        <f t="shared" ca="1" si="104"/>
        <v>-102027731.48734118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25">
      <c r="G1173" s="459"/>
      <c r="H1173" s="459">
        <v>1166</v>
      </c>
      <c r="I1173" s="444">
        <f t="shared" ca="1" si="105"/>
        <v>-102027731.48734118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-425115.54786392156</v>
      </c>
      <c r="L1173" s="444">
        <f t="shared" ca="1" si="104"/>
        <v>-102452847.0352051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25">
      <c r="G1174" s="459"/>
      <c r="H1174" s="459">
        <v>1167</v>
      </c>
      <c r="I1174" s="444">
        <f t="shared" ca="1" si="105"/>
        <v>-102452847.0352051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-426886.86264668789</v>
      </c>
      <c r="L1174" s="444">
        <f t="shared" ca="1" si="104"/>
        <v>-102879733.89785178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25">
      <c r="G1175" s="459"/>
      <c r="H1175" s="459">
        <v>1168</v>
      </c>
      <c r="I1175" s="444">
        <f t="shared" ca="1" si="105"/>
        <v>-102879733.89785178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-428665.55790771573</v>
      </c>
      <c r="L1175" s="444">
        <f t="shared" ca="1" si="104"/>
        <v>-103308399.4557595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25">
      <c r="G1176" s="459"/>
      <c r="H1176" s="459">
        <v>1169</v>
      </c>
      <c r="I1176" s="444">
        <f t="shared" ca="1" si="105"/>
        <v>-103308399.4557595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-430451.66439899791</v>
      </c>
      <c r="L1176" s="444">
        <f t="shared" ca="1" si="104"/>
        <v>-103738851.12015849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25">
      <c r="G1177" s="459"/>
      <c r="H1177" s="459">
        <v>1170</v>
      </c>
      <c r="I1177" s="444">
        <f t="shared" ca="1" si="105"/>
        <v>-103738851.12015849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-432245.21300066035</v>
      </c>
      <c r="L1177" s="444">
        <f t="shared" ca="1" si="104"/>
        <v>-104171096.33315915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25">
      <c r="G1178" s="459"/>
      <c r="H1178" s="459">
        <v>1171</v>
      </c>
      <c r="I1178" s="444">
        <f t="shared" ca="1" si="105"/>
        <v>-104171096.33315915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-434046.23472149647</v>
      </c>
      <c r="L1178" s="444">
        <f t="shared" ca="1" si="104"/>
        <v>-104605142.56788065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25">
      <c r="G1179" s="459"/>
      <c r="H1179" s="459">
        <v>1172</v>
      </c>
      <c r="I1179" s="444">
        <f t="shared" ca="1" si="105"/>
        <v>-104605142.56788065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-435854.76069950266</v>
      </c>
      <c r="L1179" s="444">
        <f t="shared" ca="1" si="104"/>
        <v>-105040997.32858014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25">
      <c r="G1180" s="459"/>
      <c r="H1180" s="459">
        <v>1173</v>
      </c>
      <c r="I1180" s="444">
        <f t="shared" ca="1" si="105"/>
        <v>-105040997.32858014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-437670.82220241724</v>
      </c>
      <c r="L1180" s="444">
        <f t="shared" ca="1" si="104"/>
        <v>-105478668.15078256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25">
      <c r="G1181" s="459"/>
      <c r="H1181" s="459">
        <v>1174</v>
      </c>
      <c r="I1181" s="444">
        <f t="shared" ca="1" si="105"/>
        <v>-105478668.15078256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-439494.45062826062</v>
      </c>
      <c r="L1181" s="444">
        <f t="shared" ca="1" si="104"/>
        <v>-105918162.60141082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25">
      <c r="G1182" s="459"/>
      <c r="H1182" s="459">
        <v>1175</v>
      </c>
      <c r="I1182" s="444">
        <f t="shared" ca="1" si="105"/>
        <v>-105918162.60141082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-441325.67750587832</v>
      </c>
      <c r="L1182" s="444">
        <f t="shared" ca="1" si="104"/>
        <v>-106359488.2789167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25">
      <c r="G1183" s="459"/>
      <c r="H1183" s="459">
        <v>1176</v>
      </c>
      <c r="I1183" s="444">
        <f t="shared" ca="1" si="105"/>
        <v>-106359488.2789167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-443164.5344954863</v>
      </c>
      <c r="L1183" s="444">
        <f t="shared" ca="1" si="104"/>
        <v>-106802652.81341219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25">
      <c r="G1184" s="459"/>
      <c r="H1184" s="459">
        <v>1177</v>
      </c>
      <c r="I1184" s="444">
        <f t="shared" ca="1" si="105"/>
        <v>-106802652.81341219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-445011.05338921747</v>
      </c>
      <c r="L1184" s="444">
        <f t="shared" ca="1" si="104"/>
        <v>-107247663.86680141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25">
      <c r="G1185" s="459"/>
      <c r="H1185" s="459">
        <v>1178</v>
      </c>
      <c r="I1185" s="444">
        <f t="shared" ca="1" si="105"/>
        <v>-107247663.86680141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-446865.26611167256</v>
      </c>
      <c r="L1185" s="444">
        <f t="shared" ca="1" si="104"/>
        <v>-107694529.13291308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25">
      <c r="G1186" s="459"/>
      <c r="H1186" s="459">
        <v>1179</v>
      </c>
      <c r="I1186" s="444">
        <f t="shared" ca="1" si="105"/>
        <v>-107694529.13291308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-448727.20472047117</v>
      </c>
      <c r="L1186" s="444">
        <f t="shared" ca="1" si="104"/>
        <v>-108143256.33763355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25">
      <c r="G1187" s="459"/>
      <c r="H1187" s="459">
        <v>1180</v>
      </c>
      <c r="I1187" s="444">
        <f t="shared" ca="1" si="105"/>
        <v>-108143256.33763355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-450596.90140680643</v>
      </c>
      <c r="L1187" s="444">
        <f t="shared" ca="1" si="104"/>
        <v>-108593853.23904036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25">
      <c r="G1188" s="459"/>
      <c r="H1188" s="459">
        <v>1181</v>
      </c>
      <c r="I1188" s="444">
        <f t="shared" ca="1" si="105"/>
        <v>-108593853.23904036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-452474.38849600143</v>
      </c>
      <c r="L1188" s="444">
        <f t="shared" ca="1" si="104"/>
        <v>-109046327.62753636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25">
      <c r="G1189" s="459"/>
      <c r="H1189" s="459">
        <v>1182</v>
      </c>
      <c r="I1189" s="444">
        <f t="shared" ca="1" si="105"/>
        <v>-109046327.62753636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-454359.69844806823</v>
      </c>
      <c r="L1189" s="444">
        <f t="shared" ca="1" si="104"/>
        <v>-109500687.32598442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25">
      <c r="G1190" s="459"/>
      <c r="H1190" s="459">
        <v>1183</v>
      </c>
      <c r="I1190" s="444">
        <f t="shared" ca="1" si="105"/>
        <v>-109500687.32598442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-456252.86385826836</v>
      </c>
      <c r="L1190" s="444">
        <f t="shared" ca="1" si="104"/>
        <v>-109956940.18984269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25">
      <c r="G1191" s="459"/>
      <c r="H1191" s="459">
        <v>1184</v>
      </c>
      <c r="I1191" s="444">
        <f t="shared" ca="1" si="105"/>
        <v>-109956940.18984269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-458153.91745767783</v>
      </c>
      <c r="L1191" s="444">
        <f t="shared" ca="1" si="104"/>
        <v>-110415094.10730037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25">
      <c r="G1192" s="459"/>
      <c r="H1192" s="459">
        <v>1185</v>
      </c>
      <c r="I1192" s="444">
        <f t="shared" ca="1" si="105"/>
        <v>-110415094.10730037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-460062.89211375156</v>
      </c>
      <c r="L1192" s="444">
        <f t="shared" ca="1" si="104"/>
        <v>-110875156.99941412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25">
      <c r="G1193" s="459"/>
      <c r="H1193" s="459">
        <v>1186</v>
      </c>
      <c r="I1193" s="444">
        <f t="shared" ca="1" si="105"/>
        <v>-110875156.99941412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-461979.82083089207</v>
      </c>
      <c r="L1193" s="444">
        <f t="shared" ca="1" si="104"/>
        <v>-111337136.82024501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25">
      <c r="G1194" s="459"/>
      <c r="H1194" s="459">
        <v>1187</v>
      </c>
      <c r="I1194" s="444">
        <f t="shared" ca="1" si="105"/>
        <v>-111337136.82024501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-463904.73675102089</v>
      </c>
      <c r="L1194" s="444">
        <f t="shared" ca="1" si="104"/>
        <v>-111801041.55699603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25">
      <c r="G1195" s="459"/>
      <c r="H1195" s="459">
        <v>1188</v>
      </c>
      <c r="I1195" s="444">
        <f t="shared" ca="1" si="105"/>
        <v>-111801041.55699603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-465837.67315415014</v>
      </c>
      <c r="L1195" s="444">
        <f t="shared" ca="1" si="104"/>
        <v>-112266879.23015018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25">
      <c r="G1196" s="459"/>
      <c r="H1196" s="459">
        <v>1189</v>
      </c>
      <c r="I1196" s="444">
        <f t="shared" ca="1" si="105"/>
        <v>-112266879.23015018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-467778.66345895908</v>
      </c>
      <c r="L1196" s="444">
        <f t="shared" ca="1" si="104"/>
        <v>-112734657.89360914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25">
      <c r="G1197" s="459"/>
      <c r="H1197" s="459">
        <v>1190</v>
      </c>
      <c r="I1197" s="444">
        <f t="shared" ca="1" si="105"/>
        <v>-112734657.89360914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-469727.74122337135</v>
      </c>
      <c r="L1197" s="444">
        <f t="shared" ca="1" si="104"/>
        <v>-113204385.6348325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25">
      <c r="G1198" s="459"/>
      <c r="H1198" s="459">
        <v>1191</v>
      </c>
      <c r="I1198" s="444">
        <f t="shared" ca="1" si="105"/>
        <v>-113204385.6348325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-471684.94014513539</v>
      </c>
      <c r="L1198" s="444">
        <f t="shared" ca="1" si="104"/>
        <v>-113676070.57497764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25">
      <c r="G1199" s="459"/>
      <c r="H1199" s="459">
        <v>1192</v>
      </c>
      <c r="I1199" s="444">
        <f t="shared" ca="1" si="105"/>
        <v>-113676070.57497764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-473650.29406240681</v>
      </c>
      <c r="L1199" s="444">
        <f t="shared" ca="1" si="104"/>
        <v>-114149720.86904004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25">
      <c r="G1200" s="459"/>
      <c r="H1200" s="459">
        <v>1193</v>
      </c>
      <c r="I1200" s="444">
        <f t="shared" ca="1" si="105"/>
        <v>-114149720.86904004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-475623.83695433359</v>
      </c>
      <c r="L1200" s="444">
        <f t="shared" ca="1" si="104"/>
        <v>-114625344.70599438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25">
      <c r="G1201" s="459"/>
      <c r="H1201" s="459">
        <v>1194</v>
      </c>
      <c r="I1201" s="444">
        <f t="shared" ca="1" si="105"/>
        <v>-114625344.70599438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-477605.60294164327</v>
      </c>
      <c r="L1201" s="444">
        <f t="shared" ca="1" si="104"/>
        <v>-115102950.30893603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25">
      <c r="G1202" s="459"/>
      <c r="H1202" s="459">
        <v>1195</v>
      </c>
      <c r="I1202" s="444">
        <f t="shared" ca="1" si="105"/>
        <v>-115102950.30893603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-479595.62628723343</v>
      </c>
      <c r="L1202" s="444">
        <f t="shared" ca="1" si="104"/>
        <v>-115582545.93522327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25">
      <c r="G1203" s="459"/>
      <c r="H1203" s="459">
        <v>1196</v>
      </c>
      <c r="I1203" s="444">
        <f t="shared" ca="1" si="105"/>
        <v>-115582545.93522327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-481593.94139676355</v>
      </c>
      <c r="L1203" s="444">
        <f t="shared" ca="1" si="104"/>
        <v>-116064139.87662002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25">
      <c r="G1204" s="459"/>
      <c r="H1204" s="459">
        <v>1197</v>
      </c>
      <c r="I1204" s="444">
        <f t="shared" ca="1" si="105"/>
        <v>-116064139.87662002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-483600.58281925</v>
      </c>
      <c r="L1204" s="444">
        <f t="shared" ca="1" si="104"/>
        <v>-116547740.45943928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25">
      <c r="G1205" s="459"/>
      <c r="H1205" s="459">
        <v>1198</v>
      </c>
      <c r="I1205" s="444">
        <f t="shared" ca="1" si="105"/>
        <v>-116547740.45943928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-485615.58524766372</v>
      </c>
      <c r="L1205" s="444">
        <f t="shared" ca="1" si="104"/>
        <v>-117033356.04468694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25">
      <c r="G1206" s="459"/>
      <c r="H1206" s="459">
        <v>1199</v>
      </c>
      <c r="I1206" s="444">
        <f t="shared" ca="1" si="105"/>
        <v>-117033356.04468694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-487638.98351952893</v>
      </c>
      <c r="L1206" s="444">
        <f t="shared" ca="1" si="104"/>
        <v>-117520995.02820647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25">
      <c r="G1207" s="459"/>
      <c r="H1207" s="459">
        <v>1200</v>
      </c>
      <c r="I1207" s="444">
        <f t="shared" ca="1" si="105"/>
        <v>-117520995.02820647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-489670.81261752691</v>
      </c>
      <c r="L1207" s="444">
        <f t="shared" ca="1" si="104"/>
        <v>-118010665.84082399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25">
      <c r="G1208" s="459"/>
      <c r="H1208" s="459">
        <v>1201</v>
      </c>
      <c r="I1208" s="444">
        <f t="shared" ca="1" si="105"/>
        <v>-118010665.84082399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-491711.10767009988</v>
      </c>
      <c r="L1208" s="444">
        <f t="shared" ca="1" si="104"/>
        <v>-118502376.94849409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25">
      <c r="G1209" s="459"/>
      <c r="H1209" s="459">
        <v>1202</v>
      </c>
      <c r="I1209" s="444">
        <f t="shared" ca="1" si="105"/>
        <v>-118502376.94849409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-493759.90395205875</v>
      </c>
      <c r="L1209" s="444">
        <f t="shared" ca="1" si="104"/>
        <v>-118996136.85244615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25">
      <c r="G1210" s="459"/>
      <c r="H1210" s="459">
        <v>1203</v>
      </c>
      <c r="I1210" s="444">
        <f t="shared" ca="1" si="105"/>
        <v>-118996136.85244615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-495817.23688519228</v>
      </c>
      <c r="L1210" s="444">
        <f t="shared" ca="1" si="104"/>
        <v>-119491954.08933134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25">
      <c r="G1211" s="459"/>
      <c r="H1211" s="459">
        <v>1204</v>
      </c>
      <c r="I1211" s="444">
        <f t="shared" ca="1" si="105"/>
        <v>-119491954.08933134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-497883.14203888067</v>
      </c>
      <c r="L1211" s="444">
        <f t="shared" ca="1" si="104"/>
        <v>-119989837.23137023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25">
      <c r="G1212" s="459"/>
      <c r="H1212" s="459">
        <v>1205</v>
      </c>
      <c r="I1212" s="444">
        <f t="shared" ca="1" si="105"/>
        <v>-119989837.23137023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-499957.65513070935</v>
      </c>
      <c r="L1212" s="444">
        <f t="shared" ca="1" si="104"/>
        <v>-120489794.88650094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25">
      <c r="G1213" s="459"/>
      <c r="H1213" s="459">
        <v>1206</v>
      </c>
      <c r="I1213" s="444">
        <f t="shared" ca="1" si="105"/>
        <v>-120489794.88650094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-502040.8120270872</v>
      </c>
      <c r="L1213" s="444">
        <f t="shared" ca="1" si="104"/>
        <v>-120991835.69852802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25">
      <c r="G1214" s="459"/>
      <c r="H1214" s="459">
        <v>1207</v>
      </c>
      <c r="I1214" s="444">
        <f t="shared" ca="1" si="105"/>
        <v>-120991835.69852802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-504132.64874386683</v>
      </c>
      <c r="L1214" s="444">
        <f t="shared" ca="1" si="104"/>
        <v>-121495968.34727189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25">
      <c r="G1215" s="459"/>
      <c r="H1215" s="459">
        <v>1208</v>
      </c>
      <c r="I1215" s="444">
        <f t="shared" ca="1" si="105"/>
        <v>-121495968.34727189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-506233.20144696621</v>
      </c>
      <c r="L1215" s="444">
        <f t="shared" ca="1" si="104"/>
        <v>-122002201.54871885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25">
      <c r="G1216" s="459"/>
      <c r="H1216" s="459">
        <v>1209</v>
      </c>
      <c r="I1216" s="444">
        <f t="shared" ca="1" si="105"/>
        <v>-122002201.54871885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-508342.50645299524</v>
      </c>
      <c r="L1216" s="444">
        <f t="shared" ca="1" si="104"/>
        <v>-122510544.05517185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25">
      <c r="G1217" s="459"/>
      <c r="H1217" s="459">
        <v>1210</v>
      </c>
      <c r="I1217" s="444">
        <f t="shared" ca="1" si="105"/>
        <v>-122510544.05517185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-510460.60022988269</v>
      </c>
      <c r="L1217" s="444">
        <f t="shared" ca="1" si="104"/>
        <v>-123021004.65540174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25">
      <c r="G1218" s="459"/>
      <c r="H1218" s="459">
        <v>1211</v>
      </c>
      <c r="I1218" s="444">
        <f t="shared" ca="1" si="105"/>
        <v>-123021004.65540174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-512587.51939750725</v>
      </c>
      <c r="L1218" s="444">
        <f t="shared" ca="1" si="104"/>
        <v>-123533592.17479925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25">
      <c r="G1219" s="459"/>
      <c r="H1219" s="459">
        <v>1212</v>
      </c>
      <c r="I1219" s="444">
        <f t="shared" ca="1" si="105"/>
        <v>-123533592.17479925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-514723.30072833021</v>
      </c>
      <c r="L1219" s="444">
        <f t="shared" ca="1" si="104"/>
        <v>-124048315.47552758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25">
      <c r="G1220" s="459"/>
      <c r="H1220" s="459">
        <v>1213</v>
      </c>
      <c r="I1220" s="444">
        <f t="shared" ca="1" si="105"/>
        <v>-124048315.47552758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-516867.9811480316</v>
      </c>
      <c r="L1220" s="444">
        <f t="shared" ca="1" si="104"/>
        <v>-124565183.45667562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25">
      <c r="G1221" s="459"/>
      <c r="H1221" s="459">
        <v>1214</v>
      </c>
      <c r="I1221" s="444">
        <f t="shared" ca="1" si="105"/>
        <v>-124565183.45667562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-519021.59773614845</v>
      </c>
      <c r="L1221" s="444">
        <f t="shared" ca="1" si="104"/>
        <v>-125084205.05441177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25">
      <c r="G1222" s="459"/>
      <c r="H1222" s="459">
        <v>1215</v>
      </c>
      <c r="I1222" s="444">
        <f t="shared" ca="1" si="105"/>
        <v>-125084205.05441177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-521184.1877267157</v>
      </c>
      <c r="L1222" s="444">
        <f t="shared" ca="1" si="104"/>
        <v>-125605389.24213849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25">
      <c r="G1223" s="459"/>
      <c r="H1223" s="459">
        <v>1216</v>
      </c>
      <c r="I1223" s="444">
        <f t="shared" ca="1" si="105"/>
        <v>-125605389.24213849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-523355.78850891039</v>
      </c>
      <c r="L1223" s="444">
        <f t="shared" ca="1" si="104"/>
        <v>-126128745.0306474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25">
      <c r="G1224" s="459"/>
      <c r="H1224" s="459">
        <v>1217</v>
      </c>
      <c r="I1224" s="444">
        <f t="shared" ca="1" si="105"/>
        <v>-126128745.0306474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-525536.43762769748</v>
      </c>
      <c r="L1224" s="444">
        <f t="shared" ca="1" si="104"/>
        <v>-126654281.4682751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25">
      <c r="G1225" s="459"/>
      <c r="H1225" s="459">
        <v>1218</v>
      </c>
      <c r="I1225" s="444">
        <f t="shared" ca="1" si="105"/>
        <v>-126654281.4682751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-527726.17278447957</v>
      </c>
      <c r="L1225" s="444">
        <f t="shared" ca="1" si="104"/>
        <v>-127182007.64105958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25">
      <c r="G1226" s="459"/>
      <c r="H1226" s="459">
        <v>1219</v>
      </c>
      <c r="I1226" s="444">
        <f t="shared" ca="1" si="105"/>
        <v>-127182007.64105958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-529925.03183774825</v>
      </c>
      <c r="L1226" s="444">
        <f t="shared" ca="1" si="104"/>
        <v>-127711932.67289732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25">
      <c r="G1227" s="459"/>
      <c r="H1227" s="459">
        <v>1220</v>
      </c>
      <c r="I1227" s="444">
        <f t="shared" ca="1" si="105"/>
        <v>-127711932.67289732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-532133.05280373886</v>
      </c>
      <c r="L1227" s="444">
        <f t="shared" ca="1" si="104"/>
        <v>-128244065.72570106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25">
      <c r="G1228" s="459"/>
      <c r="H1228" s="459">
        <v>1221</v>
      </c>
      <c r="I1228" s="444">
        <f t="shared" ca="1" si="105"/>
        <v>-128244065.72570106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-534350.27385708771</v>
      </c>
      <c r="L1228" s="444">
        <f t="shared" ca="1" si="104"/>
        <v>-128778415.99955815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25">
      <c r="G1229" s="459"/>
      <c r="H1229" s="459">
        <v>1222</v>
      </c>
      <c r="I1229" s="444">
        <f t="shared" ca="1" si="105"/>
        <v>-128778415.99955815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-536576.7333314924</v>
      </c>
      <c r="L1229" s="444">
        <f t="shared" ca="1" si="104"/>
        <v>-129314992.73288964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25">
      <c r="G1230" s="459"/>
      <c r="H1230" s="459">
        <v>1223</v>
      </c>
      <c r="I1230" s="444">
        <f t="shared" ca="1" si="105"/>
        <v>-129314992.73288964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-538812.46972037351</v>
      </c>
      <c r="L1230" s="444">
        <f t="shared" ca="1" si="104"/>
        <v>-129853805.20261002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25">
      <c r="G1231" s="459"/>
      <c r="H1231" s="459">
        <v>1224</v>
      </c>
      <c r="I1231" s="444">
        <f t="shared" ca="1" si="105"/>
        <v>-129853805.20261002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-541057.52167754166</v>
      </c>
      <c r="L1231" s="444">
        <f t="shared" ca="1" si="104"/>
        <v>-130394862.72428755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25">
      <c r="G1232" s="459"/>
      <c r="H1232" s="459">
        <v>1225</v>
      </c>
      <c r="I1232" s="444">
        <f t="shared" ca="1" si="105"/>
        <v>-130394862.72428755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-543311.92801786482</v>
      </c>
      <c r="L1232" s="444">
        <f t="shared" ca="1" si="104"/>
        <v>-130938174.65230542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25">
      <c r="G1233" s="459"/>
      <c r="H1233" s="459">
        <v>1226</v>
      </c>
      <c r="I1233" s="444">
        <f t="shared" ca="1" si="105"/>
        <v>-130938174.65230542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-545575.7277179393</v>
      </c>
      <c r="L1233" s="444">
        <f t="shared" ca="1" si="104"/>
        <v>-131483750.38002336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25">
      <c r="G1234" s="459"/>
      <c r="H1234" s="459">
        <v>1227</v>
      </c>
      <c r="I1234" s="444">
        <f t="shared" ca="1" si="105"/>
        <v>-131483750.38002336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-547848.95991676406</v>
      </c>
      <c r="L1234" s="444">
        <f t="shared" ca="1" si="104"/>
        <v>-132031599.33994013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25">
      <c r="G1235" s="459"/>
      <c r="H1235" s="459">
        <v>1228</v>
      </c>
      <c r="I1235" s="444">
        <f t="shared" ca="1" si="105"/>
        <v>-132031599.33994013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-550131.66391641716</v>
      </c>
      <c r="L1235" s="444">
        <f t="shared" ca="1" si="104"/>
        <v>-132581731.00385655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25">
      <c r="G1236" s="459"/>
      <c r="H1236" s="459">
        <v>1229</v>
      </c>
      <c r="I1236" s="444">
        <f t="shared" ca="1" si="105"/>
        <v>-132581731.00385655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-552423.87918273569</v>
      </c>
      <c r="L1236" s="444">
        <f t="shared" ca="1" si="104"/>
        <v>-133134154.8830393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25">
      <c r="G1237" s="459"/>
      <c r="H1237" s="459">
        <v>1230</v>
      </c>
      <c r="I1237" s="444">
        <f t="shared" ca="1" si="105"/>
        <v>-133134154.8830393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-554725.64534599707</v>
      </c>
      <c r="L1237" s="444">
        <f t="shared" ca="1" si="104"/>
        <v>-133688880.5283853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25">
      <c r="G1238" s="459"/>
      <c r="H1238" s="459">
        <v>1231</v>
      </c>
      <c r="I1238" s="444">
        <f t="shared" ca="1" si="105"/>
        <v>-133688880.5283853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-557037.00220160536</v>
      </c>
      <c r="L1238" s="444">
        <f t="shared" ca="1" si="104"/>
        <v>-134245917.5305869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25">
      <c r="G1239" s="459"/>
      <c r="H1239" s="459">
        <v>1232</v>
      </c>
      <c r="I1239" s="444">
        <f t="shared" ca="1" si="105"/>
        <v>-134245917.5305869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-559357.9897107787</v>
      </c>
      <c r="L1239" s="444">
        <f t="shared" ca="1" si="104"/>
        <v>-134805275.52029768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25">
      <c r="G1240" s="459"/>
      <c r="H1240" s="459">
        <v>1233</v>
      </c>
      <c r="I1240" s="444">
        <f t="shared" ca="1" si="105"/>
        <v>-134805275.52029768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-561688.64800124033</v>
      </c>
      <c r="L1240" s="444">
        <f t="shared" ca="1" si="104"/>
        <v>-135366964.16829893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25">
      <c r="G1241" s="459"/>
      <c r="H1241" s="459">
        <v>1234</v>
      </c>
      <c r="I1241" s="444">
        <f t="shared" ca="1" si="105"/>
        <v>-135366964.16829893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-564029.01736791222</v>
      </c>
      <c r="L1241" s="444">
        <f t="shared" ca="1" si="104"/>
        <v>-135930993.18566683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25">
      <c r="G1242" s="459"/>
      <c r="H1242" s="459">
        <v>1235</v>
      </c>
      <c r="I1242" s="444">
        <f t="shared" ca="1" si="105"/>
        <v>-135930993.18566683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-566379.13827361178</v>
      </c>
      <c r="L1242" s="444">
        <f t="shared" ca="1" si="104"/>
        <v>-136497372.32394046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25">
      <c r="G1243" s="459"/>
      <c r="H1243" s="459">
        <v>1236</v>
      </c>
      <c r="I1243" s="444">
        <f t="shared" ca="1" si="105"/>
        <v>-136497372.32394046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-568739.05134975188</v>
      </c>
      <c r="L1243" s="444">
        <f t="shared" ca="1" si="104"/>
        <v>-137066111.37529022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25">
      <c r="G1244" s="459"/>
      <c r="H1244" s="459">
        <v>1237</v>
      </c>
      <c r="I1244" s="444">
        <f t="shared" ca="1" si="105"/>
        <v>-137066111.37529022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-571108.79739704251</v>
      </c>
      <c r="L1244" s="444">
        <f t="shared" ca="1" si="104"/>
        <v>-137637220.17268726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25">
      <c r="G1245" s="459"/>
      <c r="H1245" s="459">
        <v>1238</v>
      </c>
      <c r="I1245" s="444">
        <f t="shared" ca="1" si="105"/>
        <v>-137637220.17268726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-573488.4173861969</v>
      </c>
      <c r="L1245" s="444">
        <f t="shared" ca="1" si="104"/>
        <v>-138210708.59007347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25">
      <c r="G1246" s="459"/>
      <c r="H1246" s="459">
        <v>1239</v>
      </c>
      <c r="I1246" s="444">
        <f t="shared" ca="1" si="105"/>
        <v>-138210708.59007347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-575877.9524586394</v>
      </c>
      <c r="L1246" s="444">
        <f t="shared" ca="1" si="104"/>
        <v>-138786586.54253212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25">
      <c r="G1247" s="459"/>
      <c r="H1247" s="459">
        <v>1240</v>
      </c>
      <c r="I1247" s="444">
        <f t="shared" ca="1" si="105"/>
        <v>-138786586.54253212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-578277.44392721716</v>
      </c>
      <c r="L1247" s="444">
        <f t="shared" ca="1" si="104"/>
        <v>-139364863.98645934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25">
      <c r="G1248" s="459"/>
      <c r="H1248" s="459">
        <v>1241</v>
      </c>
      <c r="I1248" s="444">
        <f t="shared" ca="1" si="105"/>
        <v>-139364863.98645934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-580686.93327691394</v>
      </c>
      <c r="L1248" s="444">
        <f t="shared" ca="1" si="104"/>
        <v>-139945550.91973627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25">
      <c r="G1249" s="459"/>
      <c r="H1249" s="459">
        <v>1242</v>
      </c>
      <c r="I1249" s="444">
        <f t="shared" ca="1" si="105"/>
        <v>-139945550.91973627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-583106.46216556779</v>
      </c>
      <c r="L1249" s="444">
        <f t="shared" ca="1" si="104"/>
        <v>-140528657.38190183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25">
      <c r="G1250" s="459"/>
      <c r="H1250" s="459">
        <v>1243</v>
      </c>
      <c r="I1250" s="444">
        <f t="shared" ca="1" si="105"/>
        <v>-140528657.38190183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-585536.07242459094</v>
      </c>
      <c r="L1250" s="444">
        <f t="shared" ca="1" si="104"/>
        <v>-141114193.45432642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25">
      <c r="G1251" s="459"/>
      <c r="H1251" s="459">
        <v>1244</v>
      </c>
      <c r="I1251" s="444">
        <f t="shared" ca="1" si="105"/>
        <v>-141114193.45432642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-587975.80605969345</v>
      </c>
      <c r="L1251" s="444">
        <f t="shared" ca="1" si="104"/>
        <v>-141702169.26038611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25">
      <c r="G1252" s="459"/>
      <c r="H1252" s="459">
        <v>1245</v>
      </c>
      <c r="I1252" s="444">
        <f t="shared" ca="1" si="105"/>
        <v>-141702169.26038611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-590425.70525160874</v>
      </c>
      <c r="L1252" s="444">
        <f t="shared" ca="1" si="104"/>
        <v>-142292594.96563771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25">
      <c r="G1253" s="459"/>
      <c r="H1253" s="459">
        <v>1246</v>
      </c>
      <c r="I1253" s="444">
        <f t="shared" ca="1" si="105"/>
        <v>-142292594.96563771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-592885.81235682382</v>
      </c>
      <c r="L1253" s="444">
        <f t="shared" ca="1" si="104"/>
        <v>-142885480.77799454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25">
      <c r="G1254" s="459"/>
      <c r="H1254" s="459">
        <v>1247</v>
      </c>
      <c r="I1254" s="444">
        <f t="shared" ca="1" si="105"/>
        <v>-142885480.77799454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-595356.16990831064</v>
      </c>
      <c r="L1254" s="444">
        <f t="shared" ca="1" si="104"/>
        <v>-143480836.94790286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25">
      <c r="G1255" s="459"/>
      <c r="H1255" s="459">
        <v>1248</v>
      </c>
      <c r="I1255" s="444">
        <f t="shared" ca="1" si="105"/>
        <v>-143480836.94790286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-597836.82061626192</v>
      </c>
      <c r="L1255" s="444">
        <f t="shared" ca="1" si="104"/>
        <v>-144078673.76851913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25">
      <c r="G1256" s="459"/>
      <c r="H1256" s="459">
        <v>1249</v>
      </c>
      <c r="I1256" s="444">
        <f t="shared" ca="1" si="105"/>
        <v>-144078673.76851913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-600327.80736882973</v>
      </c>
      <c r="L1256" s="444">
        <f t="shared" ca="1" si="104"/>
        <v>-144679001.57588795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25">
      <c r="G1257" s="459"/>
      <c r="H1257" s="459">
        <v>1250</v>
      </c>
      <c r="I1257" s="444">
        <f t="shared" ca="1" si="105"/>
        <v>-144679001.57588795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-602829.17323286645</v>
      </c>
      <c r="L1257" s="444">
        <f t="shared" ca="1" si="104"/>
        <v>-145281830.7491208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25">
      <c r="G1258" s="459"/>
      <c r="H1258" s="459">
        <v>1251</v>
      </c>
      <c r="I1258" s="444">
        <f t="shared" ca="1" si="105"/>
        <v>-145281830.7491208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-605340.96145466994</v>
      </c>
      <c r="L1258" s="444">
        <f t="shared" ca="1" si="104"/>
        <v>-145887171.71057546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25">
      <c r="G1259" s="459"/>
      <c r="H1259" s="459">
        <v>1252</v>
      </c>
      <c r="I1259" s="444">
        <f t="shared" ca="1" si="105"/>
        <v>-145887171.71057546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-607863.21546073107</v>
      </c>
      <c r="L1259" s="444">
        <f t="shared" ca="1" si="104"/>
        <v>-146495034.92603618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25">
      <c r="G1260" s="459"/>
      <c r="H1260" s="459">
        <v>1253</v>
      </c>
      <c r="I1260" s="444">
        <f t="shared" ca="1" si="105"/>
        <v>-146495034.92603618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-610395.97885848407</v>
      </c>
      <c r="L1260" s="444">
        <f t="shared" ca="1" si="104"/>
        <v>-147105430.90489465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25">
      <c r="G1261" s="459"/>
      <c r="H1261" s="459">
        <v>1254</v>
      </c>
      <c r="I1261" s="444">
        <f t="shared" ca="1" si="105"/>
        <v>-147105430.90489465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-612939.295437061</v>
      </c>
      <c r="L1261" s="444">
        <f t="shared" ca="1" si="104"/>
        <v>-147718370.20033172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25">
      <c r="G1262" s="459"/>
      <c r="H1262" s="459">
        <v>1255</v>
      </c>
      <c r="I1262" s="444">
        <f t="shared" ca="1" si="105"/>
        <v>-147718370.20033172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-615493.20916804881</v>
      </c>
      <c r="L1262" s="444">
        <f t="shared" ca="1" si="104"/>
        <v>-148333863.40949976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25">
      <c r="G1263" s="459"/>
      <c r="H1263" s="459">
        <v>1256</v>
      </c>
      <c r="I1263" s="444">
        <f t="shared" ca="1" si="105"/>
        <v>-148333863.40949976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-618057.76420624903</v>
      </c>
      <c r="L1263" s="444">
        <f t="shared" ca="1" si="104"/>
        <v>-148951921.17370602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25">
      <c r="G1264" s="459"/>
      <c r="H1264" s="459">
        <v>1257</v>
      </c>
      <c r="I1264" s="444">
        <f t="shared" ca="1" si="105"/>
        <v>-148951921.17370602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-620633.00489044178</v>
      </c>
      <c r="L1264" s="444">
        <f t="shared" ca="1" si="104"/>
        <v>-149572554.17859647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25">
      <c r="G1265" s="459"/>
      <c r="H1265" s="459">
        <v>1258</v>
      </c>
      <c r="I1265" s="444">
        <f t="shared" ca="1" si="105"/>
        <v>-149572554.17859647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-623218.97574415198</v>
      </c>
      <c r="L1265" s="444">
        <f t="shared" ca="1" si="104"/>
        <v>-150195773.15434062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25">
      <c r="G1266" s="459"/>
      <c r="H1266" s="459">
        <v>1259</v>
      </c>
      <c r="I1266" s="444">
        <f t="shared" ca="1" si="105"/>
        <v>-150195773.15434062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-625815.72147641925</v>
      </c>
      <c r="L1266" s="444">
        <f t="shared" ca="1" si="104"/>
        <v>-150821588.87581703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25">
      <c r="G1267" s="459"/>
      <c r="H1267" s="459">
        <v>1260</v>
      </c>
      <c r="I1267" s="444">
        <f t="shared" ca="1" si="105"/>
        <v>-150821588.87581703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-628423.28698257101</v>
      </c>
      <c r="L1267" s="444">
        <f t="shared" ca="1" si="104"/>
        <v>-151450012.1627996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25">
      <c r="G1268" s="459"/>
      <c r="H1268" s="459">
        <v>1261</v>
      </c>
      <c r="I1268" s="444">
        <f t="shared" ca="1" si="105"/>
        <v>-151450012.1627996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-631041.71734499827</v>
      </c>
      <c r="L1268" s="444">
        <f t="shared" ca="1" si="104"/>
        <v>-152081053.8801446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25">
      <c r="G1269" s="459"/>
      <c r="H1269" s="459">
        <v>1262</v>
      </c>
      <c r="I1269" s="444">
        <f t="shared" ca="1" si="105"/>
        <v>-152081053.8801446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-633671.05783393583</v>
      </c>
      <c r="L1269" s="444">
        <f t="shared" ca="1" si="104"/>
        <v>-152714724.93797854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25">
      <c r="G1270" s="459"/>
      <c r="H1270" s="459">
        <v>1263</v>
      </c>
      <c r="I1270" s="444">
        <f t="shared" ca="1" si="105"/>
        <v>-152714724.93797854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-636311.35390824394</v>
      </c>
      <c r="L1270" s="444">
        <f t="shared" ca="1" si="104"/>
        <v>-153351036.29188678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25">
      <c r="G1271" s="459"/>
      <c r="H1271" s="459">
        <v>1264</v>
      </c>
      <c r="I1271" s="444">
        <f t="shared" ca="1" si="105"/>
        <v>-153351036.29188678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-638962.65121619485</v>
      </c>
      <c r="L1271" s="444">
        <f t="shared" ca="1" si="104"/>
        <v>-153989998.94310299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25">
      <c r="G1272" s="459"/>
      <c r="H1272" s="459">
        <v>1265</v>
      </c>
      <c r="I1272" s="444">
        <f t="shared" ca="1" si="105"/>
        <v>-153989998.94310299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-641624.99559626239</v>
      </c>
      <c r="L1272" s="444">
        <f t="shared" ca="1" si="104"/>
        <v>-154631623.93869925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25">
      <c r="G1273" s="459"/>
      <c r="H1273" s="459">
        <v>1266</v>
      </c>
      <c r="I1273" s="444">
        <f t="shared" ca="1" si="105"/>
        <v>-154631623.93869925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-644298.43307791348</v>
      </c>
      <c r="L1273" s="444">
        <f t="shared" ca="1" si="104"/>
        <v>-155275922.37177715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25">
      <c r="G1274" s="459"/>
      <c r="H1274" s="459">
        <v>1267</v>
      </c>
      <c r="I1274" s="444">
        <f t="shared" ca="1" si="105"/>
        <v>-155275922.37177715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-646983.00988240482</v>
      </c>
      <c r="L1274" s="444">
        <f t="shared" ca="1" si="104"/>
        <v>-155922905.38165954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25">
      <c r="G1275" s="459"/>
      <c r="H1275" s="459">
        <v>1268</v>
      </c>
      <c r="I1275" s="444">
        <f t="shared" ca="1" si="105"/>
        <v>-155922905.38165954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-649678.77242358145</v>
      </c>
      <c r="L1275" s="444">
        <f t="shared" ca="1" si="104"/>
        <v>-156572584.15408313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25">
      <c r="G1276" s="459"/>
      <c r="H1276" s="459">
        <v>1269</v>
      </c>
      <c r="I1276" s="444">
        <f t="shared" ca="1" si="105"/>
        <v>-156572584.15408313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-652385.76730867976</v>
      </c>
      <c r="L1276" s="444">
        <f t="shared" ca="1" si="104"/>
        <v>-157224969.92139181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25">
      <c r="G1277" s="459"/>
      <c r="H1277" s="459">
        <v>1270</v>
      </c>
      <c r="I1277" s="444">
        <f t="shared" ca="1" si="105"/>
        <v>-157224969.92139181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-655104.04133913259</v>
      </c>
      <c r="L1277" s="444">
        <f t="shared" ca="1" si="104"/>
        <v>-157880073.96273094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25">
      <c r="G1278" s="459"/>
      <c r="H1278" s="459">
        <v>1271</v>
      </c>
      <c r="I1278" s="444">
        <f t="shared" ca="1" si="105"/>
        <v>-157880073.96273094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-657833.64151137893</v>
      </c>
      <c r="L1278" s="444">
        <f t="shared" ca="1" si="104"/>
        <v>-158537907.60424232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25">
      <c r="G1279" s="459"/>
      <c r="H1279" s="459">
        <v>1272</v>
      </c>
      <c r="I1279" s="444">
        <f t="shared" ca="1" si="105"/>
        <v>-158537907.60424232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-660574.61501767638</v>
      </c>
      <c r="L1279" s="444">
        <f t="shared" ca="1" si="104"/>
        <v>-159198482.21926001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25">
      <c r="G1280" s="459"/>
      <c r="H1280" s="459">
        <v>1273</v>
      </c>
      <c r="I1280" s="444">
        <f t="shared" ca="1" si="105"/>
        <v>-159198482.21926001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-663327.00924691674</v>
      </c>
      <c r="L1280" s="444">
        <f t="shared" ca="1" si="104"/>
        <v>-159861809.22850692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25">
      <c r="G1281" s="459"/>
      <c r="H1281" s="459">
        <v>1274</v>
      </c>
      <c r="I1281" s="444">
        <f t="shared" ca="1" si="105"/>
        <v>-159861809.22850692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-666090.87178544549</v>
      </c>
      <c r="L1281" s="444">
        <f t="shared" ca="1" si="104"/>
        <v>-160527900.10029235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25">
      <c r="G1282" s="459"/>
      <c r="H1282" s="459">
        <v>1275</v>
      </c>
      <c r="I1282" s="444">
        <f t="shared" ca="1" si="105"/>
        <v>-160527900.10029235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-668866.25041788479</v>
      </c>
      <c r="L1282" s="444">
        <f t="shared" ca="1" si="104"/>
        <v>-161196766.35071024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25">
      <c r="G1283" s="459"/>
      <c r="H1283" s="459">
        <v>1276</v>
      </c>
      <c r="I1283" s="444">
        <f t="shared" ca="1" si="105"/>
        <v>-161196766.35071024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-671653.19312795938</v>
      </c>
      <c r="L1283" s="444">
        <f t="shared" ref="L1283:L1537" ca="1" si="109">I1283-J1283+K1283</f>
        <v>-161868419.5438382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25">
      <c r="G1284" s="459"/>
      <c r="H1284" s="459">
        <v>1277</v>
      </c>
      <c r="I1284" s="444">
        <f t="shared" ref="I1284:I1538" ca="1" si="110">L1283</f>
        <v>-161868419.5438382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-674451.74809932581</v>
      </c>
      <c r="L1284" s="444">
        <f t="shared" ca="1" si="109"/>
        <v>-162542871.29193753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25">
      <c r="G1285" s="459"/>
      <c r="H1285" s="459">
        <v>1278</v>
      </c>
      <c r="I1285" s="444">
        <f t="shared" ca="1" si="110"/>
        <v>-162542871.29193753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-677261.96371640638</v>
      </c>
      <c r="L1285" s="444">
        <f t="shared" ca="1" si="109"/>
        <v>-163220133.25565395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25">
      <c r="G1286" s="459"/>
      <c r="H1286" s="459">
        <v>1279</v>
      </c>
      <c r="I1286" s="444">
        <f t="shared" ca="1" si="110"/>
        <v>-163220133.25565395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-680083.88856522483</v>
      </c>
      <c r="L1286" s="444">
        <f t="shared" ca="1" si="109"/>
        <v>-163900217.14421916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25">
      <c r="G1287" s="459"/>
      <c r="H1287" s="459">
        <v>1280</v>
      </c>
      <c r="I1287" s="444">
        <f t="shared" ca="1" si="110"/>
        <v>-163900217.14421916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-682917.57143424649</v>
      </c>
      <c r="L1287" s="444">
        <f t="shared" ca="1" si="109"/>
        <v>-164583134.71565342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25">
      <c r="G1288" s="459"/>
      <c r="H1288" s="459">
        <v>1281</v>
      </c>
      <c r="I1288" s="444">
        <f t="shared" ca="1" si="110"/>
        <v>-164583134.71565342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-685763.06131522253</v>
      </c>
      <c r="L1288" s="444">
        <f t="shared" ca="1" si="109"/>
        <v>-165268897.77696863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25">
      <c r="G1289" s="459"/>
      <c r="H1289" s="459">
        <v>1282</v>
      </c>
      <c r="I1289" s="444">
        <f t="shared" ca="1" si="110"/>
        <v>-165268897.77696863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-688620.40740403591</v>
      </c>
      <c r="L1289" s="444">
        <f t="shared" ca="1" si="109"/>
        <v>-165957518.18437266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25">
      <c r="G1290" s="459"/>
      <c r="H1290" s="459">
        <v>1283</v>
      </c>
      <c r="I1290" s="444">
        <f t="shared" ca="1" si="110"/>
        <v>-165957518.18437266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-691489.6591015528</v>
      </c>
      <c r="L1290" s="444">
        <f t="shared" ca="1" si="109"/>
        <v>-166649007.84347421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25">
      <c r="G1291" s="459"/>
      <c r="H1291" s="459">
        <v>1284</v>
      </c>
      <c r="I1291" s="444">
        <f t="shared" ca="1" si="110"/>
        <v>-166649007.84347421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-694370.86601447582</v>
      </c>
      <c r="L1291" s="444">
        <f t="shared" ca="1" si="109"/>
        <v>-167343378.70948869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25">
      <c r="G1292" s="459"/>
      <c r="H1292" s="459">
        <v>1285</v>
      </c>
      <c r="I1292" s="444">
        <f t="shared" ca="1" si="110"/>
        <v>-167343378.70948869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-697264.07795620291</v>
      </c>
      <c r="L1292" s="444">
        <f t="shared" ca="1" si="109"/>
        <v>-168040642.78744489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25">
      <c r="G1293" s="459"/>
      <c r="H1293" s="459">
        <v>1286</v>
      </c>
      <c r="I1293" s="444">
        <f t="shared" ca="1" si="110"/>
        <v>-168040642.78744489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-700169.344947687</v>
      </c>
      <c r="L1293" s="444">
        <f t="shared" ca="1" si="109"/>
        <v>-168740812.13239259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25">
      <c r="G1294" s="459"/>
      <c r="H1294" s="459">
        <v>1287</v>
      </c>
      <c r="I1294" s="444">
        <f t="shared" ca="1" si="110"/>
        <v>-168740812.13239259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-703086.71721830242</v>
      </c>
      <c r="L1294" s="444">
        <f t="shared" ca="1" si="109"/>
        <v>-169443898.84961089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25">
      <c r="G1295" s="459"/>
      <c r="H1295" s="459">
        <v>1288</v>
      </c>
      <c r="I1295" s="444">
        <f t="shared" ca="1" si="110"/>
        <v>-169443898.84961089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-706016.24520671205</v>
      </c>
      <c r="L1295" s="444">
        <f t="shared" ca="1" si="109"/>
        <v>-170149915.09481761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25">
      <c r="G1296" s="459"/>
      <c r="H1296" s="459">
        <v>1289</v>
      </c>
      <c r="I1296" s="444">
        <f t="shared" ca="1" si="110"/>
        <v>-170149915.09481761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-708957.97956174007</v>
      </c>
      <c r="L1296" s="444">
        <f t="shared" ca="1" si="109"/>
        <v>-170858873.07437935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25">
      <c r="G1297" s="459"/>
      <c r="H1297" s="459">
        <v>1290</v>
      </c>
      <c r="I1297" s="444">
        <f t="shared" ca="1" si="110"/>
        <v>-170858873.07437935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-711911.97114324733</v>
      </c>
      <c r="L1297" s="444">
        <f t="shared" ca="1" si="109"/>
        <v>-171570785.0455226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25">
      <c r="G1298" s="459"/>
      <c r="H1298" s="459">
        <v>1291</v>
      </c>
      <c r="I1298" s="444">
        <f t="shared" ca="1" si="110"/>
        <v>-171570785.0455226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-714878.27102301084</v>
      </c>
      <c r="L1298" s="444">
        <f t="shared" ca="1" si="109"/>
        <v>-172285663.31654561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25">
      <c r="G1299" s="459"/>
      <c r="H1299" s="459">
        <v>1292</v>
      </c>
      <c r="I1299" s="444">
        <f t="shared" ca="1" si="110"/>
        <v>-172285663.31654561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-717856.93048560666</v>
      </c>
      <c r="L1299" s="444">
        <f t="shared" ca="1" si="109"/>
        <v>-173003520.24703121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25">
      <c r="G1300" s="459"/>
      <c r="H1300" s="459">
        <v>1293</v>
      </c>
      <c r="I1300" s="444">
        <f t="shared" ca="1" si="110"/>
        <v>-173003520.24703121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-720848.00102929666</v>
      </c>
      <c r="L1300" s="444">
        <f t="shared" ca="1" si="109"/>
        <v>-173724368.24806049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25">
      <c r="G1301" s="459"/>
      <c r="H1301" s="459">
        <v>1294</v>
      </c>
      <c r="I1301" s="444">
        <f t="shared" ca="1" si="110"/>
        <v>-173724368.24806049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-723851.53436691873</v>
      </c>
      <c r="L1301" s="444">
        <f t="shared" ca="1" si="109"/>
        <v>-174448219.7824274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25">
      <c r="G1302" s="459"/>
      <c r="H1302" s="459">
        <v>1295</v>
      </c>
      <c r="I1302" s="444">
        <f t="shared" ca="1" si="110"/>
        <v>-174448219.7824274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-726867.58242678083</v>
      </c>
      <c r="L1302" s="444">
        <f t="shared" ca="1" si="109"/>
        <v>-175175087.36485419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25">
      <c r="G1303" s="459"/>
      <c r="H1303" s="459">
        <v>1296</v>
      </c>
      <c r="I1303" s="444">
        <f t="shared" ca="1" si="110"/>
        <v>-175175087.36485419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-729896.19735355908</v>
      </c>
      <c r="L1303" s="444">
        <f t="shared" ca="1" si="109"/>
        <v>-175904983.56220776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25">
      <c r="G1304" s="459"/>
      <c r="H1304" s="459">
        <v>1297</v>
      </c>
      <c r="I1304" s="444">
        <f t="shared" ca="1" si="110"/>
        <v>-175904983.56220776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-732937.43150919897</v>
      </c>
      <c r="L1304" s="444">
        <f t="shared" ca="1" si="109"/>
        <v>-176637920.99371696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25">
      <c r="G1305" s="459"/>
      <c r="H1305" s="459">
        <v>1298</v>
      </c>
      <c r="I1305" s="444">
        <f t="shared" ca="1" si="110"/>
        <v>-176637920.99371696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-735991.33747382066</v>
      </c>
      <c r="L1305" s="444">
        <f t="shared" ca="1" si="109"/>
        <v>-177373912.33119076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25">
      <c r="G1306" s="459"/>
      <c r="H1306" s="459">
        <v>1299</v>
      </c>
      <c r="I1306" s="444">
        <f t="shared" ca="1" si="110"/>
        <v>-177373912.33119076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-739057.96804662817</v>
      </c>
      <c r="L1306" s="444">
        <f t="shared" ca="1" si="109"/>
        <v>-178112970.2992374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25">
      <c r="G1307" s="459"/>
      <c r="H1307" s="459">
        <v>1300</v>
      </c>
      <c r="I1307" s="444">
        <f t="shared" ca="1" si="110"/>
        <v>-178112970.2992374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-742137.37624682253</v>
      </c>
      <c r="L1307" s="444">
        <f t="shared" ca="1" si="109"/>
        <v>-178855107.67548421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25">
      <c r="G1308" s="459"/>
      <c r="H1308" s="459">
        <v>1301</v>
      </c>
      <c r="I1308" s="444">
        <f t="shared" ca="1" si="110"/>
        <v>-178855107.67548421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-745229.61531451752</v>
      </c>
      <c r="L1308" s="444">
        <f t="shared" ca="1" si="109"/>
        <v>-179600337.29079872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25">
      <c r="G1309" s="459"/>
      <c r="H1309" s="459">
        <v>1302</v>
      </c>
      <c r="I1309" s="444">
        <f t="shared" ca="1" si="110"/>
        <v>-179600337.29079872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-748334.73871166131</v>
      </c>
      <c r="L1309" s="444">
        <f t="shared" ca="1" si="109"/>
        <v>-180348672.02951038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25">
      <c r="G1310" s="459"/>
      <c r="H1310" s="459">
        <v>1303</v>
      </c>
      <c r="I1310" s="444">
        <f t="shared" ca="1" si="110"/>
        <v>-180348672.02951038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-751452.80012295989</v>
      </c>
      <c r="L1310" s="444">
        <f t="shared" ca="1" si="109"/>
        <v>-181100124.82963333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25">
      <c r="G1311" s="459"/>
      <c r="H1311" s="459">
        <v>1304</v>
      </c>
      <c r="I1311" s="444">
        <f t="shared" ca="1" si="110"/>
        <v>-181100124.82963333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-754583.85345680546</v>
      </c>
      <c r="L1311" s="444">
        <f t="shared" ca="1" si="109"/>
        <v>-181854708.68309012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25">
      <c r="G1312" s="459"/>
      <c r="H1312" s="459">
        <v>1305</v>
      </c>
      <c r="I1312" s="444">
        <f t="shared" ca="1" si="110"/>
        <v>-181854708.68309012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-757727.95284620882</v>
      </c>
      <c r="L1312" s="444">
        <f t="shared" ca="1" si="109"/>
        <v>-182612436.63593632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25">
      <c r="G1313" s="459"/>
      <c r="H1313" s="459">
        <v>1306</v>
      </c>
      <c r="I1313" s="444">
        <f t="shared" ca="1" si="110"/>
        <v>-182612436.63593632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-760885.15264973463</v>
      </c>
      <c r="L1313" s="444">
        <f t="shared" ca="1" si="109"/>
        <v>-183373321.78858605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25">
      <c r="G1314" s="459"/>
      <c r="H1314" s="459">
        <v>1307</v>
      </c>
      <c r="I1314" s="444">
        <f t="shared" ca="1" si="110"/>
        <v>-183373321.78858605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-764055.50745244185</v>
      </c>
      <c r="L1314" s="444">
        <f t="shared" ca="1" si="109"/>
        <v>-184137377.29603848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25">
      <c r="G1315" s="459"/>
      <c r="H1315" s="459">
        <v>1308</v>
      </c>
      <c r="I1315" s="444">
        <f t="shared" ca="1" si="110"/>
        <v>-184137377.29603848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-767239.07206682698</v>
      </c>
      <c r="L1315" s="444">
        <f t="shared" ca="1" si="109"/>
        <v>-184904616.36810529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25">
      <c r="G1316" s="459"/>
      <c r="H1316" s="459">
        <v>1309</v>
      </c>
      <c r="I1316" s="444">
        <f t="shared" ca="1" si="110"/>
        <v>-184904616.36810529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-770435.901533772</v>
      </c>
      <c r="L1316" s="444">
        <f t="shared" ca="1" si="109"/>
        <v>-185675052.26963907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25">
      <c r="G1317" s="459"/>
      <c r="H1317" s="459">
        <v>1310</v>
      </c>
      <c r="I1317" s="444">
        <f t="shared" ca="1" si="110"/>
        <v>-185675052.26963907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-773646.05112349615</v>
      </c>
      <c r="L1317" s="444">
        <f t="shared" ca="1" si="109"/>
        <v>-186448698.32076257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25">
      <c r="G1318" s="459"/>
      <c r="H1318" s="459">
        <v>1311</v>
      </c>
      <c r="I1318" s="444">
        <f t="shared" ca="1" si="110"/>
        <v>-186448698.32076257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-776869.57633651071</v>
      </c>
      <c r="L1318" s="444">
        <f t="shared" ca="1" si="109"/>
        <v>-187225567.89709908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25">
      <c r="G1319" s="459"/>
      <c r="H1319" s="459">
        <v>1312</v>
      </c>
      <c r="I1319" s="444">
        <f t="shared" ca="1" si="110"/>
        <v>-187225567.89709908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-780106.53290457954</v>
      </c>
      <c r="L1319" s="444">
        <f t="shared" ca="1" si="109"/>
        <v>-188005674.43000364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25">
      <c r="G1320" s="459"/>
      <c r="H1320" s="459">
        <v>1313</v>
      </c>
      <c r="I1320" s="444">
        <f t="shared" ca="1" si="110"/>
        <v>-188005674.43000364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-783356.97679168184</v>
      </c>
      <c r="L1320" s="444">
        <f t="shared" ca="1" si="109"/>
        <v>-188789031.40679532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25">
      <c r="G1321" s="459"/>
      <c r="H1321" s="459">
        <v>1314</v>
      </c>
      <c r="I1321" s="444">
        <f t="shared" ca="1" si="110"/>
        <v>-188789031.40679532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-786620.96419498045</v>
      </c>
      <c r="L1321" s="444">
        <f t="shared" ca="1" si="109"/>
        <v>-189575652.37099031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25">
      <c r="G1322" s="459"/>
      <c r="H1322" s="459">
        <v>1315</v>
      </c>
      <c r="I1322" s="444">
        <f t="shared" ca="1" si="110"/>
        <v>-189575652.37099031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-789898.55154579296</v>
      </c>
      <c r="L1322" s="444">
        <f t="shared" ca="1" si="109"/>
        <v>-190365550.9225361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25">
      <c r="G1323" s="459"/>
      <c r="H1323" s="459">
        <v>1316</v>
      </c>
      <c r="I1323" s="444">
        <f t="shared" ca="1" si="110"/>
        <v>-190365550.9225361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-793189.79551056714</v>
      </c>
      <c r="L1323" s="444">
        <f t="shared" ca="1" si="109"/>
        <v>-191158740.71804667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25">
      <c r="G1324" s="459"/>
      <c r="H1324" s="459">
        <v>1317</v>
      </c>
      <c r="I1324" s="444">
        <f t="shared" ca="1" si="110"/>
        <v>-191158740.71804667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-796494.75299186108</v>
      </c>
      <c r="L1324" s="444">
        <f t="shared" ca="1" si="109"/>
        <v>-191955235.47103852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25">
      <c r="G1325" s="459"/>
      <c r="H1325" s="459">
        <v>1318</v>
      </c>
      <c r="I1325" s="444">
        <f t="shared" ca="1" si="110"/>
        <v>-191955235.47103852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-799813.48112932721</v>
      </c>
      <c r="L1325" s="444">
        <f t="shared" ca="1" si="109"/>
        <v>-192755048.95216784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25">
      <c r="G1326" s="459"/>
      <c r="H1326" s="459">
        <v>1319</v>
      </c>
      <c r="I1326" s="444">
        <f t="shared" ca="1" si="110"/>
        <v>-192755048.95216784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-803146.03730069927</v>
      </c>
      <c r="L1326" s="444">
        <f t="shared" ca="1" si="109"/>
        <v>-193558194.98946854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25">
      <c r="G1327" s="459"/>
      <c r="H1327" s="459">
        <v>1320</v>
      </c>
      <c r="I1327" s="444">
        <f t="shared" ca="1" si="110"/>
        <v>-193558194.98946854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-806492.47912278562</v>
      </c>
      <c r="L1327" s="444">
        <f t="shared" ca="1" si="109"/>
        <v>-194364687.46859133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25">
      <c r="G1328" s="459"/>
      <c r="H1328" s="459">
        <v>1321</v>
      </c>
      <c r="I1328" s="444">
        <f t="shared" ca="1" si="110"/>
        <v>-194364687.46859133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-809852.86445246392</v>
      </c>
      <c r="L1328" s="444">
        <f t="shared" ca="1" si="109"/>
        <v>-195174540.33304378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25">
      <c r="G1329" s="459"/>
      <c r="H1329" s="459">
        <v>1322</v>
      </c>
      <c r="I1329" s="444">
        <f t="shared" ca="1" si="110"/>
        <v>-195174540.33304378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-813227.25138768239</v>
      </c>
      <c r="L1329" s="444">
        <f t="shared" ca="1" si="109"/>
        <v>-195987767.58443147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25">
      <c r="G1330" s="459"/>
      <c r="H1330" s="459">
        <v>1323</v>
      </c>
      <c r="I1330" s="444">
        <f t="shared" ca="1" si="110"/>
        <v>-195987767.58443147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-816615.69826846442</v>
      </c>
      <c r="L1330" s="444">
        <f t="shared" ca="1" si="109"/>
        <v>-196804383.28269994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25">
      <c r="G1331" s="459"/>
      <c r="H1331" s="459">
        <v>1324</v>
      </c>
      <c r="I1331" s="444">
        <f t="shared" ca="1" si="110"/>
        <v>-196804383.28269994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-820018.26367791637</v>
      </c>
      <c r="L1331" s="444">
        <f t="shared" ca="1" si="109"/>
        <v>-197624401.54637787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25">
      <c r="G1332" s="459"/>
      <c r="H1332" s="459">
        <v>1325</v>
      </c>
      <c r="I1332" s="444">
        <f t="shared" ca="1" si="110"/>
        <v>-197624401.54637787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-823435.00644324115</v>
      </c>
      <c r="L1332" s="444">
        <f t="shared" ca="1" si="109"/>
        <v>-198447836.5528211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25">
      <c r="G1333" s="459"/>
      <c r="H1333" s="459">
        <v>1326</v>
      </c>
      <c r="I1333" s="444">
        <f t="shared" ca="1" si="110"/>
        <v>-198447836.5528211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-826865.98563675454</v>
      </c>
      <c r="L1333" s="444">
        <f t="shared" ca="1" si="109"/>
        <v>-199274702.53845784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25">
      <c r="G1334" s="459"/>
      <c r="H1334" s="459">
        <v>1327</v>
      </c>
      <c r="I1334" s="444">
        <f t="shared" ca="1" si="110"/>
        <v>-199274702.53845784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-830311.26057690766</v>
      </c>
      <c r="L1334" s="444">
        <f t="shared" ca="1" si="109"/>
        <v>-200105013.79903474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25">
      <c r="G1335" s="459"/>
      <c r="H1335" s="459">
        <v>1328</v>
      </c>
      <c r="I1335" s="444">
        <f t="shared" ca="1" si="110"/>
        <v>-200105013.79903474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-833770.89082931145</v>
      </c>
      <c r="L1335" s="444">
        <f t="shared" ca="1" si="109"/>
        <v>-200938784.68986407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25">
      <c r="G1336" s="459"/>
      <c r="H1336" s="459">
        <v>1329</v>
      </c>
      <c r="I1336" s="444">
        <f t="shared" ca="1" si="110"/>
        <v>-200938784.68986407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-837244.93620776699</v>
      </c>
      <c r="L1336" s="444">
        <f t="shared" ca="1" si="109"/>
        <v>-201776029.62607184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25">
      <c r="G1337" s="459"/>
      <c r="H1337" s="459">
        <v>1330</v>
      </c>
      <c r="I1337" s="444">
        <f t="shared" ca="1" si="110"/>
        <v>-201776029.62607184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-840733.45677529927</v>
      </c>
      <c r="L1337" s="444">
        <f t="shared" ca="1" si="109"/>
        <v>-202616763.08284715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25">
      <c r="G1338" s="459"/>
      <c r="H1338" s="459">
        <v>1331</v>
      </c>
      <c r="I1338" s="444">
        <f t="shared" ca="1" si="110"/>
        <v>-202616763.08284715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-844236.51284519641</v>
      </c>
      <c r="L1338" s="444">
        <f t="shared" ca="1" si="109"/>
        <v>-203460999.59569234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25">
      <c r="G1339" s="459"/>
      <c r="H1339" s="459">
        <v>1332</v>
      </c>
      <c r="I1339" s="444">
        <f t="shared" ca="1" si="110"/>
        <v>-203460999.59569234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-847754.16498205136</v>
      </c>
      <c r="L1339" s="444">
        <f t="shared" ca="1" si="109"/>
        <v>-204308753.76067439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25">
      <c r="G1340" s="459"/>
      <c r="H1340" s="459">
        <v>1333</v>
      </c>
      <c r="I1340" s="444">
        <f t="shared" ca="1" si="110"/>
        <v>-204308753.76067439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-851286.47400280996</v>
      </c>
      <c r="L1340" s="444">
        <f t="shared" ca="1" si="109"/>
        <v>-205160040.2346772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25">
      <c r="G1341" s="459"/>
      <c r="H1341" s="459">
        <v>1334</v>
      </c>
      <c r="I1341" s="444">
        <f t="shared" ca="1" si="110"/>
        <v>-205160040.2346772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-854833.50097782165</v>
      </c>
      <c r="L1341" s="444">
        <f t="shared" ca="1" si="109"/>
        <v>-206014873.73565501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25">
      <c r="G1342" s="459"/>
      <c r="H1342" s="459">
        <v>1335</v>
      </c>
      <c r="I1342" s="444">
        <f t="shared" ca="1" si="110"/>
        <v>-206014873.73565501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-858395.30723189586</v>
      </c>
      <c r="L1342" s="444">
        <f t="shared" ca="1" si="109"/>
        <v>-206873269.04288691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25">
      <c r="G1343" s="459"/>
      <c r="H1343" s="459">
        <v>1336</v>
      </c>
      <c r="I1343" s="444">
        <f t="shared" ca="1" si="110"/>
        <v>-206873269.04288691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-861971.95434536214</v>
      </c>
      <c r="L1343" s="444">
        <f t="shared" ca="1" si="109"/>
        <v>-207735240.99723229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25">
      <c r="G1344" s="459"/>
      <c r="H1344" s="459">
        <v>1337</v>
      </c>
      <c r="I1344" s="444">
        <f t="shared" ca="1" si="110"/>
        <v>-207735240.99723229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-865563.50415513455</v>
      </c>
      <c r="L1344" s="444">
        <f t="shared" ca="1" si="109"/>
        <v>-208600804.50138742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25">
      <c r="G1345" s="459"/>
      <c r="H1345" s="459">
        <v>1338</v>
      </c>
      <c r="I1345" s="444">
        <f t="shared" ca="1" si="110"/>
        <v>-208600804.50138742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-869170.01875578088</v>
      </c>
      <c r="L1345" s="444">
        <f t="shared" ca="1" si="109"/>
        <v>-209469974.52014321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25">
      <c r="G1346" s="459"/>
      <c r="H1346" s="459">
        <v>1339</v>
      </c>
      <c r="I1346" s="444">
        <f t="shared" ca="1" si="110"/>
        <v>-209469974.52014321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-872791.56050059653</v>
      </c>
      <c r="L1346" s="444">
        <f t="shared" ca="1" si="109"/>
        <v>-210342766.0806438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25">
      <c r="G1347" s="459"/>
      <c r="H1347" s="459">
        <v>1340</v>
      </c>
      <c r="I1347" s="444">
        <f t="shared" ca="1" si="110"/>
        <v>-210342766.0806438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-876428.19200268248</v>
      </c>
      <c r="L1347" s="444">
        <f t="shared" ca="1" si="109"/>
        <v>-211219194.27264649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25">
      <c r="G1348" s="459"/>
      <c r="H1348" s="459">
        <v>1341</v>
      </c>
      <c r="I1348" s="444">
        <f t="shared" ca="1" si="110"/>
        <v>-211219194.27264649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-880079.97613602702</v>
      </c>
      <c r="L1348" s="444">
        <f t="shared" ca="1" si="109"/>
        <v>-212099274.24878252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25">
      <c r="G1349" s="459"/>
      <c r="H1349" s="459">
        <v>1342</v>
      </c>
      <c r="I1349" s="444">
        <f t="shared" ca="1" si="110"/>
        <v>-212099274.24878252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-883746.97603659378</v>
      </c>
      <c r="L1349" s="444">
        <f t="shared" ca="1" si="109"/>
        <v>-212983021.22481912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25">
      <c r="G1350" s="459"/>
      <c r="H1350" s="459">
        <v>1343</v>
      </c>
      <c r="I1350" s="444">
        <f t="shared" ca="1" si="110"/>
        <v>-212983021.22481912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-887429.25510341313</v>
      </c>
      <c r="L1350" s="444">
        <f t="shared" ca="1" si="109"/>
        <v>-213870450.47992253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25">
      <c r="G1351" s="459"/>
      <c r="H1351" s="459">
        <v>1344</v>
      </c>
      <c r="I1351" s="444">
        <f t="shared" ca="1" si="110"/>
        <v>-213870450.47992253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-891126.87699967716</v>
      </c>
      <c r="L1351" s="444">
        <f t="shared" ca="1" si="109"/>
        <v>-214761577.35692221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25">
      <c r="G1352" s="459"/>
      <c r="H1352" s="459">
        <v>1345</v>
      </c>
      <c r="I1352" s="444">
        <f t="shared" ca="1" si="110"/>
        <v>-214761577.35692221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-894839.90565384249</v>
      </c>
      <c r="L1352" s="444">
        <f t="shared" ca="1" si="109"/>
        <v>-215656417.26257604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25">
      <c r="G1353" s="459"/>
      <c r="H1353" s="459">
        <v>1346</v>
      </c>
      <c r="I1353" s="444">
        <f t="shared" ca="1" si="110"/>
        <v>-215656417.26257604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-898568.40526073345</v>
      </c>
      <c r="L1353" s="444">
        <f t="shared" ca="1" si="109"/>
        <v>-216554985.66783679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25">
      <c r="G1354" s="459"/>
      <c r="H1354" s="459">
        <v>1347</v>
      </c>
      <c r="I1354" s="444">
        <f t="shared" ca="1" si="110"/>
        <v>-216554985.66783679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-902312.44028265309</v>
      </c>
      <c r="L1354" s="444">
        <f t="shared" ca="1" si="109"/>
        <v>-217457298.10811943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25">
      <c r="G1355" s="459"/>
      <c r="H1355" s="459">
        <v>1348</v>
      </c>
      <c r="I1355" s="444">
        <f t="shared" ca="1" si="110"/>
        <v>-217457298.10811943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-906072.07545049756</v>
      </c>
      <c r="L1355" s="444">
        <f t="shared" ca="1" si="109"/>
        <v>-218363370.18356994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25">
      <c r="G1356" s="459"/>
      <c r="H1356" s="459">
        <v>1349</v>
      </c>
      <c r="I1356" s="444">
        <f t="shared" ca="1" si="110"/>
        <v>-218363370.18356994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-909847.37576487463</v>
      </c>
      <c r="L1356" s="444">
        <f t="shared" ca="1" si="109"/>
        <v>-219273217.55933481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25">
      <c r="G1357" s="459"/>
      <c r="H1357" s="459">
        <v>1350</v>
      </c>
      <c r="I1357" s="444">
        <f t="shared" ca="1" si="110"/>
        <v>-219273217.55933481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-913638.40649722842</v>
      </c>
      <c r="L1357" s="444">
        <f t="shared" ca="1" si="109"/>
        <v>-220186855.96583205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25">
      <c r="G1358" s="459"/>
      <c r="H1358" s="459">
        <v>1351</v>
      </c>
      <c r="I1358" s="444">
        <f t="shared" ca="1" si="110"/>
        <v>-220186855.96583205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-917445.23319096689</v>
      </c>
      <c r="L1358" s="444">
        <f t="shared" ca="1" si="109"/>
        <v>-221104301.19902301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25">
      <c r="G1359" s="459"/>
      <c r="H1359" s="459">
        <v>1352</v>
      </c>
      <c r="I1359" s="444">
        <f t="shared" ca="1" si="110"/>
        <v>-221104301.19902301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-921267.92166259582</v>
      </c>
      <c r="L1359" s="444">
        <f t="shared" ca="1" si="109"/>
        <v>-222025569.12068561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25">
      <c r="G1360" s="459"/>
      <c r="H1360" s="459">
        <v>1353</v>
      </c>
      <c r="I1360" s="444">
        <f t="shared" ca="1" si="110"/>
        <v>-222025569.12068561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-925106.53800285677</v>
      </c>
      <c r="L1360" s="444">
        <f t="shared" ca="1" si="109"/>
        <v>-222950675.65868846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25">
      <c r="G1361" s="459"/>
      <c r="H1361" s="459">
        <v>1354</v>
      </c>
      <c r="I1361" s="444">
        <f t="shared" ca="1" si="110"/>
        <v>-222950675.65868846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-928961.14857786847</v>
      </c>
      <c r="L1361" s="444">
        <f t="shared" ca="1" si="109"/>
        <v>-223879636.80726632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25">
      <c r="G1362" s="459"/>
      <c r="H1362" s="459">
        <v>1355</v>
      </c>
      <c r="I1362" s="444">
        <f t="shared" ca="1" si="110"/>
        <v>-223879636.80726632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-932831.8200302762</v>
      </c>
      <c r="L1362" s="444">
        <f t="shared" ca="1" si="109"/>
        <v>-224812468.6272966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25">
      <c r="G1363" s="459"/>
      <c r="H1363" s="459">
        <v>1356</v>
      </c>
      <c r="I1363" s="444">
        <f t="shared" ca="1" si="110"/>
        <v>-224812468.6272966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-936718.61928040243</v>
      </c>
      <c r="L1363" s="444">
        <f t="shared" ca="1" si="109"/>
        <v>-225749187.24657699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25">
      <c r="G1364" s="459"/>
      <c r="H1364" s="459">
        <v>1357</v>
      </c>
      <c r="I1364" s="444">
        <f t="shared" ca="1" si="110"/>
        <v>-225749187.24657699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-940621.61352740414</v>
      </c>
      <c r="L1364" s="444">
        <f t="shared" ca="1" si="109"/>
        <v>-226689808.86010441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25">
      <c r="G1365" s="459"/>
      <c r="H1365" s="459">
        <v>1358</v>
      </c>
      <c r="I1365" s="444">
        <f t="shared" ca="1" si="110"/>
        <v>-226689808.86010441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-944540.87025043508</v>
      </c>
      <c r="L1365" s="444">
        <f t="shared" ca="1" si="109"/>
        <v>-227634349.73035485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25">
      <c r="G1366" s="459"/>
      <c r="H1366" s="459">
        <v>1359</v>
      </c>
      <c r="I1366" s="444">
        <f t="shared" ca="1" si="110"/>
        <v>-227634349.73035485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-948476.4572098119</v>
      </c>
      <c r="L1366" s="444">
        <f t="shared" ca="1" si="109"/>
        <v>-228582826.18756467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25">
      <c r="G1367" s="459"/>
      <c r="H1367" s="459">
        <v>1360</v>
      </c>
      <c r="I1367" s="444">
        <f t="shared" ca="1" si="110"/>
        <v>-228582826.18756467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-952428.44244818599</v>
      </c>
      <c r="L1367" s="444">
        <f t="shared" ca="1" si="109"/>
        <v>-229535254.63001287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25">
      <c r="G1368" s="459"/>
      <c r="H1368" s="459">
        <v>1361</v>
      </c>
      <c r="I1368" s="444">
        <f t="shared" ca="1" si="110"/>
        <v>-229535254.63001287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-956396.89429172024</v>
      </c>
      <c r="L1368" s="444">
        <f t="shared" ca="1" si="109"/>
        <v>-230491651.5243046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25">
      <c r="G1369" s="459"/>
      <c r="H1369" s="459">
        <v>1362</v>
      </c>
      <c r="I1369" s="444">
        <f t="shared" ca="1" si="110"/>
        <v>-230491651.5243046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-960381.8813512692</v>
      </c>
      <c r="L1369" s="444">
        <f t="shared" ca="1" si="109"/>
        <v>-231452033.40565586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25">
      <c r="G1370" s="459"/>
      <c r="H1370" s="459">
        <v>1363</v>
      </c>
      <c r="I1370" s="444">
        <f t="shared" ca="1" si="110"/>
        <v>-231452033.40565586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-964383.47252356622</v>
      </c>
      <c r="L1370" s="444">
        <f t="shared" ca="1" si="109"/>
        <v>-232416416.87817943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25">
      <c r="G1371" s="459"/>
      <c r="H1371" s="459">
        <v>1364</v>
      </c>
      <c r="I1371" s="444">
        <f t="shared" ca="1" si="110"/>
        <v>-232416416.87817943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-968401.73699241423</v>
      </c>
      <c r="L1371" s="444">
        <f t="shared" ca="1" si="109"/>
        <v>-233384818.61517185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25">
      <c r="G1372" s="459"/>
      <c r="H1372" s="459">
        <v>1365</v>
      </c>
      <c r="I1372" s="444">
        <f t="shared" ca="1" si="110"/>
        <v>-233384818.61517185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-972436.74422988272</v>
      </c>
      <c r="L1372" s="444">
        <f t="shared" ca="1" si="109"/>
        <v>-234357255.35940173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25">
      <c r="G1373" s="459"/>
      <c r="H1373" s="459">
        <v>1366</v>
      </c>
      <c r="I1373" s="444">
        <f t="shared" ca="1" si="110"/>
        <v>-234357255.35940173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-976488.56399750721</v>
      </c>
      <c r="L1373" s="444">
        <f t="shared" ca="1" si="109"/>
        <v>-235333743.92339924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25">
      <c r="G1374" s="459"/>
      <c r="H1374" s="459">
        <v>1367</v>
      </c>
      <c r="I1374" s="444">
        <f t="shared" ca="1" si="110"/>
        <v>-235333743.92339924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-980557.26634749689</v>
      </c>
      <c r="L1374" s="444">
        <f t="shared" ca="1" si="109"/>
        <v>-236314301.18974674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25">
      <c r="G1375" s="459"/>
      <c r="H1375" s="459">
        <v>1368</v>
      </c>
      <c r="I1375" s="444">
        <f t="shared" ca="1" si="110"/>
        <v>-236314301.18974674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-984642.92162394477</v>
      </c>
      <c r="L1375" s="444">
        <f t="shared" ca="1" si="109"/>
        <v>-237298944.11137068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25">
      <c r="G1376" s="459"/>
      <c r="H1376" s="459">
        <v>1369</v>
      </c>
      <c r="I1376" s="444">
        <f t="shared" ca="1" si="110"/>
        <v>-237298944.11137068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-988745.60046404449</v>
      </c>
      <c r="L1376" s="444">
        <f t="shared" ca="1" si="109"/>
        <v>-238287689.71183473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25">
      <c r="G1377" s="459"/>
      <c r="H1377" s="459">
        <v>1370</v>
      </c>
      <c r="I1377" s="444">
        <f t="shared" ca="1" si="110"/>
        <v>-238287689.71183473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-992865.37379931146</v>
      </c>
      <c r="L1377" s="444">
        <f t="shared" ca="1" si="109"/>
        <v>-239280555.08563405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25">
      <c r="G1378" s="459"/>
      <c r="H1378" s="459">
        <v>1371</v>
      </c>
      <c r="I1378" s="444">
        <f t="shared" ca="1" si="110"/>
        <v>-239280555.08563405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-997002.31285680854</v>
      </c>
      <c r="L1378" s="444">
        <f t="shared" ca="1" si="109"/>
        <v>-240277557.39849088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25">
      <c r="G1379" s="459"/>
      <c r="H1379" s="459">
        <v>1372</v>
      </c>
      <c r="I1379" s="444">
        <f t="shared" ca="1" si="110"/>
        <v>-240277557.39849088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-1001156.4891603788</v>
      </c>
      <c r="L1379" s="444">
        <f t="shared" ca="1" si="109"/>
        <v>-241278713.88765126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25">
      <c r="G1380" s="459"/>
      <c r="H1380" s="459">
        <v>1373</v>
      </c>
      <c r="I1380" s="444">
        <f t="shared" ca="1" si="110"/>
        <v>-241278713.88765126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-1005327.9745318802</v>
      </c>
      <c r="L1380" s="444">
        <f t="shared" ca="1" si="109"/>
        <v>-242284041.86218315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25">
      <c r="G1381" s="459"/>
      <c r="H1381" s="459">
        <v>1374</v>
      </c>
      <c r="I1381" s="444">
        <f t="shared" ca="1" si="110"/>
        <v>-242284041.86218315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-1009516.8410924299</v>
      </c>
      <c r="L1381" s="444">
        <f t="shared" ca="1" si="109"/>
        <v>-243293558.70327559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25">
      <c r="G1382" s="459"/>
      <c r="H1382" s="459">
        <v>1375</v>
      </c>
      <c r="I1382" s="444">
        <f t="shared" ca="1" si="110"/>
        <v>-243293558.70327559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-1013723.1612636483</v>
      </c>
      <c r="L1382" s="444">
        <f t="shared" ca="1" si="109"/>
        <v>-244307281.86453924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25">
      <c r="G1383" s="459"/>
      <c r="H1383" s="459">
        <v>1376</v>
      </c>
      <c r="I1383" s="444">
        <f t="shared" ca="1" si="110"/>
        <v>-244307281.86453924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-1017947.0077689135</v>
      </c>
      <c r="L1383" s="444">
        <f t="shared" ca="1" si="109"/>
        <v>-245325228.87230814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25">
      <c r="G1384" s="459"/>
      <c r="H1384" s="459">
        <v>1377</v>
      </c>
      <c r="I1384" s="444">
        <f t="shared" ca="1" si="110"/>
        <v>-245325228.87230814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-1022188.4536346173</v>
      </c>
      <c r="L1384" s="444">
        <f t="shared" ca="1" si="109"/>
        <v>-246347417.32594275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25">
      <c r="G1385" s="459"/>
      <c r="H1385" s="459">
        <v>1378</v>
      </c>
      <c r="I1385" s="444">
        <f t="shared" ca="1" si="110"/>
        <v>-246347417.32594275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-1026447.5721914282</v>
      </c>
      <c r="L1385" s="444">
        <f t="shared" ca="1" si="109"/>
        <v>-247373864.89813417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25">
      <c r="G1386" s="459"/>
      <c r="H1386" s="459">
        <v>1379</v>
      </c>
      <c r="I1386" s="444">
        <f t="shared" ca="1" si="110"/>
        <v>-247373864.89813417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-1030724.437075559</v>
      </c>
      <c r="L1386" s="444">
        <f t="shared" ca="1" si="109"/>
        <v>-248404589.33520973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25">
      <c r="G1387" s="459"/>
      <c r="H1387" s="459">
        <v>1380</v>
      </c>
      <c r="I1387" s="444">
        <f t="shared" ca="1" si="110"/>
        <v>-248404589.33520973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-1035019.1222300405</v>
      </c>
      <c r="L1387" s="444">
        <f t="shared" ca="1" si="109"/>
        <v>-249439608.45743978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25">
      <c r="G1388" s="459"/>
      <c r="H1388" s="459">
        <v>1381</v>
      </c>
      <c r="I1388" s="444">
        <f t="shared" ca="1" si="110"/>
        <v>-249439608.45743978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-1039331.7019059991</v>
      </c>
      <c r="L1388" s="444">
        <f t="shared" ca="1" si="109"/>
        <v>-250478940.15934578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25">
      <c r="G1389" s="459"/>
      <c r="H1389" s="459">
        <v>1382</v>
      </c>
      <c r="I1389" s="444">
        <f t="shared" ca="1" si="110"/>
        <v>-250478940.15934578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-1043662.2506639406</v>
      </c>
      <c r="L1389" s="444">
        <f t="shared" ca="1" si="109"/>
        <v>-251522602.41000971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25">
      <c r="G1390" s="459"/>
      <c r="H1390" s="459">
        <v>1383</v>
      </c>
      <c r="I1390" s="444">
        <f t="shared" ca="1" si="110"/>
        <v>-251522602.41000971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-1048010.8433750406</v>
      </c>
      <c r="L1390" s="444">
        <f t="shared" ca="1" si="109"/>
        <v>-252570613.25338474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25">
      <c r="G1391" s="459"/>
      <c r="H1391" s="459">
        <v>1384</v>
      </c>
      <c r="I1391" s="444">
        <f t="shared" ca="1" si="110"/>
        <v>-252570613.25338474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-1052377.5552224363</v>
      </c>
      <c r="L1391" s="444">
        <f t="shared" ca="1" si="109"/>
        <v>-253622990.80860716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25">
      <c r="G1392" s="459"/>
      <c r="H1392" s="459">
        <v>1385</v>
      </c>
      <c r="I1392" s="444">
        <f t="shared" ca="1" si="110"/>
        <v>-253622990.80860716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-1056762.4617025298</v>
      </c>
      <c r="L1392" s="444">
        <f t="shared" ca="1" si="109"/>
        <v>-254679753.27030969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25">
      <c r="G1393" s="459"/>
      <c r="H1393" s="459">
        <v>1386</v>
      </c>
      <c r="I1393" s="444">
        <f t="shared" ca="1" si="110"/>
        <v>-254679753.27030969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-1061165.6386262903</v>
      </c>
      <c r="L1393" s="444">
        <f t="shared" ca="1" si="109"/>
        <v>-255740918.90893596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25">
      <c r="G1394" s="459"/>
      <c r="H1394" s="459">
        <v>1387</v>
      </c>
      <c r="I1394" s="444">
        <f t="shared" ca="1" si="110"/>
        <v>-255740918.90893596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-1065587.1621205665</v>
      </c>
      <c r="L1394" s="444">
        <f t="shared" ca="1" si="109"/>
        <v>-256806506.07105654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25">
      <c r="G1395" s="459"/>
      <c r="H1395" s="459">
        <v>1388</v>
      </c>
      <c r="I1395" s="444">
        <f t="shared" ca="1" si="110"/>
        <v>-256806506.07105654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-1070027.1086294022</v>
      </c>
      <c r="L1395" s="444">
        <f t="shared" ca="1" si="109"/>
        <v>-257876533.17968595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25">
      <c r="G1396" s="459"/>
      <c r="H1396" s="459">
        <v>1389</v>
      </c>
      <c r="I1396" s="444">
        <f t="shared" ca="1" si="110"/>
        <v>-257876533.17968595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-1074485.5549153583</v>
      </c>
      <c r="L1396" s="444">
        <f t="shared" ca="1" si="109"/>
        <v>-258951018.73460132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25">
      <c r="G1397" s="459"/>
      <c r="H1397" s="459">
        <v>1390</v>
      </c>
      <c r="I1397" s="444">
        <f t="shared" ca="1" si="110"/>
        <v>-258951018.73460132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-1078962.5780608389</v>
      </c>
      <c r="L1397" s="444">
        <f t="shared" ca="1" si="109"/>
        <v>-260029981.31266215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25">
      <c r="G1398" s="459"/>
      <c r="H1398" s="459">
        <v>1391</v>
      </c>
      <c r="I1398" s="444">
        <f t="shared" ca="1" si="110"/>
        <v>-260029981.31266215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-1083458.2554694256</v>
      </c>
      <c r="L1398" s="444">
        <f t="shared" ca="1" si="109"/>
        <v>-261113439.56813157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25">
      <c r="G1399" s="459"/>
      <c r="H1399" s="459">
        <v>1392</v>
      </c>
      <c r="I1399" s="444">
        <f t="shared" ca="1" si="110"/>
        <v>-261113439.56813157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-1087972.6648672149</v>
      </c>
      <c r="L1399" s="444">
        <f t="shared" ca="1" si="109"/>
        <v>-262201412.23299879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25">
      <c r="G1400" s="459"/>
      <c r="H1400" s="459">
        <v>1393</v>
      </c>
      <c r="I1400" s="444">
        <f t="shared" ca="1" si="110"/>
        <v>-262201412.23299879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-1092505.8843041614</v>
      </c>
      <c r="L1400" s="444">
        <f t="shared" ca="1" si="109"/>
        <v>-263293918.11730295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25">
      <c r="G1401" s="459"/>
      <c r="H1401" s="459">
        <v>1394</v>
      </c>
      <c r="I1401" s="444">
        <f t="shared" ca="1" si="110"/>
        <v>-263293918.11730295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-1097057.992155429</v>
      </c>
      <c r="L1401" s="444">
        <f t="shared" ca="1" si="109"/>
        <v>-264390976.10945839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25">
      <c r="G1402" s="459"/>
      <c r="H1402" s="459">
        <v>1395</v>
      </c>
      <c r="I1402" s="444">
        <f t="shared" ca="1" si="110"/>
        <v>-264390976.10945839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-1101629.0671227432</v>
      </c>
      <c r="L1402" s="444">
        <f t="shared" ca="1" si="109"/>
        <v>-265492605.17658114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25">
      <c r="G1403" s="459"/>
      <c r="H1403" s="459">
        <v>1396</v>
      </c>
      <c r="I1403" s="444">
        <f t="shared" ca="1" si="110"/>
        <v>-265492605.17658114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-1106219.1882357546</v>
      </c>
      <c r="L1403" s="444">
        <f t="shared" ca="1" si="109"/>
        <v>-266598824.3648169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25">
      <c r="G1404" s="459"/>
      <c r="H1404" s="459">
        <v>1397</v>
      </c>
      <c r="I1404" s="444">
        <f t="shared" ca="1" si="110"/>
        <v>-266598824.3648169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-1110828.4348534036</v>
      </c>
      <c r="L1404" s="444">
        <f t="shared" ca="1" si="109"/>
        <v>-267709652.79967031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25">
      <c r="G1405" s="459"/>
      <c r="H1405" s="459">
        <v>1398</v>
      </c>
      <c r="I1405" s="444">
        <f t="shared" ca="1" si="110"/>
        <v>-267709652.79967031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-1115456.886665293</v>
      </c>
      <c r="L1405" s="444">
        <f t="shared" ca="1" si="109"/>
        <v>-268825109.68633562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25">
      <c r="G1406" s="459"/>
      <c r="H1406" s="459">
        <v>1399</v>
      </c>
      <c r="I1406" s="444">
        <f t="shared" ca="1" si="110"/>
        <v>-268825109.68633562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-1120104.623693065</v>
      </c>
      <c r="L1406" s="444">
        <f t="shared" ca="1" si="109"/>
        <v>-269945214.31002867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25">
      <c r="G1407" s="459"/>
      <c r="H1407" s="459">
        <v>1400</v>
      </c>
      <c r="I1407" s="444">
        <f t="shared" ca="1" si="110"/>
        <v>-269945214.31002867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-1124771.7262917862</v>
      </c>
      <c r="L1407" s="444">
        <f t="shared" ca="1" si="109"/>
        <v>-271069986.03632045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25">
      <c r="G1408" s="459"/>
      <c r="H1408" s="459">
        <v>1401</v>
      </c>
      <c r="I1408" s="444">
        <f t="shared" ca="1" si="110"/>
        <v>-271069986.03632045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-1129458.2751513352</v>
      </c>
      <c r="L1408" s="444">
        <f t="shared" ca="1" si="109"/>
        <v>-272199444.31147176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25">
      <c r="G1409" s="459"/>
      <c r="H1409" s="459">
        <v>1402</v>
      </c>
      <c r="I1409" s="444">
        <f t="shared" ca="1" si="110"/>
        <v>-272199444.31147176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-1134164.351297799</v>
      </c>
      <c r="L1409" s="444">
        <f t="shared" ca="1" si="109"/>
        <v>-273333608.66276956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25">
      <c r="G1410" s="459"/>
      <c r="H1410" s="459">
        <v>1403</v>
      </c>
      <c r="I1410" s="444">
        <f t="shared" ca="1" si="110"/>
        <v>-273333608.66276956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-1138890.0360948732</v>
      </c>
      <c r="L1410" s="444">
        <f t="shared" ca="1" si="109"/>
        <v>-274472498.6988644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25">
      <c r="G1411" s="459"/>
      <c r="H1411" s="459">
        <v>1404</v>
      </c>
      <c r="I1411" s="444">
        <f t="shared" ca="1" si="110"/>
        <v>-274472498.6988644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-1143635.4112452683</v>
      </c>
      <c r="L1411" s="444">
        <f t="shared" ca="1" si="109"/>
        <v>-275616134.11010969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25">
      <c r="G1412" s="459"/>
      <c r="H1412" s="459">
        <v>1405</v>
      </c>
      <c r="I1412" s="444">
        <f t="shared" ca="1" si="110"/>
        <v>-275616134.11010969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-1148400.5587921236</v>
      </c>
      <c r="L1412" s="444">
        <f t="shared" ca="1" si="109"/>
        <v>-276764534.6689018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25">
      <c r="G1413" s="459"/>
      <c r="H1413" s="459">
        <v>1406</v>
      </c>
      <c r="I1413" s="444">
        <f t="shared" ca="1" si="110"/>
        <v>-276764534.6689018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-1153185.5611204242</v>
      </c>
      <c r="L1413" s="444">
        <f t="shared" ca="1" si="109"/>
        <v>-277917720.23002225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25">
      <c r="G1414" s="459"/>
      <c r="H1414" s="459">
        <v>1407</v>
      </c>
      <c r="I1414" s="444">
        <f t="shared" ca="1" si="110"/>
        <v>-277917720.23002225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-1157990.5009584259</v>
      </c>
      <c r="L1414" s="444">
        <f t="shared" ca="1" si="109"/>
        <v>-279075710.73098069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25">
      <c r="G1415" s="459"/>
      <c r="H1415" s="459">
        <v>1408</v>
      </c>
      <c r="I1415" s="444">
        <f t="shared" ca="1" si="110"/>
        <v>-279075710.73098069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-1162815.4613790861</v>
      </c>
      <c r="L1415" s="444">
        <f t="shared" ca="1" si="109"/>
        <v>-280238526.19235981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25">
      <c r="G1416" s="459"/>
      <c r="H1416" s="459">
        <v>1409</v>
      </c>
      <c r="I1416" s="444">
        <f t="shared" ca="1" si="110"/>
        <v>-280238526.19235981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-1167660.5258014991</v>
      </c>
      <c r="L1416" s="444">
        <f t="shared" ca="1" si="109"/>
        <v>-281406186.71816128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25">
      <c r="G1417" s="459"/>
      <c r="H1417" s="459">
        <v>1410</v>
      </c>
      <c r="I1417" s="444">
        <f t="shared" ca="1" si="110"/>
        <v>-281406186.71816128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-1172525.7779923386</v>
      </c>
      <c r="L1417" s="444">
        <f t="shared" ca="1" si="109"/>
        <v>-282578712.49615365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25">
      <c r="G1418" s="459"/>
      <c r="H1418" s="459">
        <v>1411</v>
      </c>
      <c r="I1418" s="444">
        <f t="shared" ca="1" si="110"/>
        <v>-282578712.49615365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-1177411.3020673068</v>
      </c>
      <c r="L1418" s="444">
        <f t="shared" ca="1" si="109"/>
        <v>-283756123.79822093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25">
      <c r="G1419" s="459"/>
      <c r="H1419" s="459">
        <v>1412</v>
      </c>
      <c r="I1419" s="444">
        <f t="shared" ca="1" si="110"/>
        <v>-283756123.79822093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-1182317.1824925872</v>
      </c>
      <c r="L1419" s="444">
        <f t="shared" ca="1" si="109"/>
        <v>-284938440.98071355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25">
      <c r="G1420" s="459"/>
      <c r="H1420" s="459">
        <v>1413</v>
      </c>
      <c r="I1420" s="444">
        <f t="shared" ca="1" si="110"/>
        <v>-284938440.98071355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-1187243.5040863063</v>
      </c>
      <c r="L1420" s="444">
        <f t="shared" ca="1" si="109"/>
        <v>-286125684.48479986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25">
      <c r="G1421" s="459"/>
      <c r="H1421" s="459">
        <v>1414</v>
      </c>
      <c r="I1421" s="444">
        <f t="shared" ca="1" si="110"/>
        <v>-286125684.48479986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-1192190.3520199994</v>
      </c>
      <c r="L1421" s="444">
        <f t="shared" ca="1" si="109"/>
        <v>-287317874.83681989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25">
      <c r="G1422" s="459"/>
      <c r="H1422" s="459">
        <v>1415</v>
      </c>
      <c r="I1422" s="444">
        <f t="shared" ca="1" si="110"/>
        <v>-287317874.83681989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-1197157.8118200828</v>
      </c>
      <c r="L1422" s="444">
        <f t="shared" ca="1" si="109"/>
        <v>-288515032.64863998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25">
      <c r="G1423" s="459"/>
      <c r="H1423" s="459">
        <v>1416</v>
      </c>
      <c r="I1423" s="444">
        <f t="shared" ca="1" si="110"/>
        <v>-288515032.64863998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-1202145.9693693332</v>
      </c>
      <c r="L1423" s="444">
        <f t="shared" ca="1" si="109"/>
        <v>-289717178.61800933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25">
      <c r="G1424" s="459"/>
      <c r="H1424" s="459">
        <v>1417</v>
      </c>
      <c r="I1424" s="444">
        <f t="shared" ca="1" si="110"/>
        <v>-289717178.61800933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-1207154.9109083721</v>
      </c>
      <c r="L1424" s="444">
        <f t="shared" ca="1" si="109"/>
        <v>-290924333.52891773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25">
      <c r="G1425" s="459"/>
      <c r="H1425" s="459">
        <v>1418</v>
      </c>
      <c r="I1425" s="444">
        <f t="shared" ca="1" si="110"/>
        <v>-290924333.52891773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-1212184.7230371572</v>
      </c>
      <c r="L1425" s="444">
        <f t="shared" ca="1" si="109"/>
        <v>-292136518.25195491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25">
      <c r="G1426" s="459"/>
      <c r="H1426" s="459">
        <v>1419</v>
      </c>
      <c r="I1426" s="444">
        <f t="shared" ca="1" si="110"/>
        <v>-292136518.25195491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-1217235.4927164789</v>
      </c>
      <c r="L1426" s="444">
        <f t="shared" ca="1" si="109"/>
        <v>-293353753.7446714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25">
      <c r="G1427" s="459"/>
      <c r="H1427" s="459">
        <v>1420</v>
      </c>
      <c r="I1427" s="444">
        <f t="shared" ca="1" si="110"/>
        <v>-293353753.7446714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-1222307.3072694642</v>
      </c>
      <c r="L1427" s="444">
        <f t="shared" ca="1" si="109"/>
        <v>-294576061.05194086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25">
      <c r="G1428" s="459"/>
      <c r="H1428" s="459">
        <v>1421</v>
      </c>
      <c r="I1428" s="444">
        <f t="shared" ca="1" si="110"/>
        <v>-294576061.05194086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-1227400.2543830869</v>
      </c>
      <c r="L1428" s="444">
        <f t="shared" ca="1" si="109"/>
        <v>-295803461.30632395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25">
      <c r="G1429" s="459"/>
      <c r="H1429" s="459">
        <v>1422</v>
      </c>
      <c r="I1429" s="444">
        <f t="shared" ca="1" si="110"/>
        <v>-295803461.30632395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-1232514.422109683</v>
      </c>
      <c r="L1429" s="444">
        <f t="shared" ca="1" si="109"/>
        <v>-297035975.72843361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25">
      <c r="G1430" s="459"/>
      <c r="H1430" s="459">
        <v>1423</v>
      </c>
      <c r="I1430" s="444">
        <f t="shared" ca="1" si="110"/>
        <v>-297035975.72843361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-1237649.8988684732</v>
      </c>
      <c r="L1430" s="444">
        <f t="shared" ca="1" si="109"/>
        <v>-298273625.62730211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25">
      <c r="G1431" s="459"/>
      <c r="H1431" s="459">
        <v>1424</v>
      </c>
      <c r="I1431" s="444">
        <f t="shared" ca="1" si="110"/>
        <v>-298273625.62730211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-1242806.7734470922</v>
      </c>
      <c r="L1431" s="444">
        <f t="shared" ca="1" si="109"/>
        <v>-299516432.40074921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25">
      <c r="G1432" s="459"/>
      <c r="H1432" s="459">
        <v>1425</v>
      </c>
      <c r="I1432" s="444">
        <f t="shared" ca="1" si="110"/>
        <v>-299516432.40074921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-1247985.1350031216</v>
      </c>
      <c r="L1432" s="444">
        <f t="shared" ca="1" si="109"/>
        <v>-300764417.53575236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25">
      <c r="G1433" s="459"/>
      <c r="H1433" s="459">
        <v>1426</v>
      </c>
      <c r="I1433" s="444">
        <f t="shared" ca="1" si="110"/>
        <v>-300764417.53575236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-1253185.0730656348</v>
      </c>
      <c r="L1433" s="444">
        <f t="shared" ca="1" si="109"/>
        <v>-302017602.60881799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25">
      <c r="G1434" s="459"/>
      <c r="H1434" s="459">
        <v>1427</v>
      </c>
      <c r="I1434" s="444">
        <f t="shared" ca="1" si="110"/>
        <v>-302017602.60881799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-1258406.6775367416</v>
      </c>
      <c r="L1434" s="444">
        <f t="shared" ca="1" si="109"/>
        <v>-303276009.28635472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25">
      <c r="G1435" s="459"/>
      <c r="H1435" s="459">
        <v>1428</v>
      </c>
      <c r="I1435" s="444">
        <f t="shared" ca="1" si="110"/>
        <v>-303276009.28635472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-1263650.0386931447</v>
      </c>
      <c r="L1435" s="444">
        <f t="shared" ca="1" si="109"/>
        <v>-304539659.32504785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25">
      <c r="G1436" s="459"/>
      <c r="H1436" s="459">
        <v>1429</v>
      </c>
      <c r="I1436" s="444">
        <f t="shared" ca="1" si="110"/>
        <v>-304539659.32504785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-1268915.2471876994</v>
      </c>
      <c r="L1436" s="444">
        <f t="shared" ca="1" si="109"/>
        <v>-305808574.57223552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25">
      <c r="G1437" s="459"/>
      <c r="H1437" s="459">
        <v>1430</v>
      </c>
      <c r="I1437" s="444">
        <f t="shared" ca="1" si="110"/>
        <v>-305808574.57223552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-1274202.3940509814</v>
      </c>
      <c r="L1437" s="444">
        <f t="shared" ca="1" si="109"/>
        <v>-307082776.96628648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25">
      <c r="G1438" s="459"/>
      <c r="H1438" s="459">
        <v>1431</v>
      </c>
      <c r="I1438" s="444">
        <f t="shared" ca="1" si="110"/>
        <v>-307082776.96628648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-1279511.5706928603</v>
      </c>
      <c r="L1438" s="444">
        <f t="shared" ca="1" si="109"/>
        <v>-308362288.53697932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25">
      <c r="G1439" s="459"/>
      <c r="H1439" s="459">
        <v>1432</v>
      </c>
      <c r="I1439" s="444">
        <f t="shared" ca="1" si="110"/>
        <v>-308362288.53697932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-1284842.8689040805</v>
      </c>
      <c r="L1439" s="444">
        <f t="shared" ca="1" si="109"/>
        <v>-309647131.40588337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25">
      <c r="G1440" s="459"/>
      <c r="H1440" s="459">
        <v>1433</v>
      </c>
      <c r="I1440" s="444">
        <f t="shared" ca="1" si="110"/>
        <v>-309647131.40588337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-1290196.3808578474</v>
      </c>
      <c r="L1440" s="444">
        <f t="shared" ca="1" si="109"/>
        <v>-310937327.7867412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25">
      <c r="G1441" s="459"/>
      <c r="H1441" s="459">
        <v>1434</v>
      </c>
      <c r="I1441" s="444">
        <f t="shared" ca="1" si="110"/>
        <v>-310937327.7867412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-1295572.1991114216</v>
      </c>
      <c r="L1441" s="444">
        <f t="shared" ca="1" si="109"/>
        <v>-312232899.9858526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25">
      <c r="G1442" s="459"/>
      <c r="H1442" s="459">
        <v>1435</v>
      </c>
      <c r="I1442" s="444">
        <f t="shared" ca="1" si="110"/>
        <v>-312232899.9858526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-1300970.4166077191</v>
      </c>
      <c r="L1442" s="444">
        <f t="shared" ca="1" si="109"/>
        <v>-313533870.40246034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25">
      <c r="G1443" s="459"/>
      <c r="H1443" s="459">
        <v>1436</v>
      </c>
      <c r="I1443" s="444">
        <f t="shared" ca="1" si="110"/>
        <v>-313533870.40246034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-1306391.126676918</v>
      </c>
      <c r="L1443" s="444">
        <f t="shared" ca="1" si="109"/>
        <v>-314840261.52913725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25">
      <c r="G1444" s="459"/>
      <c r="H1444" s="459">
        <v>1437</v>
      </c>
      <c r="I1444" s="444">
        <f t="shared" ca="1" si="110"/>
        <v>-314840261.52913725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-1311834.423038072</v>
      </c>
      <c r="L1444" s="444">
        <f t="shared" ca="1" si="109"/>
        <v>-316152095.95217532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25">
      <c r="G1445" s="459"/>
      <c r="H1445" s="459">
        <v>1438</v>
      </c>
      <c r="I1445" s="444">
        <f t="shared" ca="1" si="110"/>
        <v>-316152095.95217532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-1317300.3998007304</v>
      </c>
      <c r="L1445" s="444">
        <f t="shared" ca="1" si="109"/>
        <v>-317469396.35197604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25">
      <c r="G1446" s="459"/>
      <c r="H1446" s="459">
        <v>1439</v>
      </c>
      <c r="I1446" s="444">
        <f t="shared" ca="1" si="110"/>
        <v>-317469396.35197604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-1322789.1514665668</v>
      </c>
      <c r="L1446" s="444">
        <f t="shared" ca="1" si="109"/>
        <v>-318792185.50344259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25">
      <c r="G1447" s="459"/>
      <c r="H1447" s="459">
        <v>1440</v>
      </c>
      <c r="I1447" s="444">
        <f t="shared" ca="1" si="110"/>
        <v>-318792185.50344259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-1328300.7729310107</v>
      </c>
      <c r="L1447" s="444">
        <f t="shared" ca="1" si="109"/>
        <v>-320120486.27637362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25">
      <c r="G1448" s="459"/>
      <c r="H1448" s="459">
        <v>1441</v>
      </c>
      <c r="I1448" s="444">
        <f t="shared" ca="1" si="110"/>
        <v>-320120486.27637362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-1333835.35948489</v>
      </c>
      <c r="L1448" s="444">
        <f t="shared" ca="1" si="109"/>
        <v>-321454321.63585854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25">
      <c r="G1449" s="459"/>
      <c r="H1449" s="459">
        <v>1442</v>
      </c>
      <c r="I1449" s="444">
        <f t="shared" ca="1" si="110"/>
        <v>-321454321.63585854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-1339393.0068160773</v>
      </c>
      <c r="L1449" s="444">
        <f t="shared" ca="1" si="109"/>
        <v>-322793714.64267462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25">
      <c r="G1450" s="459"/>
      <c r="H1450" s="459">
        <v>1443</v>
      </c>
      <c r="I1450" s="444">
        <f t="shared" ca="1" si="110"/>
        <v>-322793714.64267462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-1344973.8110111442</v>
      </c>
      <c r="L1450" s="444">
        <f t="shared" ca="1" si="109"/>
        <v>-324138688.45368576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25">
      <c r="G1451" s="459"/>
      <c r="H1451" s="459">
        <v>1444</v>
      </c>
      <c r="I1451" s="444">
        <f t="shared" ca="1" si="110"/>
        <v>-324138688.45368576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-1350577.868557024</v>
      </c>
      <c r="L1451" s="444">
        <f t="shared" ca="1" si="109"/>
        <v>-325489266.3222428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25">
      <c r="G1452" s="459"/>
      <c r="H1452" s="459">
        <v>1445</v>
      </c>
      <c r="I1452" s="444">
        <f t="shared" ca="1" si="110"/>
        <v>-325489266.3222428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-1356205.2763426783</v>
      </c>
      <c r="L1452" s="444">
        <f t="shared" ca="1" si="109"/>
        <v>-326845471.59858549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25">
      <c r="G1453" s="459"/>
      <c r="H1453" s="459">
        <v>1446</v>
      </c>
      <c r="I1453" s="444">
        <f t="shared" ca="1" si="110"/>
        <v>-326845471.59858549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-1361856.131660773</v>
      </c>
      <c r="L1453" s="444">
        <f t="shared" ca="1" si="109"/>
        <v>-328207327.73024625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25">
      <c r="G1454" s="459"/>
      <c r="H1454" s="459">
        <v>1447</v>
      </c>
      <c r="I1454" s="444">
        <f t="shared" ca="1" si="110"/>
        <v>-328207327.73024625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-1367530.5322093593</v>
      </c>
      <c r="L1454" s="444">
        <f t="shared" ca="1" si="109"/>
        <v>-329574858.26245558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25">
      <c r="G1455" s="459"/>
      <c r="H1455" s="459">
        <v>1448</v>
      </c>
      <c r="I1455" s="444">
        <f t="shared" ca="1" si="110"/>
        <v>-329574858.26245558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-1373228.576093565</v>
      </c>
      <c r="L1455" s="444">
        <f t="shared" ca="1" si="109"/>
        <v>-330948086.83854914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25">
      <c r="G1456" s="459"/>
      <c r="H1456" s="459">
        <v>1449</v>
      </c>
      <c r="I1456" s="444">
        <f t="shared" ca="1" si="110"/>
        <v>-330948086.83854914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-1378950.3618272881</v>
      </c>
      <c r="L1456" s="444">
        <f t="shared" ca="1" si="109"/>
        <v>-332327037.20037645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25">
      <c r="G1457" s="459"/>
      <c r="H1457" s="459">
        <v>1450</v>
      </c>
      <c r="I1457" s="444">
        <f t="shared" ca="1" si="110"/>
        <v>-332327037.20037645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-1384695.9883349019</v>
      </c>
      <c r="L1457" s="444">
        <f t="shared" ca="1" si="109"/>
        <v>-333711733.18871135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25">
      <c r="G1458" s="459"/>
      <c r="H1458" s="459">
        <v>1451</v>
      </c>
      <c r="I1458" s="444">
        <f t="shared" ca="1" si="110"/>
        <v>-333711733.18871135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-1390465.554952964</v>
      </c>
      <c r="L1458" s="444">
        <f t="shared" ca="1" si="109"/>
        <v>-335102198.74366432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25">
      <c r="G1459" s="459"/>
      <c r="H1459" s="459">
        <v>1452</v>
      </c>
      <c r="I1459" s="444">
        <f t="shared" ca="1" si="110"/>
        <v>-335102198.74366432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-1396259.1614319347</v>
      </c>
      <c r="L1459" s="444">
        <f t="shared" ca="1" si="109"/>
        <v>-336498457.90509623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25">
      <c r="G1460" s="459"/>
      <c r="H1460" s="459">
        <v>1453</v>
      </c>
      <c r="I1460" s="444">
        <f t="shared" ca="1" si="110"/>
        <v>-336498457.90509623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-1402076.9079379009</v>
      </c>
      <c r="L1460" s="444">
        <f t="shared" ca="1" si="109"/>
        <v>-337900534.81303412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25">
      <c r="G1461" s="459"/>
      <c r="H1461" s="459">
        <v>1454</v>
      </c>
      <c r="I1461" s="444">
        <f t="shared" ca="1" si="110"/>
        <v>-337900534.81303412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-1407918.8950543087</v>
      </c>
      <c r="L1461" s="444">
        <f t="shared" ca="1" si="109"/>
        <v>-339308453.7080884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25">
      <c r="G1462" s="459"/>
      <c r="H1462" s="459">
        <v>1455</v>
      </c>
      <c r="I1462" s="444">
        <f t="shared" ca="1" si="110"/>
        <v>-339308453.7080884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-1413785.2237837017</v>
      </c>
      <c r="L1462" s="444">
        <f t="shared" ca="1" si="109"/>
        <v>-340722238.93187213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25">
      <c r="G1463" s="459"/>
      <c r="H1463" s="459">
        <v>1456</v>
      </c>
      <c r="I1463" s="444">
        <f t="shared" ca="1" si="110"/>
        <v>-340722238.93187213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-1419675.9955494672</v>
      </c>
      <c r="L1463" s="444">
        <f t="shared" ca="1" si="109"/>
        <v>-342141914.92742157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25">
      <c r="G1464" s="459"/>
      <c r="H1464" s="459">
        <v>1457</v>
      </c>
      <c r="I1464" s="444">
        <f t="shared" ca="1" si="110"/>
        <v>-342141914.92742157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-1425591.3121975898</v>
      </c>
      <c r="L1464" s="444">
        <f t="shared" ca="1" si="109"/>
        <v>-343567506.23961914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25">
      <c r="G1465" s="459"/>
      <c r="H1465" s="459">
        <v>1458</v>
      </c>
      <c r="I1465" s="444">
        <f t="shared" ca="1" si="110"/>
        <v>-343567506.23961914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-1431531.2759984131</v>
      </c>
      <c r="L1465" s="444">
        <f t="shared" ca="1" si="109"/>
        <v>-344999037.51561755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25">
      <c r="G1466" s="459"/>
      <c r="H1466" s="459">
        <v>1459</v>
      </c>
      <c r="I1466" s="444">
        <f t="shared" ca="1" si="110"/>
        <v>-344999037.51561755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-1437495.9896484064</v>
      </c>
      <c r="L1466" s="444">
        <f t="shared" ca="1" si="109"/>
        <v>-346436533.50526595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25">
      <c r="G1467" s="459"/>
      <c r="H1467" s="459">
        <v>1460</v>
      </c>
      <c r="I1467" s="444">
        <f t="shared" ca="1" si="110"/>
        <v>-346436533.50526595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-1443485.5562719414</v>
      </c>
      <c r="L1467" s="444">
        <f t="shared" ca="1" si="109"/>
        <v>-347880019.06153792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25">
      <c r="G1468" s="459"/>
      <c r="H1468" s="459">
        <v>1461</v>
      </c>
      <c r="I1468" s="444">
        <f t="shared" ca="1" si="110"/>
        <v>-347880019.06153792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-1449500.0794230746</v>
      </c>
      <c r="L1468" s="444">
        <f t="shared" ca="1" si="109"/>
        <v>-349329519.14096099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25">
      <c r="G1469" s="459"/>
      <c r="H1469" s="459">
        <v>1462</v>
      </c>
      <c r="I1469" s="444">
        <f t="shared" ca="1" si="110"/>
        <v>-349329519.14096099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-1455539.6630873375</v>
      </c>
      <c r="L1469" s="444">
        <f t="shared" ca="1" si="109"/>
        <v>-350785058.8040483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25">
      <c r="G1470" s="459"/>
      <c r="H1470" s="459">
        <v>1463</v>
      </c>
      <c r="I1470" s="444">
        <f t="shared" ca="1" si="110"/>
        <v>-350785058.8040483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-1461604.4116835345</v>
      </c>
      <c r="L1470" s="444">
        <f t="shared" ca="1" si="109"/>
        <v>-352246663.21573186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25">
      <c r="G1471" s="459"/>
      <c r="H1471" s="459">
        <v>1464</v>
      </c>
      <c r="I1471" s="444">
        <f t="shared" ca="1" si="110"/>
        <v>-352246663.21573186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-1467694.4300655494</v>
      </c>
      <c r="L1471" s="444">
        <f t="shared" ca="1" si="109"/>
        <v>-353714357.64579743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25">
      <c r="G1472" s="459"/>
      <c r="H1472" s="459">
        <v>1465</v>
      </c>
      <c r="I1472" s="444">
        <f t="shared" ca="1" si="110"/>
        <v>-353714357.64579743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-1473809.8235241559</v>
      </c>
      <c r="L1472" s="444">
        <f t="shared" ca="1" si="109"/>
        <v>-355188167.46932161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25">
      <c r="G1473" s="459"/>
      <c r="H1473" s="459">
        <v>1466</v>
      </c>
      <c r="I1473" s="444">
        <f t="shared" ca="1" si="110"/>
        <v>-355188167.46932161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-1479950.6977888399</v>
      </c>
      <c r="L1473" s="444">
        <f t="shared" ca="1" si="109"/>
        <v>-356668118.16711044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25">
      <c r="G1474" s="459"/>
      <c r="H1474" s="459">
        <v>1467</v>
      </c>
      <c r="I1474" s="444">
        <f t="shared" ca="1" si="110"/>
        <v>-356668118.16711044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-1486117.1590296268</v>
      </c>
      <c r="L1474" s="444">
        <f t="shared" ca="1" si="109"/>
        <v>-358154235.32614005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25">
      <c r="G1475" s="459"/>
      <c r="H1475" s="459">
        <v>1468</v>
      </c>
      <c r="I1475" s="444">
        <f t="shared" ca="1" si="110"/>
        <v>-358154235.32614005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-1492309.3138589168</v>
      </c>
      <c r="L1475" s="444">
        <f t="shared" ca="1" si="109"/>
        <v>-359646544.63999897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25">
      <c r="G1476" s="459"/>
      <c r="H1476" s="459">
        <v>1469</v>
      </c>
      <c r="I1476" s="444">
        <f t="shared" ca="1" si="110"/>
        <v>-359646544.63999897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-1498527.2693333291</v>
      </c>
      <c r="L1476" s="444">
        <f t="shared" ca="1" si="109"/>
        <v>-361145071.90933228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25">
      <c r="G1477" s="459"/>
      <c r="H1477" s="459">
        <v>1470</v>
      </c>
      <c r="I1477" s="444">
        <f t="shared" ca="1" si="110"/>
        <v>-361145071.90933228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-1504771.1329555511</v>
      </c>
      <c r="L1477" s="444">
        <f t="shared" ca="1" si="109"/>
        <v>-362649843.04228783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25">
      <c r="G1478" s="459"/>
      <c r="H1478" s="459">
        <v>1471</v>
      </c>
      <c r="I1478" s="444">
        <f t="shared" ca="1" si="110"/>
        <v>-362649843.04228783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-1511041.0126761992</v>
      </c>
      <c r="L1478" s="444">
        <f t="shared" ca="1" si="109"/>
        <v>-364160884.05496401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25">
      <c r="G1479" s="459"/>
      <c r="H1479" s="459">
        <v>1472</v>
      </c>
      <c r="I1479" s="444">
        <f t="shared" ca="1" si="110"/>
        <v>-364160884.05496401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-1517337.0168956832</v>
      </c>
      <c r="L1479" s="444">
        <f t="shared" ca="1" si="109"/>
        <v>-365678221.07185972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25">
      <c r="G1480" s="459"/>
      <c r="H1480" s="459">
        <v>1473</v>
      </c>
      <c r="I1480" s="444">
        <f t="shared" ca="1" si="110"/>
        <v>-365678221.07185972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-1523659.2544660822</v>
      </c>
      <c r="L1480" s="444">
        <f t="shared" ca="1" si="109"/>
        <v>-367201880.32632577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25">
      <c r="G1481" s="459"/>
      <c r="H1481" s="459">
        <v>1474</v>
      </c>
      <c r="I1481" s="444">
        <f t="shared" ca="1" si="110"/>
        <v>-367201880.32632577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-1530007.8346930239</v>
      </c>
      <c r="L1481" s="444">
        <f t="shared" ca="1" si="109"/>
        <v>-368731888.16101879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25">
      <c r="G1482" s="459"/>
      <c r="H1482" s="459">
        <v>1475</v>
      </c>
      <c r="I1482" s="444">
        <f t="shared" ca="1" si="110"/>
        <v>-368731888.16101879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-1536382.8673375782</v>
      </c>
      <c r="L1482" s="444">
        <f t="shared" ca="1" si="109"/>
        <v>-370268271.02835637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25">
      <c r="G1483" s="459"/>
      <c r="H1483" s="459">
        <v>1476</v>
      </c>
      <c r="I1483" s="444">
        <f t="shared" ca="1" si="110"/>
        <v>-370268271.02835637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-1542784.4626181514</v>
      </c>
      <c r="L1483" s="444">
        <f t="shared" ca="1" si="109"/>
        <v>-371811055.49097455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25">
      <c r="G1484" s="459"/>
      <c r="H1484" s="459">
        <v>1477</v>
      </c>
      <c r="I1484" s="444">
        <f t="shared" ca="1" si="110"/>
        <v>-371811055.49097455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-1549212.7312123938</v>
      </c>
      <c r="L1484" s="444">
        <f t="shared" ca="1" si="109"/>
        <v>-373360268.22218692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25">
      <c r="G1485" s="459"/>
      <c r="H1485" s="459">
        <v>1478</v>
      </c>
      <c r="I1485" s="444">
        <f t="shared" ca="1" si="110"/>
        <v>-373360268.22218692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-1555667.7842591121</v>
      </c>
      <c r="L1485" s="444">
        <f t="shared" ca="1" si="109"/>
        <v>-374915936.00644606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25">
      <c r="G1486" s="459"/>
      <c r="H1486" s="459">
        <v>1479</v>
      </c>
      <c r="I1486" s="444">
        <f t="shared" ca="1" si="110"/>
        <v>-374915936.00644606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-1562149.7333601918</v>
      </c>
      <c r="L1486" s="444">
        <f t="shared" ca="1" si="109"/>
        <v>-376478085.73980623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25">
      <c r="G1487" s="459"/>
      <c r="H1487" s="459">
        <v>1480</v>
      </c>
      <c r="I1487" s="444">
        <f t="shared" ca="1" si="110"/>
        <v>-376478085.73980623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-1568658.6905825259</v>
      </c>
      <c r="L1487" s="444">
        <f t="shared" ca="1" si="109"/>
        <v>-378046744.43038875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25">
      <c r="G1488" s="459"/>
      <c r="H1488" s="459">
        <v>1481</v>
      </c>
      <c r="I1488" s="444">
        <f t="shared" ca="1" si="110"/>
        <v>-378046744.43038875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-1575194.7684599531</v>
      </c>
      <c r="L1488" s="444">
        <f t="shared" ca="1" si="109"/>
        <v>-379621939.19884872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25">
      <c r="G1489" s="459"/>
      <c r="H1489" s="459">
        <v>1482</v>
      </c>
      <c r="I1489" s="444">
        <f t="shared" ca="1" si="110"/>
        <v>-379621939.19884872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-1581758.0799952031</v>
      </c>
      <c r="L1489" s="444">
        <f t="shared" ca="1" si="109"/>
        <v>-381203697.27884394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25">
      <c r="G1490" s="459"/>
      <c r="H1490" s="459">
        <v>1483</v>
      </c>
      <c r="I1490" s="444">
        <f t="shared" ca="1" si="110"/>
        <v>-381203697.27884394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-1588348.7386618496</v>
      </c>
      <c r="L1490" s="444">
        <f t="shared" ca="1" si="109"/>
        <v>-382792046.01750576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25">
      <c r="G1491" s="459"/>
      <c r="H1491" s="459">
        <v>1484</v>
      </c>
      <c r="I1491" s="444">
        <f t="shared" ca="1" si="110"/>
        <v>-382792046.01750576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-1594966.8584062741</v>
      </c>
      <c r="L1491" s="444">
        <f t="shared" ca="1" si="109"/>
        <v>-384387012.87591201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25">
      <c r="G1492" s="459"/>
      <c r="H1492" s="459">
        <v>1485</v>
      </c>
      <c r="I1492" s="444">
        <f t="shared" ca="1" si="110"/>
        <v>-384387012.87591201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-1601612.5536496334</v>
      </c>
      <c r="L1492" s="444">
        <f t="shared" ca="1" si="109"/>
        <v>-385988625.42956161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25">
      <c r="G1493" s="459"/>
      <c r="H1493" s="459">
        <v>1486</v>
      </c>
      <c r="I1493" s="444">
        <f t="shared" ca="1" si="110"/>
        <v>-385988625.42956161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-1608285.9392898399</v>
      </c>
      <c r="L1493" s="444">
        <f t="shared" ca="1" si="109"/>
        <v>-387596911.36885148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25">
      <c r="G1494" s="459"/>
      <c r="H1494" s="459">
        <v>1487</v>
      </c>
      <c r="I1494" s="444">
        <f t="shared" ca="1" si="110"/>
        <v>-387596911.36885148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-1614987.1307035477</v>
      </c>
      <c r="L1494" s="444">
        <f t="shared" ca="1" si="109"/>
        <v>-389211898.49955505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25">
      <c r="G1495" s="459"/>
      <c r="H1495" s="459">
        <v>1488</v>
      </c>
      <c r="I1495" s="444">
        <f t="shared" ca="1" si="110"/>
        <v>-389211898.49955505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-1621716.2437481461</v>
      </c>
      <c r="L1495" s="444">
        <f t="shared" ca="1" si="109"/>
        <v>-390833614.74330318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25">
      <c r="G1496" s="459"/>
      <c r="H1496" s="459">
        <v>1489</v>
      </c>
      <c r="I1496" s="444">
        <f t="shared" ca="1" si="110"/>
        <v>-390833614.74330318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-1628473.3947637633</v>
      </c>
      <c r="L1496" s="444">
        <f t="shared" ca="1" si="109"/>
        <v>-392462088.13806695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25">
      <c r="G1497" s="459"/>
      <c r="H1497" s="459">
        <v>1490</v>
      </c>
      <c r="I1497" s="444">
        <f t="shared" ca="1" si="110"/>
        <v>-392462088.13806695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-1635258.7005752788</v>
      </c>
      <c r="L1497" s="444">
        <f t="shared" ca="1" si="109"/>
        <v>-394097346.83864224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25">
      <c r="G1498" s="459"/>
      <c r="H1498" s="459">
        <v>1491</v>
      </c>
      <c r="I1498" s="444">
        <f t="shared" ca="1" si="110"/>
        <v>-394097346.83864224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-1642072.2784943427</v>
      </c>
      <c r="L1498" s="444">
        <f t="shared" ca="1" si="109"/>
        <v>-395739419.1171366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25">
      <c r="G1499" s="459"/>
      <c r="H1499" s="459">
        <v>1492</v>
      </c>
      <c r="I1499" s="444">
        <f t="shared" ca="1" si="110"/>
        <v>-395739419.1171366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-1648914.2463214025</v>
      </c>
      <c r="L1499" s="444">
        <f t="shared" ca="1" si="109"/>
        <v>-397388333.36345798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25">
      <c r="G1500" s="459"/>
      <c r="H1500" s="459">
        <v>1493</v>
      </c>
      <c r="I1500" s="444">
        <f t="shared" ca="1" si="110"/>
        <v>-397388333.36345798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-1655784.7223477415</v>
      </c>
      <c r="L1500" s="444">
        <f t="shared" ca="1" si="109"/>
        <v>-399044118.08580571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25">
      <c r="G1501" s="459"/>
      <c r="H1501" s="459">
        <v>1494</v>
      </c>
      <c r="I1501" s="444">
        <f t="shared" ca="1" si="110"/>
        <v>-399044118.08580571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-1662683.8253575237</v>
      </c>
      <c r="L1501" s="444">
        <f t="shared" ca="1" si="109"/>
        <v>-400706801.91116321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25">
      <c r="G1502" s="459"/>
      <c r="H1502" s="459">
        <v>1495</v>
      </c>
      <c r="I1502" s="444">
        <f t="shared" ca="1" si="110"/>
        <v>-400706801.91116321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-1669611.6746298466</v>
      </c>
      <c r="L1502" s="444">
        <f t="shared" ca="1" si="109"/>
        <v>-402376413.58579308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25">
      <c r="G1503" s="459"/>
      <c r="H1503" s="459">
        <v>1496</v>
      </c>
      <c r="I1503" s="444">
        <f t="shared" ca="1" si="110"/>
        <v>-402376413.58579308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-1676568.3899408046</v>
      </c>
      <c r="L1503" s="444">
        <f t="shared" ca="1" si="109"/>
        <v>-404052981.97573388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25">
      <c r="G1504" s="459"/>
      <c r="H1504" s="459">
        <v>1497</v>
      </c>
      <c r="I1504" s="444">
        <f t="shared" ca="1" si="110"/>
        <v>-404052981.97573388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-1683554.0915655578</v>
      </c>
      <c r="L1504" s="444">
        <f t="shared" ca="1" si="109"/>
        <v>-405736536.06729943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25">
      <c r="G1505" s="459"/>
      <c r="H1505" s="459">
        <v>1498</v>
      </c>
      <c r="I1505" s="444">
        <f t="shared" ca="1" si="110"/>
        <v>-405736536.06729943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-1690568.9002804141</v>
      </c>
      <c r="L1505" s="444">
        <f t="shared" ca="1" si="109"/>
        <v>-407427104.96757984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25">
      <c r="G1506" s="459"/>
      <c r="H1506" s="459">
        <v>1499</v>
      </c>
      <c r="I1506" s="444">
        <f t="shared" ca="1" si="110"/>
        <v>-407427104.96757984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-1697612.9373649161</v>
      </c>
      <c r="L1506" s="444">
        <f t="shared" ca="1" si="109"/>
        <v>-409124717.90494478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25">
      <c r="G1507" s="459"/>
      <c r="H1507" s="459">
        <v>1500</v>
      </c>
      <c r="I1507" s="444">
        <f t="shared" ca="1" si="110"/>
        <v>-409124717.90494478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-1704686.3246039366</v>
      </c>
      <c r="L1507" s="444">
        <f t="shared" ca="1" si="109"/>
        <v>-410829404.22954869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25">
      <c r="G1508" s="459"/>
      <c r="H1508" s="459">
        <v>1501</v>
      </c>
      <c r="I1508" s="444">
        <f t="shared" ca="1" si="110"/>
        <v>-410829404.22954869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-1711789.1842897863</v>
      </c>
      <c r="L1508" s="444">
        <f t="shared" ca="1" si="109"/>
        <v>-412541193.41383851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25">
      <c r="G1509" s="459"/>
      <c r="H1509" s="459">
        <v>1502</v>
      </c>
      <c r="I1509" s="444">
        <f t="shared" ca="1" si="110"/>
        <v>-412541193.41383851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-1718921.6392243272</v>
      </c>
      <c r="L1509" s="444">
        <f t="shared" ca="1" si="109"/>
        <v>-414260115.05306286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25">
      <c r="G1510" s="459"/>
      <c r="H1510" s="459">
        <v>1503</v>
      </c>
      <c r="I1510" s="444">
        <f t="shared" ca="1" si="110"/>
        <v>-414260115.05306286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-1726083.8127210953</v>
      </c>
      <c r="L1510" s="444">
        <f t="shared" ca="1" si="109"/>
        <v>-415986198.86578393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25">
      <c r="G1511" s="459"/>
      <c r="H1511" s="459">
        <v>1504</v>
      </c>
      <c r="I1511" s="444">
        <f t="shared" ca="1" si="110"/>
        <v>-415986198.86578393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-1733275.828607433</v>
      </c>
      <c r="L1511" s="444">
        <f t="shared" ca="1" si="109"/>
        <v>-417719474.69439137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25">
      <c r="G1512" s="459"/>
      <c r="H1512" s="459">
        <v>1505</v>
      </c>
      <c r="I1512" s="444">
        <f t="shared" ca="1" si="110"/>
        <v>-417719474.69439137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-1740497.8112266306</v>
      </c>
      <c r="L1512" s="444">
        <f t="shared" ca="1" si="109"/>
        <v>-419459972.50561798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25">
      <c r="G1513" s="459"/>
      <c r="H1513" s="459">
        <v>1506</v>
      </c>
      <c r="I1513" s="444">
        <f t="shared" ca="1" si="110"/>
        <v>-419459972.50561798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-1747749.8854400748</v>
      </c>
      <c r="L1513" s="444">
        <f t="shared" ca="1" si="109"/>
        <v>-421207722.39105803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25">
      <c r="G1514" s="459"/>
      <c r="H1514" s="459">
        <v>1507</v>
      </c>
      <c r="I1514" s="444">
        <f t="shared" ca="1" si="110"/>
        <v>-421207722.39105803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-1755032.1766294083</v>
      </c>
      <c r="L1514" s="444">
        <f t="shared" ca="1" si="109"/>
        <v>-422962754.56768745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25">
      <c r="G1515" s="459"/>
      <c r="H1515" s="459">
        <v>1508</v>
      </c>
      <c r="I1515" s="444">
        <f t="shared" ca="1" si="110"/>
        <v>-422962754.56768745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-1762344.8106986976</v>
      </c>
      <c r="L1515" s="444">
        <f t="shared" ca="1" si="109"/>
        <v>-424725099.37838614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25">
      <c r="G1516" s="459"/>
      <c r="H1516" s="459">
        <v>1509</v>
      </c>
      <c r="I1516" s="444">
        <f t="shared" ca="1" si="110"/>
        <v>-424725099.37838614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-1769687.9140766088</v>
      </c>
      <c r="L1516" s="444">
        <f t="shared" ca="1" si="109"/>
        <v>-426494787.29246277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25">
      <c r="G1517" s="459"/>
      <c r="H1517" s="459">
        <v>1510</v>
      </c>
      <c r="I1517" s="444">
        <f t="shared" ca="1" si="110"/>
        <v>-426494787.29246277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-1777061.6137185949</v>
      </c>
      <c r="L1517" s="444">
        <f t="shared" ca="1" si="109"/>
        <v>-428271848.90618134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25">
      <c r="G1518" s="459"/>
      <c r="H1518" s="459">
        <v>1511</v>
      </c>
      <c r="I1518" s="444">
        <f t="shared" ca="1" si="110"/>
        <v>-428271848.90618134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-1784466.0371090889</v>
      </c>
      <c r="L1518" s="444">
        <f t="shared" ca="1" si="109"/>
        <v>-430056314.94329041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25">
      <c r="G1519" s="459"/>
      <c r="H1519" s="459">
        <v>1512</v>
      </c>
      <c r="I1519" s="444">
        <f t="shared" ca="1" si="110"/>
        <v>-430056314.94329041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-1791901.31226371</v>
      </c>
      <c r="L1519" s="444">
        <f t="shared" ca="1" si="109"/>
        <v>-431848216.25555414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25">
      <c r="G1520" s="459"/>
      <c r="H1520" s="459">
        <v>1513</v>
      </c>
      <c r="I1520" s="444">
        <f t="shared" ca="1" si="110"/>
        <v>-431848216.25555414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-1799367.5677314755</v>
      </c>
      <c r="L1520" s="444">
        <f t="shared" ca="1" si="109"/>
        <v>-433647583.82328564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25">
      <c r="G1521" s="459"/>
      <c r="H1521" s="459">
        <v>1514</v>
      </c>
      <c r="I1521" s="444">
        <f t="shared" ca="1" si="110"/>
        <v>-433647583.82328564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-1806864.9325970232</v>
      </c>
      <c r="L1521" s="444">
        <f t="shared" ca="1" si="109"/>
        <v>-435454448.75588268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25">
      <c r="G1522" s="459"/>
      <c r="H1522" s="459">
        <v>1515</v>
      </c>
      <c r="I1522" s="444">
        <f t="shared" ca="1" si="110"/>
        <v>-435454448.75588268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-1814393.5364828445</v>
      </c>
      <c r="L1522" s="444">
        <f t="shared" ca="1" si="109"/>
        <v>-437268842.29236555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25">
      <c r="G1523" s="459"/>
      <c r="H1523" s="459">
        <v>1516</v>
      </c>
      <c r="I1523" s="444">
        <f t="shared" ca="1" si="110"/>
        <v>-437268842.29236555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-1821953.509551523</v>
      </c>
      <c r="L1523" s="444">
        <f t="shared" ca="1" si="109"/>
        <v>-439090795.80191708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25">
      <c r="G1524" s="459"/>
      <c r="H1524" s="459">
        <v>1517</v>
      </c>
      <c r="I1524" s="444">
        <f t="shared" ca="1" si="110"/>
        <v>-439090795.80191708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-1829544.9825079879</v>
      </c>
      <c r="L1524" s="444">
        <f t="shared" ca="1" si="109"/>
        <v>-440920340.78442508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25">
      <c r="G1525" s="459"/>
      <c r="H1525" s="459">
        <v>1518</v>
      </c>
      <c r="I1525" s="444">
        <f t="shared" ca="1" si="110"/>
        <v>-440920340.78442508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-1837168.0866017712</v>
      </c>
      <c r="L1525" s="444">
        <f t="shared" ca="1" si="109"/>
        <v>-442757508.87102687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25">
      <c r="G1526" s="459"/>
      <c r="H1526" s="459">
        <v>1519</v>
      </c>
      <c r="I1526" s="444">
        <f t="shared" ca="1" si="110"/>
        <v>-442757508.87102687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-1844822.9536292788</v>
      </c>
      <c r="L1526" s="444">
        <f t="shared" ca="1" si="109"/>
        <v>-444602331.82465613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25">
      <c r="G1527" s="459"/>
      <c r="H1527" s="459">
        <v>1520</v>
      </c>
      <c r="I1527" s="444">
        <f t="shared" ca="1" si="110"/>
        <v>-444602331.82465613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-1852509.7159360673</v>
      </c>
      <c r="L1527" s="444">
        <f t="shared" ca="1" si="109"/>
        <v>-446454841.54059219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25">
      <c r="G1528" s="459"/>
      <c r="H1528" s="459">
        <v>1521</v>
      </c>
      <c r="I1528" s="444">
        <f t="shared" ca="1" si="110"/>
        <v>-446454841.54059219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-1860228.5064191343</v>
      </c>
      <c r="L1528" s="444">
        <f t="shared" ca="1" si="109"/>
        <v>-448315070.04701132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25">
      <c r="G1529" s="459"/>
      <c r="H1529" s="459">
        <v>1522</v>
      </c>
      <c r="I1529" s="444">
        <f t="shared" ca="1" si="110"/>
        <v>-448315070.04701132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-1867979.4585292137</v>
      </c>
      <c r="L1529" s="444">
        <f t="shared" ca="1" si="109"/>
        <v>-450183049.50554055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25">
      <c r="G1530" s="459"/>
      <c r="H1530" s="459">
        <v>1523</v>
      </c>
      <c r="I1530" s="444">
        <f t="shared" ca="1" si="110"/>
        <v>-450183049.50554055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-1875762.7062730859</v>
      </c>
      <c r="L1530" s="444">
        <f t="shared" ca="1" si="109"/>
        <v>-452058812.21181363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25">
      <c r="G1531" s="459"/>
      <c r="H1531" s="459">
        <v>1524</v>
      </c>
      <c r="I1531" s="444">
        <f t="shared" ca="1" si="110"/>
        <v>-452058812.21181363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-1883578.3842158902</v>
      </c>
      <c r="L1531" s="444">
        <f t="shared" ca="1" si="109"/>
        <v>-453942390.59602952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25">
      <c r="G1532" s="459"/>
      <c r="H1532" s="459">
        <v>1525</v>
      </c>
      <c r="I1532" s="444">
        <f t="shared" ca="1" si="110"/>
        <v>-453942390.59602952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-1891426.6274834564</v>
      </c>
      <c r="L1532" s="444">
        <f t="shared" ca="1" si="109"/>
        <v>-455833817.22351295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25">
      <c r="G1533" s="459"/>
      <c r="H1533" s="459">
        <v>1526</v>
      </c>
      <c r="I1533" s="444">
        <f t="shared" ca="1" si="110"/>
        <v>-455833817.22351295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-1899307.5717646373</v>
      </c>
      <c r="L1533" s="444">
        <f t="shared" ca="1" si="109"/>
        <v>-457733124.7952776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25">
      <c r="G1534" s="459"/>
      <c r="H1534" s="459">
        <v>1527</v>
      </c>
      <c r="I1534" s="444">
        <f t="shared" ca="1" si="110"/>
        <v>-457733124.7952776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-1907221.3533136565</v>
      </c>
      <c r="L1534" s="444">
        <f t="shared" ca="1" si="109"/>
        <v>-459640346.14859128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25">
      <c r="G1535" s="459"/>
      <c r="H1535" s="459">
        <v>1528</v>
      </c>
      <c r="I1535" s="444">
        <f t="shared" ca="1" si="110"/>
        <v>-459640346.14859128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-1915168.1089524636</v>
      </c>
      <c r="L1535" s="444">
        <f t="shared" ca="1" si="109"/>
        <v>-461555514.25754374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25">
      <c r="G1536" s="459"/>
      <c r="H1536" s="459">
        <v>1529</v>
      </c>
      <c r="I1536" s="444">
        <f t="shared" ca="1" si="110"/>
        <v>-461555514.25754374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-1923147.9760730988</v>
      </c>
      <c r="L1536" s="444">
        <f t="shared" ca="1" si="109"/>
        <v>-463478662.23361683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25">
      <c r="G1537" s="459"/>
      <c r="H1537" s="459">
        <v>1530</v>
      </c>
      <c r="I1537" s="444">
        <f t="shared" ca="1" si="110"/>
        <v>-463478662.23361683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-1931161.0926400702</v>
      </c>
      <c r="L1537" s="444">
        <f t="shared" ca="1" si="109"/>
        <v>-465409823.32625687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25">
      <c r="G1538" s="459"/>
      <c r="H1538" s="459">
        <v>1531</v>
      </c>
      <c r="I1538" s="444">
        <f t="shared" ca="1" si="110"/>
        <v>-465409823.32625687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-1939207.5971927373</v>
      </c>
      <c r="L1538" s="444">
        <f t="shared" ref="L1538:L1792" ca="1" si="114">I1538-J1538+K1538</f>
        <v>-467349030.92344964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25">
      <c r="G1539" s="459"/>
      <c r="H1539" s="459">
        <v>1532</v>
      </c>
      <c r="I1539" s="444">
        <f t="shared" ref="I1539:I1793" ca="1" si="115">L1538</f>
        <v>-467349030.92344964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-1947287.6288477066</v>
      </c>
      <c r="L1539" s="444">
        <f t="shared" ca="1" si="114"/>
        <v>-469296318.55229735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25">
      <c r="G1540" s="459"/>
      <c r="H1540" s="459">
        <v>1533</v>
      </c>
      <c r="I1540" s="444">
        <f t="shared" ca="1" si="115"/>
        <v>-469296318.55229735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-1955401.3273012391</v>
      </c>
      <c r="L1540" s="444">
        <f t="shared" ca="1" si="114"/>
        <v>-471251719.87959862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25">
      <c r="G1541" s="459"/>
      <c r="H1541" s="459">
        <v>1534</v>
      </c>
      <c r="I1541" s="444">
        <f t="shared" ca="1" si="115"/>
        <v>-471251719.87959862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-1963548.8328316605</v>
      </c>
      <c r="L1541" s="444">
        <f t="shared" ca="1" si="114"/>
        <v>-473215268.7124303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25">
      <c r="G1542" s="459"/>
      <c r="H1542" s="459">
        <v>1535</v>
      </c>
      <c r="I1542" s="444">
        <f t="shared" ca="1" si="115"/>
        <v>-473215268.7124303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-1971730.2863017928</v>
      </c>
      <c r="L1542" s="444">
        <f t="shared" ca="1" si="114"/>
        <v>-475186998.99873209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25">
      <c r="G1543" s="459"/>
      <c r="H1543" s="459">
        <v>1536</v>
      </c>
      <c r="I1543" s="444">
        <f t="shared" ca="1" si="115"/>
        <v>-475186998.99873209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-1979945.8291613837</v>
      </c>
      <c r="L1543" s="444">
        <f t="shared" ca="1" si="114"/>
        <v>-477166944.8278935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25">
      <c r="G1544" s="459"/>
      <c r="H1544" s="459">
        <v>1537</v>
      </c>
      <c r="I1544" s="444">
        <f t="shared" ca="1" si="115"/>
        <v>-477166944.8278935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-1988195.6034495565</v>
      </c>
      <c r="L1544" s="444">
        <f t="shared" ca="1" si="114"/>
        <v>-479155140.43134308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25">
      <c r="G1545" s="459"/>
      <c r="H1545" s="459">
        <v>1538</v>
      </c>
      <c r="I1545" s="444">
        <f t="shared" ca="1" si="115"/>
        <v>-479155140.43134308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-1996479.7517972626</v>
      </c>
      <c r="L1545" s="444">
        <f t="shared" ca="1" si="114"/>
        <v>-481151620.18314034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25">
      <c r="G1546" s="459"/>
      <c r="H1546" s="459">
        <v>1539</v>
      </c>
      <c r="I1546" s="444">
        <f t="shared" ca="1" si="115"/>
        <v>-481151620.18314034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-2004798.417429751</v>
      </c>
      <c r="L1546" s="444">
        <f t="shared" ca="1" si="114"/>
        <v>-483156418.60057008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25">
      <c r="G1547" s="459"/>
      <c r="H1547" s="459">
        <v>1540</v>
      </c>
      <c r="I1547" s="444">
        <f t="shared" ca="1" si="115"/>
        <v>-483156418.60057008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-2013151.744169042</v>
      </c>
      <c r="L1547" s="444">
        <f t="shared" ca="1" si="114"/>
        <v>-485169570.34473914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25">
      <c r="G1548" s="459"/>
      <c r="H1548" s="459">
        <v>1541</v>
      </c>
      <c r="I1548" s="444">
        <f t="shared" ca="1" si="115"/>
        <v>-485169570.34473914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-2021539.876436413</v>
      </c>
      <c r="L1548" s="444">
        <f t="shared" ca="1" si="114"/>
        <v>-487191110.22117555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25">
      <c r="G1549" s="459"/>
      <c r="H1549" s="459">
        <v>1542</v>
      </c>
      <c r="I1549" s="444">
        <f t="shared" ca="1" si="115"/>
        <v>-487191110.22117555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-2029962.9592548979</v>
      </c>
      <c r="L1549" s="444">
        <f t="shared" ca="1" si="114"/>
        <v>-489221073.18043047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25">
      <c r="G1550" s="459"/>
      <c r="H1550" s="459">
        <v>1543</v>
      </c>
      <c r="I1550" s="444">
        <f t="shared" ca="1" si="115"/>
        <v>-489221073.18043047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-2038421.1382517936</v>
      </c>
      <c r="L1550" s="444">
        <f t="shared" ca="1" si="114"/>
        <v>-491259494.31868225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25">
      <c r="G1551" s="459"/>
      <c r="H1551" s="459">
        <v>1544</v>
      </c>
      <c r="I1551" s="444">
        <f t="shared" ca="1" si="115"/>
        <v>-491259494.31868225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-2046914.5596611761</v>
      </c>
      <c r="L1551" s="444">
        <f t="shared" ca="1" si="114"/>
        <v>-493306408.8783434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25">
      <c r="G1552" s="459"/>
      <c r="H1552" s="459">
        <v>1545</v>
      </c>
      <c r="I1552" s="444">
        <f t="shared" ca="1" si="115"/>
        <v>-493306408.8783434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-2055443.3703264305</v>
      </c>
      <c r="L1552" s="444">
        <f t="shared" ca="1" si="114"/>
        <v>-495361852.24866986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25">
      <c r="G1553" s="459"/>
      <c r="H1553" s="459">
        <v>1546</v>
      </c>
      <c r="I1553" s="444">
        <f t="shared" ca="1" si="115"/>
        <v>-495361852.24866986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-2064007.7177027911</v>
      </c>
      <c r="L1553" s="444">
        <f t="shared" ca="1" si="114"/>
        <v>-497425859.96637267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25">
      <c r="G1554" s="459"/>
      <c r="H1554" s="459">
        <v>1547</v>
      </c>
      <c r="I1554" s="444">
        <f t="shared" ca="1" si="115"/>
        <v>-497425859.96637267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-2072607.749859886</v>
      </c>
      <c r="L1554" s="444">
        <f t="shared" ca="1" si="114"/>
        <v>-499498467.71623254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25">
      <c r="G1555" s="459"/>
      <c r="H1555" s="459">
        <v>1548</v>
      </c>
      <c r="I1555" s="444">
        <f t="shared" ca="1" si="115"/>
        <v>-499498467.71623254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-2081243.6154843022</v>
      </c>
      <c r="L1555" s="444">
        <f t="shared" ca="1" si="114"/>
        <v>-501579711.33171684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25">
      <c r="G1556" s="459"/>
      <c r="H1556" s="459">
        <v>1549</v>
      </c>
      <c r="I1556" s="444">
        <f t="shared" ca="1" si="115"/>
        <v>-501579711.33171684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-2089915.4638821534</v>
      </c>
      <c r="L1556" s="444">
        <f t="shared" ca="1" si="114"/>
        <v>-503669626.79559898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25">
      <c r="G1557" s="459"/>
      <c r="H1557" s="459">
        <v>1550</v>
      </c>
      <c r="I1557" s="444">
        <f t="shared" ca="1" si="115"/>
        <v>-503669626.79559898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-2098623.4449816621</v>
      </c>
      <c r="L1557" s="444">
        <f t="shared" ca="1" si="114"/>
        <v>-505768250.24058062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25">
      <c r="G1558" s="459"/>
      <c r="H1558" s="459">
        <v>1551</v>
      </c>
      <c r="I1558" s="444">
        <f t="shared" ca="1" si="115"/>
        <v>-505768250.24058062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-2107367.7093357528</v>
      </c>
      <c r="L1558" s="444">
        <f t="shared" ca="1" si="114"/>
        <v>-507875617.94991636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25">
      <c r="G1559" s="459"/>
      <c r="H1559" s="459">
        <v>1552</v>
      </c>
      <c r="I1559" s="444">
        <f t="shared" ca="1" si="115"/>
        <v>-507875617.94991636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-2116148.4081246513</v>
      </c>
      <c r="L1559" s="444">
        <f t="shared" ca="1" si="114"/>
        <v>-509991766.35804099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25">
      <c r="G1560" s="459"/>
      <c r="H1560" s="459">
        <v>1553</v>
      </c>
      <c r="I1560" s="444">
        <f t="shared" ca="1" si="115"/>
        <v>-509991766.35804099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-2124965.6931585041</v>
      </c>
      <c r="L1560" s="444">
        <f t="shared" ca="1" si="114"/>
        <v>-512116732.0511995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25">
      <c r="G1561" s="459"/>
      <c r="H1561" s="459">
        <v>1554</v>
      </c>
      <c r="I1561" s="444">
        <f t="shared" ca="1" si="115"/>
        <v>-512116732.0511995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-2133819.7168799979</v>
      </c>
      <c r="L1561" s="444">
        <f t="shared" ca="1" si="114"/>
        <v>-514250551.76807952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25">
      <c r="G1562" s="459"/>
      <c r="H1562" s="459">
        <v>1555</v>
      </c>
      <c r="I1562" s="444">
        <f t="shared" ca="1" si="115"/>
        <v>-514250551.76807952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-2142710.6323669981</v>
      </c>
      <c r="L1562" s="444">
        <f t="shared" ca="1" si="114"/>
        <v>-516393262.40044653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25">
      <c r="G1563" s="459"/>
      <c r="H1563" s="459">
        <v>1556</v>
      </c>
      <c r="I1563" s="444">
        <f t="shared" ca="1" si="115"/>
        <v>-516393262.40044653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-2151638.593335194</v>
      </c>
      <c r="L1563" s="444">
        <f t="shared" ca="1" si="114"/>
        <v>-518544900.99378175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25">
      <c r="G1564" s="459"/>
      <c r="H1564" s="459">
        <v>1557</v>
      </c>
      <c r="I1564" s="444">
        <f t="shared" ca="1" si="115"/>
        <v>-518544900.99378175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-2160603.7541407575</v>
      </c>
      <c r="L1564" s="444">
        <f t="shared" ca="1" si="114"/>
        <v>-520705504.74792248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25">
      <c r="G1565" s="459"/>
      <c r="H1565" s="459">
        <v>1558</v>
      </c>
      <c r="I1565" s="444">
        <f t="shared" ca="1" si="115"/>
        <v>-520705504.74792248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-2169606.2697830102</v>
      </c>
      <c r="L1565" s="444">
        <f t="shared" ca="1" si="114"/>
        <v>-522875111.0177055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25">
      <c r="G1566" s="459"/>
      <c r="H1566" s="459">
        <v>1559</v>
      </c>
      <c r="I1566" s="444">
        <f t="shared" ca="1" si="115"/>
        <v>-522875111.0177055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-2178646.2959071063</v>
      </c>
      <c r="L1566" s="444">
        <f t="shared" ca="1" si="114"/>
        <v>-525053757.31361258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25">
      <c r="G1567" s="459"/>
      <c r="H1567" s="459">
        <v>1560</v>
      </c>
      <c r="I1567" s="444">
        <f t="shared" ca="1" si="115"/>
        <v>-525053757.31361258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-2187723.988806719</v>
      </c>
      <c r="L1567" s="444">
        <f t="shared" ca="1" si="114"/>
        <v>-527241481.3024193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25">
      <c r="G1568" s="459"/>
      <c r="H1568" s="459">
        <v>1561</v>
      </c>
      <c r="I1568" s="444">
        <f t="shared" ca="1" si="115"/>
        <v>-527241481.3024193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-2196839.5054267473</v>
      </c>
      <c r="L1568" s="444">
        <f t="shared" ca="1" si="114"/>
        <v>-529438320.80784607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25">
      <c r="G1569" s="459"/>
      <c r="H1569" s="459">
        <v>1562</v>
      </c>
      <c r="I1569" s="444">
        <f t="shared" ca="1" si="115"/>
        <v>-529438320.80784607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-2205993.0033660252</v>
      </c>
      <c r="L1569" s="444">
        <f t="shared" ca="1" si="114"/>
        <v>-531644313.81121212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25">
      <c r="G1570" s="459"/>
      <c r="H1570" s="459">
        <v>1563</v>
      </c>
      <c r="I1570" s="444">
        <f t="shared" ca="1" si="115"/>
        <v>-531644313.81121212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-2215184.6408800506</v>
      </c>
      <c r="L1570" s="444">
        <f t="shared" ca="1" si="114"/>
        <v>-533859498.45209217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25">
      <c r="G1571" s="459"/>
      <c r="H1571" s="459">
        <v>1564</v>
      </c>
      <c r="I1571" s="444">
        <f t="shared" ca="1" si="115"/>
        <v>-533859498.45209217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-2224414.576883717</v>
      </c>
      <c r="L1571" s="444">
        <f t="shared" ca="1" si="114"/>
        <v>-536083913.0289759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25">
      <c r="G1572" s="459"/>
      <c r="H1572" s="459">
        <v>1565</v>
      </c>
      <c r="I1572" s="444">
        <f t="shared" ca="1" si="115"/>
        <v>-536083913.0289759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-2233682.9709540661</v>
      </c>
      <c r="L1572" s="444">
        <f t="shared" ca="1" si="114"/>
        <v>-538317595.99993002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25">
      <c r="G1573" s="459"/>
      <c r="H1573" s="459">
        <v>1566</v>
      </c>
      <c r="I1573" s="444">
        <f t="shared" ca="1" si="115"/>
        <v>-538317595.99993002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-2242989.9833330419</v>
      </c>
      <c r="L1573" s="444">
        <f t="shared" ca="1" si="114"/>
        <v>-540560585.98326302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25">
      <c r="G1574" s="459"/>
      <c r="H1574" s="459">
        <v>1567</v>
      </c>
      <c r="I1574" s="444">
        <f t="shared" ca="1" si="115"/>
        <v>-540560585.98326302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-2252335.7749302625</v>
      </c>
      <c r="L1574" s="444">
        <f t="shared" ca="1" si="114"/>
        <v>-542812921.75819325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25">
      <c r="G1575" s="459"/>
      <c r="H1575" s="459">
        <v>1568</v>
      </c>
      <c r="I1575" s="444">
        <f t="shared" ca="1" si="115"/>
        <v>-542812921.75819325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-2261720.5073258053</v>
      </c>
      <c r="L1575" s="444">
        <f t="shared" ca="1" si="114"/>
        <v>-545074642.26551902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25">
      <c r="G1576" s="459"/>
      <c r="H1576" s="459">
        <v>1569</v>
      </c>
      <c r="I1576" s="444">
        <f t="shared" ca="1" si="115"/>
        <v>-545074642.26551902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-2271144.3427729961</v>
      </c>
      <c r="L1576" s="444">
        <f t="shared" ca="1" si="114"/>
        <v>-547345786.60829198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25">
      <c r="G1577" s="459"/>
      <c r="H1577" s="459">
        <v>1570</v>
      </c>
      <c r="I1577" s="444">
        <f t="shared" ca="1" si="115"/>
        <v>-547345786.60829198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-2280607.4442012166</v>
      </c>
      <c r="L1577" s="444">
        <f t="shared" ca="1" si="114"/>
        <v>-549626394.05249321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25">
      <c r="G1578" s="459"/>
      <c r="H1578" s="459">
        <v>1571</v>
      </c>
      <c r="I1578" s="444">
        <f t="shared" ca="1" si="115"/>
        <v>-549626394.05249321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-2290109.9752187217</v>
      </c>
      <c r="L1578" s="444">
        <f t="shared" ca="1" si="114"/>
        <v>-551916504.02771199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25">
      <c r="G1579" s="459"/>
      <c r="H1579" s="459">
        <v>1572</v>
      </c>
      <c r="I1579" s="444">
        <f t="shared" ca="1" si="115"/>
        <v>-551916504.02771199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-2299652.1001154664</v>
      </c>
      <c r="L1579" s="444">
        <f t="shared" ca="1" si="114"/>
        <v>-554216156.12782741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25">
      <c r="G1580" s="459"/>
      <c r="H1580" s="459">
        <v>1573</v>
      </c>
      <c r="I1580" s="444">
        <f t="shared" ca="1" si="115"/>
        <v>-554216156.12782741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-2309233.9838659475</v>
      </c>
      <c r="L1580" s="444">
        <f t="shared" ca="1" si="114"/>
        <v>-556525390.11169338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25">
      <c r="G1581" s="459"/>
      <c r="H1581" s="459">
        <v>1574</v>
      </c>
      <c r="I1581" s="444">
        <f t="shared" ca="1" si="115"/>
        <v>-556525390.11169338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-2318855.7921320559</v>
      </c>
      <c r="L1581" s="444">
        <f t="shared" ca="1" si="114"/>
        <v>-558844245.9038254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25">
      <c r="G1582" s="459"/>
      <c r="H1582" s="459">
        <v>1575</v>
      </c>
      <c r="I1582" s="444">
        <f t="shared" ca="1" si="115"/>
        <v>-558844245.9038254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-2328517.6912659393</v>
      </c>
      <c r="L1582" s="444">
        <f t="shared" ca="1" si="114"/>
        <v>-561172763.59509134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25">
      <c r="G1583" s="459"/>
      <c r="H1583" s="459">
        <v>1576</v>
      </c>
      <c r="I1583" s="444">
        <f t="shared" ca="1" si="115"/>
        <v>-561172763.59509134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-2338219.8483128804</v>
      </c>
      <c r="L1583" s="444">
        <f t="shared" ca="1" si="114"/>
        <v>-563510983.4434042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25">
      <c r="G1584" s="459"/>
      <c r="H1584" s="459">
        <v>1577</v>
      </c>
      <c r="I1584" s="444">
        <f t="shared" ca="1" si="115"/>
        <v>-563510983.4434042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-2347962.4310141839</v>
      </c>
      <c r="L1584" s="444">
        <f t="shared" ca="1" si="114"/>
        <v>-565858945.87441838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25">
      <c r="G1585" s="459"/>
      <c r="H1585" s="459">
        <v>1578</v>
      </c>
      <c r="I1585" s="444">
        <f t="shared" ca="1" si="115"/>
        <v>-565858945.87441838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-2357745.6078100763</v>
      </c>
      <c r="L1585" s="444">
        <f t="shared" ca="1" si="114"/>
        <v>-568216691.4822284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25">
      <c r="G1586" s="459"/>
      <c r="H1586" s="459">
        <v>1579</v>
      </c>
      <c r="I1586" s="444">
        <f t="shared" ca="1" si="115"/>
        <v>-568216691.4822284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-2367569.5478426181</v>
      </c>
      <c r="L1586" s="444">
        <f t="shared" ca="1" si="114"/>
        <v>-570584261.03007102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25">
      <c r="G1587" s="459"/>
      <c r="H1587" s="459">
        <v>1580</v>
      </c>
      <c r="I1587" s="444">
        <f t="shared" ca="1" si="115"/>
        <v>-570584261.03007102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-2377434.4209586293</v>
      </c>
      <c r="L1587" s="444">
        <f t="shared" ca="1" si="114"/>
        <v>-572961695.45102966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25">
      <c r="G1588" s="459"/>
      <c r="H1588" s="459">
        <v>1581</v>
      </c>
      <c r="I1588" s="444">
        <f t="shared" ca="1" si="115"/>
        <v>-572961695.45102966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-2387340.3977126237</v>
      </c>
      <c r="L1588" s="444">
        <f t="shared" ca="1" si="114"/>
        <v>-575349035.84874225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25">
      <c r="G1589" s="459"/>
      <c r="H1589" s="459">
        <v>1582</v>
      </c>
      <c r="I1589" s="444">
        <f t="shared" ca="1" si="115"/>
        <v>-575349035.84874225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-2397287.6493697595</v>
      </c>
      <c r="L1589" s="444">
        <f t="shared" ca="1" si="114"/>
        <v>-577746323.49811196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25">
      <c r="G1590" s="459"/>
      <c r="H1590" s="459">
        <v>1583</v>
      </c>
      <c r="I1590" s="444">
        <f t="shared" ca="1" si="115"/>
        <v>-577746323.49811196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-2407276.3479088</v>
      </c>
      <c r="L1590" s="444">
        <f t="shared" ca="1" si="114"/>
        <v>-580153599.84602082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25">
      <c r="G1591" s="459"/>
      <c r="H1591" s="459">
        <v>1584</v>
      </c>
      <c r="I1591" s="444">
        <f t="shared" ca="1" si="115"/>
        <v>-580153599.84602082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-2417306.6660250868</v>
      </c>
      <c r="L1591" s="444">
        <f t="shared" ca="1" si="114"/>
        <v>-582570906.51204586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25">
      <c r="G1592" s="459"/>
      <c r="H1592" s="459">
        <v>1585</v>
      </c>
      <c r="I1592" s="444">
        <f t="shared" ca="1" si="115"/>
        <v>-582570906.51204586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-2427378.7771335244</v>
      </c>
      <c r="L1592" s="444">
        <f t="shared" ca="1" si="114"/>
        <v>-584998285.28917933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25">
      <c r="G1593" s="459"/>
      <c r="H1593" s="459">
        <v>1586</v>
      </c>
      <c r="I1593" s="444">
        <f t="shared" ca="1" si="115"/>
        <v>-584998285.28917933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-2437492.8553715805</v>
      </c>
      <c r="L1593" s="444">
        <f t="shared" ca="1" si="114"/>
        <v>-587435778.14455092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25">
      <c r="G1594" s="459"/>
      <c r="H1594" s="459">
        <v>1587</v>
      </c>
      <c r="I1594" s="444">
        <f t="shared" ca="1" si="115"/>
        <v>-587435778.14455092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-2447649.0756022953</v>
      </c>
      <c r="L1594" s="444">
        <f t="shared" ca="1" si="114"/>
        <v>-589883427.22015321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25">
      <c r="G1595" s="459"/>
      <c r="H1595" s="459">
        <v>1588</v>
      </c>
      <c r="I1595" s="444">
        <f t="shared" ca="1" si="115"/>
        <v>-589883427.22015321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-2457847.6134173051</v>
      </c>
      <c r="L1595" s="444">
        <f t="shared" ca="1" si="114"/>
        <v>-592341274.83357048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25">
      <c r="G1596" s="459"/>
      <c r="H1596" s="459">
        <v>1589</v>
      </c>
      <c r="I1596" s="444">
        <f t="shared" ca="1" si="115"/>
        <v>-592341274.83357048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-2468088.6451398768</v>
      </c>
      <c r="L1596" s="444">
        <f t="shared" ca="1" si="114"/>
        <v>-594809363.47871041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25">
      <c r="G1597" s="459"/>
      <c r="H1597" s="459">
        <v>1590</v>
      </c>
      <c r="I1597" s="444">
        <f t="shared" ca="1" si="115"/>
        <v>-594809363.47871041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-2478372.3478279598</v>
      </c>
      <c r="L1597" s="444">
        <f t="shared" ca="1" si="114"/>
        <v>-597287735.82653832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25">
      <c r="G1598" s="459"/>
      <c r="H1598" s="459">
        <v>1591</v>
      </c>
      <c r="I1598" s="444">
        <f t="shared" ca="1" si="115"/>
        <v>-597287735.82653832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-2488698.8992772428</v>
      </c>
      <c r="L1598" s="444">
        <f t="shared" ca="1" si="114"/>
        <v>-599776434.72581553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25">
      <c r="G1599" s="459"/>
      <c r="H1599" s="459">
        <v>1592</v>
      </c>
      <c r="I1599" s="444">
        <f t="shared" ca="1" si="115"/>
        <v>-599776434.72581553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-2499068.4780242313</v>
      </c>
      <c r="L1599" s="444">
        <f t="shared" ca="1" si="114"/>
        <v>-602275503.20383978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25">
      <c r="G1600" s="459"/>
      <c r="H1600" s="459">
        <v>1593</v>
      </c>
      <c r="I1600" s="444">
        <f t="shared" ca="1" si="115"/>
        <v>-602275503.20383978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-2509481.2633493324</v>
      </c>
      <c r="L1600" s="444">
        <f t="shared" ca="1" si="114"/>
        <v>-604784984.46718907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25">
      <c r="G1601" s="459"/>
      <c r="H1601" s="459">
        <v>1594</v>
      </c>
      <c r="I1601" s="444">
        <f t="shared" ca="1" si="115"/>
        <v>-604784984.46718907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-2519937.4352799542</v>
      </c>
      <c r="L1601" s="444">
        <f t="shared" ca="1" si="114"/>
        <v>-607304921.90246904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25">
      <c r="G1602" s="459"/>
      <c r="H1602" s="459">
        <v>1595</v>
      </c>
      <c r="I1602" s="444">
        <f t="shared" ca="1" si="115"/>
        <v>-607304921.90246904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-2530437.1745936209</v>
      </c>
      <c r="L1602" s="444">
        <f t="shared" ca="1" si="114"/>
        <v>-609835359.07706261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25">
      <c r="G1603" s="459"/>
      <c r="H1603" s="459">
        <v>1596</v>
      </c>
      <c r="I1603" s="444">
        <f t="shared" ca="1" si="115"/>
        <v>-609835359.07706261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-2540980.662821094</v>
      </c>
      <c r="L1603" s="444">
        <f t="shared" ca="1" si="114"/>
        <v>-612376339.73988366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25">
      <c r="G1604" s="459"/>
      <c r="H1604" s="459">
        <v>1597</v>
      </c>
      <c r="I1604" s="444">
        <f t="shared" ca="1" si="115"/>
        <v>-612376339.73988366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-2551568.0822495152</v>
      </c>
      <c r="L1604" s="444">
        <f t="shared" ca="1" si="114"/>
        <v>-614927907.82213318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25">
      <c r="G1605" s="459"/>
      <c r="H1605" s="459">
        <v>1598</v>
      </c>
      <c r="I1605" s="444">
        <f t="shared" ca="1" si="115"/>
        <v>-614927907.82213318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-2562199.6159255551</v>
      </c>
      <c r="L1605" s="444">
        <f t="shared" ca="1" si="114"/>
        <v>-617490107.43805873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25">
      <c r="G1606" s="459"/>
      <c r="H1606" s="459">
        <v>1599</v>
      </c>
      <c r="I1606" s="444">
        <f t="shared" ca="1" si="115"/>
        <v>-617490107.43805873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-2572875.4476585779</v>
      </c>
      <c r="L1606" s="444">
        <f t="shared" ca="1" si="114"/>
        <v>-620062982.88571727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25">
      <c r="G1607" s="459"/>
      <c r="H1607" s="459">
        <v>1600</v>
      </c>
      <c r="I1607" s="444">
        <f t="shared" ca="1" si="115"/>
        <v>-620062982.88571727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-2583595.7620238219</v>
      </c>
      <c r="L1607" s="444">
        <f t="shared" ca="1" si="114"/>
        <v>-622646578.64774108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25">
      <c r="G1608" s="459"/>
      <c r="H1608" s="459">
        <v>1601</v>
      </c>
      <c r="I1608" s="444">
        <f t="shared" ca="1" si="115"/>
        <v>-622646578.64774108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-2594360.7443655878</v>
      </c>
      <c r="L1608" s="444">
        <f t="shared" ca="1" si="114"/>
        <v>-625240939.39210665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25">
      <c r="G1609" s="459"/>
      <c r="H1609" s="459">
        <v>1602</v>
      </c>
      <c r="I1609" s="444">
        <f t="shared" ca="1" si="115"/>
        <v>-625240939.39210665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-2605170.5808004444</v>
      </c>
      <c r="L1609" s="444">
        <f t="shared" ca="1" si="114"/>
        <v>-627846109.97290707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25">
      <c r="G1610" s="459"/>
      <c r="H1610" s="459">
        <v>1603</v>
      </c>
      <c r="I1610" s="444">
        <f t="shared" ca="1" si="115"/>
        <v>-627846109.97290707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-2616025.458220446</v>
      </c>
      <c r="L1610" s="444">
        <f t="shared" ca="1" si="114"/>
        <v>-630462135.43112755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25">
      <c r="G1611" s="459"/>
      <c r="H1611" s="459">
        <v>1604</v>
      </c>
      <c r="I1611" s="444">
        <f t="shared" ca="1" si="115"/>
        <v>-630462135.43112755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-2626925.5642963648</v>
      </c>
      <c r="L1611" s="444">
        <f t="shared" ca="1" si="114"/>
        <v>-633089060.99542391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25">
      <c r="G1612" s="459"/>
      <c r="H1612" s="459">
        <v>1605</v>
      </c>
      <c r="I1612" s="444">
        <f t="shared" ca="1" si="115"/>
        <v>-633089060.99542391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-2637871.0874809329</v>
      </c>
      <c r="L1612" s="444">
        <f t="shared" ca="1" si="114"/>
        <v>-635726932.08290482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25">
      <c r="G1613" s="459"/>
      <c r="H1613" s="459">
        <v>1606</v>
      </c>
      <c r="I1613" s="444">
        <f t="shared" ca="1" si="115"/>
        <v>-635726932.08290482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-2648862.2170121032</v>
      </c>
      <c r="L1613" s="444">
        <f t="shared" ca="1" si="114"/>
        <v>-638375794.29991686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25">
      <c r="G1614" s="459"/>
      <c r="H1614" s="459">
        <v>1607</v>
      </c>
      <c r="I1614" s="444">
        <f t="shared" ca="1" si="115"/>
        <v>-638375794.29991686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-2659899.1429163204</v>
      </c>
      <c r="L1614" s="444">
        <f t="shared" ca="1" si="114"/>
        <v>-641035693.44283319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25">
      <c r="G1615" s="459"/>
      <c r="H1615" s="459">
        <v>1608</v>
      </c>
      <c r="I1615" s="444">
        <f t="shared" ca="1" si="115"/>
        <v>-641035693.44283319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-2670982.0560118048</v>
      </c>
      <c r="L1615" s="444">
        <f t="shared" ca="1" si="114"/>
        <v>-643706675.49884498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25">
      <c r="G1616" s="459"/>
      <c r="H1616" s="459">
        <v>1609</v>
      </c>
      <c r="I1616" s="444">
        <f t="shared" ca="1" si="115"/>
        <v>-643706675.49884498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-2682111.1479118541</v>
      </c>
      <c r="L1616" s="444">
        <f t="shared" ca="1" si="114"/>
        <v>-646388786.64675689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25">
      <c r="G1617" s="459"/>
      <c r="H1617" s="459">
        <v>1610</v>
      </c>
      <c r="I1617" s="444">
        <f t="shared" ca="1" si="115"/>
        <v>-646388786.64675689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-2693286.6110281534</v>
      </c>
      <c r="L1617" s="444">
        <f t="shared" ca="1" si="114"/>
        <v>-649082073.25778508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25">
      <c r="G1618" s="459"/>
      <c r="H1618" s="459">
        <v>1611</v>
      </c>
      <c r="I1618" s="444">
        <f t="shared" ca="1" si="115"/>
        <v>-649082073.25778508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-2704508.6385741043</v>
      </c>
      <c r="L1618" s="444">
        <f t="shared" ca="1" si="114"/>
        <v>-651786581.89635921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25">
      <c r="G1619" s="459"/>
      <c r="H1619" s="459">
        <v>1612</v>
      </c>
      <c r="I1619" s="444">
        <f t="shared" ca="1" si="115"/>
        <v>-651786581.89635921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-2715777.4245681632</v>
      </c>
      <c r="L1619" s="444">
        <f t="shared" ca="1" si="114"/>
        <v>-654502359.32092738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25">
      <c r="G1620" s="459"/>
      <c r="H1620" s="459">
        <v>1613</v>
      </c>
      <c r="I1620" s="444">
        <f t="shared" ca="1" si="115"/>
        <v>-654502359.32092738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-2727093.1638371972</v>
      </c>
      <c r="L1620" s="444">
        <f t="shared" ca="1" si="114"/>
        <v>-657229452.48476458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25">
      <c r="G1621" s="459"/>
      <c r="H1621" s="459">
        <v>1614</v>
      </c>
      <c r="I1621" s="444">
        <f t="shared" ca="1" si="115"/>
        <v>-657229452.48476458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-2738456.0520198522</v>
      </c>
      <c r="L1621" s="444">
        <f t="shared" ca="1" si="114"/>
        <v>-659967908.53678441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25">
      <c r="G1622" s="459"/>
      <c r="H1622" s="459">
        <v>1615</v>
      </c>
      <c r="I1622" s="444">
        <f t="shared" ca="1" si="115"/>
        <v>-659967908.53678441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-2749866.2855699351</v>
      </c>
      <c r="L1622" s="444">
        <f t="shared" ca="1" si="114"/>
        <v>-662717774.82235432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25">
      <c r="G1623" s="459"/>
      <c r="H1623" s="459">
        <v>1616</v>
      </c>
      <c r="I1623" s="444">
        <f t="shared" ca="1" si="115"/>
        <v>-662717774.82235432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-2761324.0617598095</v>
      </c>
      <c r="L1623" s="444">
        <f t="shared" ca="1" si="114"/>
        <v>-665479098.88411415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25">
      <c r="G1624" s="459"/>
      <c r="H1624" s="459">
        <v>1617</v>
      </c>
      <c r="I1624" s="444">
        <f t="shared" ca="1" si="115"/>
        <v>-665479098.88411415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-2772829.5786838089</v>
      </c>
      <c r="L1624" s="444">
        <f t="shared" ca="1" si="114"/>
        <v>-668251928.462798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25">
      <c r="G1625" s="459"/>
      <c r="H1625" s="459">
        <v>1618</v>
      </c>
      <c r="I1625" s="444">
        <f t="shared" ca="1" si="115"/>
        <v>-668251928.462798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-2784383.0352616585</v>
      </c>
      <c r="L1625" s="444">
        <f t="shared" ca="1" si="114"/>
        <v>-671036311.49805963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25">
      <c r="G1626" s="459"/>
      <c r="H1626" s="459">
        <v>1619</v>
      </c>
      <c r="I1626" s="444">
        <f t="shared" ca="1" si="115"/>
        <v>-671036311.49805963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-2795984.6312419153</v>
      </c>
      <c r="L1626" s="444">
        <f t="shared" ca="1" si="114"/>
        <v>-673832296.12930155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25">
      <c r="G1627" s="459"/>
      <c r="H1627" s="459">
        <v>1620</v>
      </c>
      <c r="I1627" s="444">
        <f t="shared" ca="1" si="115"/>
        <v>-673832296.12930155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-2807634.567205423</v>
      </c>
      <c r="L1627" s="444">
        <f t="shared" ca="1" si="114"/>
        <v>-676639930.69650698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25">
      <c r="G1628" s="459"/>
      <c r="H1628" s="459">
        <v>1621</v>
      </c>
      <c r="I1628" s="444">
        <f t="shared" ca="1" si="115"/>
        <v>-676639930.69650698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-2819333.0445687789</v>
      </c>
      <c r="L1628" s="444">
        <f t="shared" ca="1" si="114"/>
        <v>-679459263.74107575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25">
      <c r="G1629" s="459"/>
      <c r="H1629" s="459">
        <v>1622</v>
      </c>
      <c r="I1629" s="444">
        <f t="shared" ca="1" si="115"/>
        <v>-679459263.74107575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-2831080.2655878155</v>
      </c>
      <c r="L1629" s="444">
        <f t="shared" ca="1" si="114"/>
        <v>-682290344.00666356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25">
      <c r="G1630" s="459"/>
      <c r="H1630" s="459">
        <v>1623</v>
      </c>
      <c r="I1630" s="444">
        <f t="shared" ca="1" si="115"/>
        <v>-682290344.00666356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-2842876.4333610982</v>
      </c>
      <c r="L1630" s="444">
        <f t="shared" ca="1" si="114"/>
        <v>-685133220.44002461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25">
      <c r="G1631" s="459"/>
      <c r="H1631" s="459">
        <v>1624</v>
      </c>
      <c r="I1631" s="444">
        <f t="shared" ca="1" si="115"/>
        <v>-685133220.44002461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-2854721.7518334361</v>
      </c>
      <c r="L1631" s="444">
        <f t="shared" ca="1" si="114"/>
        <v>-687987942.19185805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25">
      <c r="G1632" s="459"/>
      <c r="H1632" s="459">
        <v>1625</v>
      </c>
      <c r="I1632" s="444">
        <f t="shared" ca="1" si="115"/>
        <v>-687987942.19185805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-2866616.4257994085</v>
      </c>
      <c r="L1632" s="444">
        <f t="shared" ca="1" si="114"/>
        <v>-690854558.61765742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25">
      <c r="G1633" s="459"/>
      <c r="H1633" s="459">
        <v>1626</v>
      </c>
      <c r="I1633" s="444">
        <f t="shared" ca="1" si="115"/>
        <v>-690854558.61765742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-2878560.6609069058</v>
      </c>
      <c r="L1633" s="444">
        <f t="shared" ca="1" si="114"/>
        <v>-693733119.27856433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25">
      <c r="G1634" s="459"/>
      <c r="H1634" s="459">
        <v>1627</v>
      </c>
      <c r="I1634" s="444">
        <f t="shared" ca="1" si="115"/>
        <v>-693733119.27856433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-2890554.6636606846</v>
      </c>
      <c r="L1634" s="444">
        <f t="shared" ca="1" si="114"/>
        <v>-696623673.94222498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25">
      <c r="G1635" s="459"/>
      <c r="H1635" s="459">
        <v>1628</v>
      </c>
      <c r="I1635" s="444">
        <f t="shared" ca="1" si="115"/>
        <v>-696623673.94222498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-2902598.6414259374</v>
      </c>
      <c r="L1635" s="444">
        <f t="shared" ca="1" si="114"/>
        <v>-699526272.58365095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25">
      <c r="G1636" s="459"/>
      <c r="H1636" s="459">
        <v>1629</v>
      </c>
      <c r="I1636" s="444">
        <f t="shared" ca="1" si="115"/>
        <v>-699526272.58365095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-2914692.8024318791</v>
      </c>
      <c r="L1636" s="444">
        <f t="shared" ca="1" si="114"/>
        <v>-702440965.38608277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25">
      <c r="G1637" s="459"/>
      <c r="H1637" s="459">
        <v>1630</v>
      </c>
      <c r="I1637" s="444">
        <f t="shared" ca="1" si="115"/>
        <v>-702440965.38608277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-2926837.3557753447</v>
      </c>
      <c r="L1637" s="444">
        <f t="shared" ca="1" si="114"/>
        <v>-705367802.74185812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25">
      <c r="G1638" s="459"/>
      <c r="H1638" s="459">
        <v>1631</v>
      </c>
      <c r="I1638" s="444">
        <f t="shared" ca="1" si="115"/>
        <v>-705367802.74185812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-2939032.5114244088</v>
      </c>
      <c r="L1638" s="444">
        <f t="shared" ca="1" si="114"/>
        <v>-708306835.25328255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25">
      <c r="G1639" s="459"/>
      <c r="H1639" s="459">
        <v>1632</v>
      </c>
      <c r="I1639" s="444">
        <f t="shared" ca="1" si="115"/>
        <v>-708306835.25328255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-2951278.4802220105</v>
      </c>
      <c r="L1639" s="444">
        <f t="shared" ca="1" si="114"/>
        <v>-711258113.73350453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25">
      <c r="G1640" s="459"/>
      <c r="H1640" s="459">
        <v>1633</v>
      </c>
      <c r="I1640" s="444">
        <f t="shared" ca="1" si="115"/>
        <v>-711258113.73350453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-2963575.4738896023</v>
      </c>
      <c r="L1640" s="444">
        <f t="shared" ca="1" si="114"/>
        <v>-714221689.20739412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25">
      <c r="G1641" s="459"/>
      <c r="H1641" s="459">
        <v>1634</v>
      </c>
      <c r="I1641" s="444">
        <f t="shared" ca="1" si="115"/>
        <v>-714221689.20739412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-2975923.7050308087</v>
      </c>
      <c r="L1641" s="444">
        <f t="shared" ca="1" si="114"/>
        <v>-717197612.91242492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25">
      <c r="G1642" s="459"/>
      <c r="H1642" s="459">
        <v>1635</v>
      </c>
      <c r="I1642" s="444">
        <f t="shared" ca="1" si="115"/>
        <v>-717197612.91242492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-2988323.3871351038</v>
      </c>
      <c r="L1642" s="444">
        <f t="shared" ca="1" si="114"/>
        <v>-720185936.29956007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25">
      <c r="G1643" s="459"/>
      <c r="H1643" s="459">
        <v>1636</v>
      </c>
      <c r="I1643" s="444">
        <f t="shared" ca="1" si="115"/>
        <v>-720185936.29956007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-3000774.7345815003</v>
      </c>
      <c r="L1643" s="444">
        <f t="shared" ca="1" si="114"/>
        <v>-723186711.03414154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25">
      <c r="G1644" s="459"/>
      <c r="H1644" s="459">
        <v>1637</v>
      </c>
      <c r="I1644" s="444">
        <f t="shared" ca="1" si="115"/>
        <v>-723186711.03414154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-3013277.9626422562</v>
      </c>
      <c r="L1644" s="444">
        <f t="shared" ca="1" si="114"/>
        <v>-726199988.99678385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25">
      <c r="G1645" s="459"/>
      <c r="H1645" s="459">
        <v>1638</v>
      </c>
      <c r="I1645" s="444">
        <f t="shared" ca="1" si="115"/>
        <v>-726199988.99678385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-3025833.2874865993</v>
      </c>
      <c r="L1645" s="444">
        <f t="shared" ca="1" si="114"/>
        <v>-729225822.28427041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25">
      <c r="G1646" s="459"/>
      <c r="H1646" s="459">
        <v>1639</v>
      </c>
      <c r="I1646" s="444">
        <f t="shared" ca="1" si="115"/>
        <v>-729225822.28427041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-3038440.9261844601</v>
      </c>
      <c r="L1646" s="444">
        <f t="shared" ca="1" si="114"/>
        <v>-732264263.21045482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25">
      <c r="G1647" s="459"/>
      <c r="H1647" s="459">
        <v>1640</v>
      </c>
      <c r="I1647" s="444">
        <f t="shared" ca="1" si="115"/>
        <v>-732264263.21045482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-3051101.0967102284</v>
      </c>
      <c r="L1647" s="444">
        <f t="shared" ca="1" si="114"/>
        <v>-735315364.30716503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25">
      <c r="G1648" s="459"/>
      <c r="H1648" s="459">
        <v>1641</v>
      </c>
      <c r="I1648" s="444">
        <f t="shared" ca="1" si="115"/>
        <v>-735315364.30716503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-3063814.0179465208</v>
      </c>
      <c r="L1648" s="444">
        <f t="shared" ca="1" si="114"/>
        <v>-738379178.32511151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25">
      <c r="G1649" s="459"/>
      <c r="H1649" s="459">
        <v>1642</v>
      </c>
      <c r="I1649" s="444">
        <f t="shared" ca="1" si="115"/>
        <v>-738379178.32511151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-3076579.9096879647</v>
      </c>
      <c r="L1649" s="444">
        <f t="shared" ca="1" si="114"/>
        <v>-741455758.2347995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25">
      <c r="G1650" s="459"/>
      <c r="H1650" s="459">
        <v>1643</v>
      </c>
      <c r="I1650" s="444">
        <f t="shared" ca="1" si="115"/>
        <v>-741455758.2347995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-3089398.9926449978</v>
      </c>
      <c r="L1650" s="444">
        <f t="shared" ca="1" si="114"/>
        <v>-744545157.22744453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25">
      <c r="G1651" s="459"/>
      <c r="H1651" s="459">
        <v>1644</v>
      </c>
      <c r="I1651" s="444">
        <f t="shared" ca="1" si="115"/>
        <v>-744545157.22744453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-3102271.4884476857</v>
      </c>
      <c r="L1651" s="444">
        <f t="shared" ca="1" si="114"/>
        <v>-747647428.7158922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25">
      <c r="G1652" s="459"/>
      <c r="H1652" s="459">
        <v>1645</v>
      </c>
      <c r="I1652" s="444">
        <f t="shared" ca="1" si="115"/>
        <v>-747647428.7158922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-3115197.6196495509</v>
      </c>
      <c r="L1652" s="444">
        <f t="shared" ca="1" si="114"/>
        <v>-750762626.33554173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25">
      <c r="G1653" s="459"/>
      <c r="H1653" s="459">
        <v>1646</v>
      </c>
      <c r="I1653" s="444">
        <f t="shared" ca="1" si="115"/>
        <v>-750762626.33554173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-3128177.6097314237</v>
      </c>
      <c r="L1653" s="444">
        <f t="shared" ca="1" si="114"/>
        <v>-753890803.94527316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25">
      <c r="G1654" s="459"/>
      <c r="H1654" s="459">
        <v>1647</v>
      </c>
      <c r="I1654" s="444">
        <f t="shared" ca="1" si="115"/>
        <v>-753890803.94527316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-3141211.6831053048</v>
      </c>
      <c r="L1654" s="444">
        <f t="shared" ca="1" si="114"/>
        <v>-757032015.62837851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25">
      <c r="G1655" s="459"/>
      <c r="H1655" s="459">
        <v>1648</v>
      </c>
      <c r="I1655" s="444">
        <f t="shared" ca="1" si="115"/>
        <v>-757032015.62837851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-3154300.0651182439</v>
      </c>
      <c r="L1655" s="444">
        <f t="shared" ca="1" si="114"/>
        <v>-760186315.6934967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25">
      <c r="G1656" s="459"/>
      <c r="H1656" s="459">
        <v>1649</v>
      </c>
      <c r="I1656" s="444">
        <f t="shared" ca="1" si="115"/>
        <v>-760186315.6934967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-3167442.9820562364</v>
      </c>
      <c r="L1656" s="444">
        <f t="shared" ca="1" si="114"/>
        <v>-763353758.67555296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25">
      <c r="G1657" s="459"/>
      <c r="H1657" s="459">
        <v>1650</v>
      </c>
      <c r="I1657" s="444">
        <f t="shared" ca="1" si="115"/>
        <v>-763353758.67555296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-3180640.6611481374</v>
      </c>
      <c r="L1657" s="444">
        <f t="shared" ca="1" si="114"/>
        <v>-766534399.33670115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25">
      <c r="G1658" s="459"/>
      <c r="H1658" s="459">
        <v>1651</v>
      </c>
      <c r="I1658" s="444">
        <f t="shared" ca="1" si="115"/>
        <v>-766534399.33670115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-3193893.3305695881</v>
      </c>
      <c r="L1658" s="444">
        <f t="shared" ca="1" si="114"/>
        <v>-769728292.66727078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25">
      <c r="G1659" s="459"/>
      <c r="H1659" s="459">
        <v>1652</v>
      </c>
      <c r="I1659" s="444">
        <f t="shared" ca="1" si="115"/>
        <v>-769728292.66727078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-3207201.2194469618</v>
      </c>
      <c r="L1659" s="444">
        <f t="shared" ca="1" si="114"/>
        <v>-772935493.8867178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25">
      <c r="G1660" s="459"/>
      <c r="H1660" s="459">
        <v>1653</v>
      </c>
      <c r="I1660" s="444">
        <f t="shared" ca="1" si="115"/>
        <v>-772935493.8867178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-3220564.5578613239</v>
      </c>
      <c r="L1660" s="444">
        <f t="shared" ca="1" si="114"/>
        <v>-776156058.44457912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25">
      <c r="G1661" s="459"/>
      <c r="H1661" s="459">
        <v>1654</v>
      </c>
      <c r="I1661" s="444">
        <f t="shared" ca="1" si="115"/>
        <v>-776156058.44457912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-3233983.5768524129</v>
      </c>
      <c r="L1661" s="444">
        <f t="shared" ca="1" si="114"/>
        <v>-779390042.02143157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25">
      <c r="G1662" s="459"/>
      <c r="H1662" s="459">
        <v>1655</v>
      </c>
      <c r="I1662" s="444">
        <f t="shared" ca="1" si="115"/>
        <v>-779390042.02143157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-3247458.5084226313</v>
      </c>
      <c r="L1662" s="444">
        <f t="shared" ca="1" si="114"/>
        <v>-782637500.52985418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25">
      <c r="G1663" s="459"/>
      <c r="H1663" s="459">
        <v>1656</v>
      </c>
      <c r="I1663" s="444">
        <f t="shared" ca="1" si="115"/>
        <v>-782637500.52985418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-3260989.5855410593</v>
      </c>
      <c r="L1663" s="444">
        <f t="shared" ca="1" si="114"/>
        <v>-785898490.11539519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25">
      <c r="G1664" s="459"/>
      <c r="H1664" s="459">
        <v>1657</v>
      </c>
      <c r="I1664" s="444">
        <f t="shared" ca="1" si="115"/>
        <v>-785898490.11539519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-3274577.04214748</v>
      </c>
      <c r="L1664" s="444">
        <f t="shared" ca="1" si="114"/>
        <v>-789173067.15754271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25">
      <c r="G1665" s="459"/>
      <c r="H1665" s="459">
        <v>1658</v>
      </c>
      <c r="I1665" s="444">
        <f t="shared" ca="1" si="115"/>
        <v>-789173067.15754271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-3288221.1131564281</v>
      </c>
      <c r="L1665" s="444">
        <f t="shared" ca="1" si="114"/>
        <v>-792461288.27069914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25">
      <c r="G1666" s="459"/>
      <c r="H1666" s="459">
        <v>1659</v>
      </c>
      <c r="I1666" s="444">
        <f t="shared" ca="1" si="115"/>
        <v>-792461288.27069914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-3301922.0344612463</v>
      </c>
      <c r="L1666" s="444">
        <f t="shared" ca="1" si="114"/>
        <v>-795763210.3051604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25">
      <c r="G1667" s="459"/>
      <c r="H1667" s="459">
        <v>1660</v>
      </c>
      <c r="I1667" s="444">
        <f t="shared" ca="1" si="115"/>
        <v>-795763210.3051604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-3315680.0429381682</v>
      </c>
      <c r="L1667" s="444">
        <f t="shared" ca="1" si="114"/>
        <v>-799078890.34809852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25">
      <c r="G1668" s="459"/>
      <c r="H1668" s="459">
        <v>1661</v>
      </c>
      <c r="I1668" s="444">
        <f t="shared" ca="1" si="115"/>
        <v>-799078890.34809852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-3329495.3764504106</v>
      </c>
      <c r="L1668" s="444">
        <f t="shared" ca="1" si="114"/>
        <v>-802408385.72454894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25">
      <c r="G1669" s="459"/>
      <c r="H1669" s="459">
        <v>1662</v>
      </c>
      <c r="I1669" s="444">
        <f t="shared" ca="1" si="115"/>
        <v>-802408385.72454894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-3343368.2738522873</v>
      </c>
      <c r="L1669" s="444">
        <f t="shared" ca="1" si="114"/>
        <v>-805751753.99840117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25">
      <c r="G1670" s="459"/>
      <c r="H1670" s="459">
        <v>1663</v>
      </c>
      <c r="I1670" s="444">
        <f t="shared" ca="1" si="115"/>
        <v>-805751753.99840117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-3357298.9749933383</v>
      </c>
      <c r="L1670" s="444">
        <f t="shared" ca="1" si="114"/>
        <v>-809109052.97339451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25">
      <c r="G1671" s="459"/>
      <c r="H1671" s="459">
        <v>1664</v>
      </c>
      <c r="I1671" s="444">
        <f t="shared" ca="1" si="115"/>
        <v>-809109052.97339451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-3371287.720722477</v>
      </c>
      <c r="L1671" s="444">
        <f t="shared" ca="1" si="114"/>
        <v>-812480340.69411695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25">
      <c r="G1672" s="459"/>
      <c r="H1672" s="459">
        <v>1665</v>
      </c>
      <c r="I1672" s="444">
        <f t="shared" ca="1" si="115"/>
        <v>-812480340.69411695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-3385334.7528921538</v>
      </c>
      <c r="L1672" s="444">
        <f t="shared" ca="1" si="114"/>
        <v>-815865675.44700909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25">
      <c r="G1673" s="459"/>
      <c r="H1673" s="459">
        <v>1666</v>
      </c>
      <c r="I1673" s="444">
        <f t="shared" ca="1" si="115"/>
        <v>-815865675.44700909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-3399440.3143625376</v>
      </c>
      <c r="L1673" s="444">
        <f t="shared" ca="1" si="114"/>
        <v>-819265115.76137161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25">
      <c r="G1674" s="459"/>
      <c r="H1674" s="459">
        <v>1667</v>
      </c>
      <c r="I1674" s="444">
        <f t="shared" ca="1" si="115"/>
        <v>-819265115.76137161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-3413604.6490057148</v>
      </c>
      <c r="L1674" s="444">
        <f t="shared" ca="1" si="114"/>
        <v>-822678720.41037738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25">
      <c r="G1675" s="459"/>
      <c r="H1675" s="459">
        <v>1668</v>
      </c>
      <c r="I1675" s="444">
        <f t="shared" ca="1" si="115"/>
        <v>-822678720.41037738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-3427828.0017099059</v>
      </c>
      <c r="L1675" s="444">
        <f t="shared" ca="1" si="114"/>
        <v>-826106548.41208732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25">
      <c r="G1676" s="459"/>
      <c r="H1676" s="459">
        <v>1669</v>
      </c>
      <c r="I1676" s="444">
        <f t="shared" ca="1" si="115"/>
        <v>-826106548.41208732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-3442110.6183836972</v>
      </c>
      <c r="L1676" s="444">
        <f t="shared" ca="1" si="114"/>
        <v>-829548659.03047097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25">
      <c r="G1677" s="459"/>
      <c r="H1677" s="459">
        <v>1670</v>
      </c>
      <c r="I1677" s="444">
        <f t="shared" ca="1" si="115"/>
        <v>-829548659.03047097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-3456452.7459602957</v>
      </c>
      <c r="L1677" s="444">
        <f t="shared" ca="1" si="114"/>
        <v>-833005111.77643132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25">
      <c r="G1678" s="459"/>
      <c r="H1678" s="459">
        <v>1671</v>
      </c>
      <c r="I1678" s="444">
        <f t="shared" ca="1" si="115"/>
        <v>-833005111.77643132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-3470854.632401797</v>
      </c>
      <c r="L1678" s="444">
        <f t="shared" ca="1" si="114"/>
        <v>-836475966.40883315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25">
      <c r="G1679" s="459"/>
      <c r="H1679" s="459">
        <v>1672</v>
      </c>
      <c r="I1679" s="444">
        <f t="shared" ca="1" si="115"/>
        <v>-836475966.40883315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-3485316.5267034713</v>
      </c>
      <c r="L1679" s="444">
        <f t="shared" ca="1" si="114"/>
        <v>-839961282.93553662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25">
      <c r="G1680" s="459"/>
      <c r="H1680" s="459">
        <v>1673</v>
      </c>
      <c r="I1680" s="444">
        <f t="shared" ca="1" si="115"/>
        <v>-839961282.93553662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-3499838.6788980691</v>
      </c>
      <c r="L1680" s="444">
        <f t="shared" ca="1" si="114"/>
        <v>-843461121.61443472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25">
      <c r="G1681" s="459"/>
      <c r="H1681" s="459">
        <v>1674</v>
      </c>
      <c r="I1681" s="444">
        <f t="shared" ca="1" si="115"/>
        <v>-843461121.61443472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-3514421.3400601447</v>
      </c>
      <c r="L1681" s="444">
        <f t="shared" ca="1" si="114"/>
        <v>-846975542.95449483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25">
      <c r="G1682" s="459"/>
      <c r="H1682" s="459">
        <v>1675</v>
      </c>
      <c r="I1682" s="444">
        <f t="shared" ca="1" si="115"/>
        <v>-846975542.95449483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-3529064.762310395</v>
      </c>
      <c r="L1682" s="444">
        <f t="shared" ca="1" si="114"/>
        <v>-850504607.71680522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25">
      <c r="G1683" s="459"/>
      <c r="H1683" s="459">
        <v>1676</v>
      </c>
      <c r="I1683" s="444">
        <f t="shared" ca="1" si="115"/>
        <v>-850504607.71680522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-3543769.1988200215</v>
      </c>
      <c r="L1683" s="444">
        <f t="shared" ca="1" si="114"/>
        <v>-854048376.91562521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25">
      <c r="G1684" s="459"/>
      <c r="H1684" s="459">
        <v>1677</v>
      </c>
      <c r="I1684" s="444">
        <f t="shared" ca="1" si="115"/>
        <v>-854048376.91562521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-3558534.9038151051</v>
      </c>
      <c r="L1684" s="444">
        <f t="shared" ca="1" si="114"/>
        <v>-857606911.81944036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25">
      <c r="G1685" s="459"/>
      <c r="H1685" s="459">
        <v>1678</v>
      </c>
      <c r="I1685" s="444">
        <f t="shared" ca="1" si="115"/>
        <v>-857606911.81944036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-3573362.1325810016</v>
      </c>
      <c r="L1685" s="444">
        <f t="shared" ca="1" si="114"/>
        <v>-861180273.95202136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25">
      <c r="G1686" s="459"/>
      <c r="H1686" s="459">
        <v>1679</v>
      </c>
      <c r="I1686" s="444">
        <f t="shared" ca="1" si="115"/>
        <v>-861180273.95202136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-3588251.1414667554</v>
      </c>
      <c r="L1686" s="444">
        <f t="shared" ca="1" si="114"/>
        <v>-864768525.0934881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25">
      <c r="G1687" s="459"/>
      <c r="H1687" s="459">
        <v>1680</v>
      </c>
      <c r="I1687" s="444">
        <f t="shared" ca="1" si="115"/>
        <v>-864768525.0934881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-3603202.1878895336</v>
      </c>
      <c r="L1687" s="444">
        <f t="shared" ca="1" si="114"/>
        <v>-868371727.28137767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25">
      <c r="G1688" s="459"/>
      <c r="H1688" s="459">
        <v>1681</v>
      </c>
      <c r="I1688" s="444">
        <f t="shared" ca="1" si="115"/>
        <v>-868371727.28137767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-3618215.5303390734</v>
      </c>
      <c r="L1688" s="444">
        <f t="shared" ca="1" si="114"/>
        <v>-871989942.81171679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25">
      <c r="G1689" s="459"/>
      <c r="H1689" s="459">
        <v>1682</v>
      </c>
      <c r="I1689" s="444">
        <f t="shared" ca="1" si="115"/>
        <v>-871989942.81171679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-3633291.4283821532</v>
      </c>
      <c r="L1689" s="444">
        <f t="shared" ca="1" si="114"/>
        <v>-875623234.24009895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25">
      <c r="G1690" s="459"/>
      <c r="H1690" s="459">
        <v>1683</v>
      </c>
      <c r="I1690" s="444">
        <f t="shared" ca="1" si="115"/>
        <v>-875623234.24009895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-3648430.1426670784</v>
      </c>
      <c r="L1690" s="444">
        <f t="shared" ca="1" si="114"/>
        <v>-879271664.38276601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25">
      <c r="G1691" s="459"/>
      <c r="H1691" s="459">
        <v>1684</v>
      </c>
      <c r="I1691" s="444">
        <f t="shared" ca="1" si="115"/>
        <v>-879271664.38276601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-3663631.9349281918</v>
      </c>
      <c r="L1691" s="444">
        <f t="shared" ca="1" si="114"/>
        <v>-882935296.31769419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25">
      <c r="G1692" s="459"/>
      <c r="H1692" s="459">
        <v>1685</v>
      </c>
      <c r="I1692" s="444">
        <f t="shared" ca="1" si="115"/>
        <v>-882935296.31769419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-3678897.0679903924</v>
      </c>
      <c r="L1692" s="444">
        <f t="shared" ca="1" si="114"/>
        <v>-886614193.38568461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25">
      <c r="G1693" s="459"/>
      <c r="H1693" s="459">
        <v>1686</v>
      </c>
      <c r="I1693" s="444">
        <f t="shared" ca="1" si="115"/>
        <v>-886614193.38568461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-3694225.8057736857</v>
      </c>
      <c r="L1693" s="444">
        <f t="shared" ca="1" si="114"/>
        <v>-890308419.19145834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25">
      <c r="G1694" s="459"/>
      <c r="H1694" s="459">
        <v>1687</v>
      </c>
      <c r="I1694" s="444">
        <f t="shared" ca="1" si="115"/>
        <v>-890308419.19145834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-3709618.4132977426</v>
      </c>
      <c r="L1694" s="444">
        <f t="shared" ca="1" si="114"/>
        <v>-894018037.60475612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25">
      <c r="G1695" s="459"/>
      <c r="H1695" s="459">
        <v>1688</v>
      </c>
      <c r="I1695" s="444">
        <f t="shared" ca="1" si="115"/>
        <v>-894018037.60475612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-3725075.1566864839</v>
      </c>
      <c r="L1695" s="444">
        <f t="shared" ca="1" si="114"/>
        <v>-897743112.76144254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25">
      <c r="G1696" s="459"/>
      <c r="H1696" s="459">
        <v>1689</v>
      </c>
      <c r="I1696" s="444">
        <f t="shared" ca="1" si="115"/>
        <v>-897743112.76144254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-3740596.3031726768</v>
      </c>
      <c r="L1696" s="444">
        <f t="shared" ca="1" si="114"/>
        <v>-901483709.06461525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25">
      <c r="G1697" s="459"/>
      <c r="H1697" s="459">
        <v>1690</v>
      </c>
      <c r="I1697" s="444">
        <f t="shared" ca="1" si="115"/>
        <v>-901483709.06461525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-3756182.1211025636</v>
      </c>
      <c r="L1697" s="444">
        <f t="shared" ca="1" si="114"/>
        <v>-905239891.18571782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25">
      <c r="G1698" s="459"/>
      <c r="H1698" s="459">
        <v>1691</v>
      </c>
      <c r="I1698" s="444">
        <f t="shared" ca="1" si="115"/>
        <v>-905239891.18571782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-3771832.8799404907</v>
      </c>
      <c r="L1698" s="444">
        <f t="shared" ca="1" si="114"/>
        <v>-909011724.06565833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25">
      <c r="G1699" s="459"/>
      <c r="H1699" s="459">
        <v>1692</v>
      </c>
      <c r="I1699" s="444">
        <f t="shared" ca="1" si="115"/>
        <v>-909011724.06565833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-3787548.850273577</v>
      </c>
      <c r="L1699" s="444">
        <f t="shared" ca="1" si="114"/>
        <v>-912799272.91593194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25">
      <c r="G1700" s="459"/>
      <c r="H1700" s="459">
        <v>1693</v>
      </c>
      <c r="I1700" s="444">
        <f t="shared" ca="1" si="115"/>
        <v>-912799272.91593194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-3803330.3038163832</v>
      </c>
      <c r="L1700" s="444">
        <f t="shared" ca="1" si="114"/>
        <v>-916602603.21974838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25">
      <c r="G1701" s="459"/>
      <c r="H1701" s="459">
        <v>1694</v>
      </c>
      <c r="I1701" s="444">
        <f t="shared" ca="1" si="115"/>
        <v>-916602603.21974838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-3819177.5134156188</v>
      </c>
      <c r="L1701" s="444">
        <f t="shared" ca="1" si="114"/>
        <v>-920421780.73316395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25">
      <c r="G1702" s="459"/>
      <c r="H1702" s="459">
        <v>1695</v>
      </c>
      <c r="I1702" s="444">
        <f t="shared" ca="1" si="115"/>
        <v>-920421780.73316395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-3835090.7530548503</v>
      </c>
      <c r="L1702" s="444">
        <f t="shared" ca="1" si="114"/>
        <v>-924256871.48621881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25">
      <c r="G1703" s="459"/>
      <c r="H1703" s="459">
        <v>1696</v>
      </c>
      <c r="I1703" s="444">
        <f t="shared" ca="1" si="115"/>
        <v>-924256871.48621881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-3851070.297859245</v>
      </c>
      <c r="L1703" s="444">
        <f t="shared" ca="1" si="114"/>
        <v>-928107941.784078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25">
      <c r="G1704" s="459"/>
      <c r="H1704" s="459">
        <v>1697</v>
      </c>
      <c r="I1704" s="444">
        <f t="shared" ca="1" si="115"/>
        <v>-928107941.784078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-3867116.424100325</v>
      </c>
      <c r="L1704" s="444">
        <f t="shared" ca="1" si="114"/>
        <v>-931975058.20817828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25">
      <c r="G1705" s="459"/>
      <c r="H1705" s="459">
        <v>1698</v>
      </c>
      <c r="I1705" s="444">
        <f t="shared" ca="1" si="115"/>
        <v>-931975058.20817828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-3883229.4092007428</v>
      </c>
      <c r="L1705" s="444">
        <f t="shared" ca="1" si="114"/>
        <v>-935858287.61737907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25">
      <c r="G1706" s="459"/>
      <c r="H1706" s="459">
        <v>1699</v>
      </c>
      <c r="I1706" s="444">
        <f t="shared" ca="1" si="115"/>
        <v>-935858287.61737907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-3899409.5317390794</v>
      </c>
      <c r="L1706" s="444">
        <f t="shared" ca="1" si="114"/>
        <v>-939757697.14911819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25">
      <c r="G1707" s="459"/>
      <c r="H1707" s="459">
        <v>1700</v>
      </c>
      <c r="I1707" s="444">
        <f t="shared" ca="1" si="115"/>
        <v>-939757697.14911819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-3915657.0714546586</v>
      </c>
      <c r="L1707" s="444">
        <f t="shared" ca="1" si="114"/>
        <v>-943673354.22057283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25">
      <c r="G1708" s="459"/>
      <c r="H1708" s="459">
        <v>1701</v>
      </c>
      <c r="I1708" s="444">
        <f t="shared" ca="1" si="115"/>
        <v>-943673354.22057283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-3931972.3092523869</v>
      </c>
      <c r="L1708" s="444">
        <f t="shared" ca="1" si="114"/>
        <v>-947605326.52982521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25">
      <c r="G1709" s="459"/>
      <c r="H1709" s="459">
        <v>1702</v>
      </c>
      <c r="I1709" s="444">
        <f t="shared" ca="1" si="115"/>
        <v>-947605326.52982521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-3948355.5272076051</v>
      </c>
      <c r="L1709" s="444">
        <f t="shared" ca="1" si="114"/>
        <v>-951553682.05703282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25">
      <c r="G1710" s="459"/>
      <c r="H1710" s="459">
        <v>1703</v>
      </c>
      <c r="I1710" s="444">
        <f t="shared" ca="1" si="115"/>
        <v>-951553682.05703282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-3964807.0085709696</v>
      </c>
      <c r="L1710" s="444">
        <f t="shared" ca="1" si="114"/>
        <v>-955518489.06560385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25">
      <c r="G1711" s="459"/>
      <c r="H1711" s="459">
        <v>1704</v>
      </c>
      <c r="I1711" s="444">
        <f t="shared" ca="1" si="115"/>
        <v>-955518489.06560385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-3981327.0377733498</v>
      </c>
      <c r="L1711" s="444">
        <f t="shared" ca="1" si="114"/>
        <v>-959499816.10337722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25">
      <c r="G1712" s="459"/>
      <c r="H1712" s="459">
        <v>1705</v>
      </c>
      <c r="I1712" s="444">
        <f t="shared" ca="1" si="115"/>
        <v>-959499816.10337722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-3997915.9004307385</v>
      </c>
      <c r="L1712" s="444">
        <f t="shared" ca="1" si="114"/>
        <v>-963497732.0038079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25">
      <c r="G1713" s="459"/>
      <c r="H1713" s="459">
        <v>1706</v>
      </c>
      <c r="I1713" s="444">
        <f t="shared" ca="1" si="115"/>
        <v>-963497732.0038079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-4014573.8833491993</v>
      </c>
      <c r="L1713" s="444">
        <f t="shared" ca="1" si="114"/>
        <v>-967512305.88715708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25">
      <c r="G1714" s="459"/>
      <c r="H1714" s="459">
        <v>1707</v>
      </c>
      <c r="I1714" s="444">
        <f t="shared" ca="1" si="115"/>
        <v>-967512305.88715708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-4031301.2745298208</v>
      </c>
      <c r="L1714" s="444">
        <f t="shared" ca="1" si="114"/>
        <v>-971543607.1616869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25">
      <c r="G1715" s="459"/>
      <c r="H1715" s="459">
        <v>1708</v>
      </c>
      <c r="I1715" s="444">
        <f t="shared" ca="1" si="115"/>
        <v>-971543607.1616869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-4048098.3631736953</v>
      </c>
      <c r="L1715" s="444">
        <f t="shared" ca="1" si="114"/>
        <v>-975591705.52486062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25">
      <c r="G1716" s="459"/>
      <c r="H1716" s="459">
        <v>1709</v>
      </c>
      <c r="I1716" s="444">
        <f t="shared" ca="1" si="115"/>
        <v>-975591705.52486062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-4064965.4396869186</v>
      </c>
      <c r="L1716" s="444">
        <f t="shared" ca="1" si="114"/>
        <v>-979656670.96454751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25">
      <c r="G1717" s="459"/>
      <c r="H1717" s="459">
        <v>1710</v>
      </c>
      <c r="I1717" s="444">
        <f t="shared" ca="1" si="115"/>
        <v>-979656670.96454751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-4081902.7956856145</v>
      </c>
      <c r="L1717" s="444">
        <f t="shared" ca="1" si="114"/>
        <v>-983738573.76023316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25">
      <c r="G1718" s="459"/>
      <c r="H1718" s="459">
        <v>1711</v>
      </c>
      <c r="I1718" s="444">
        <f t="shared" ca="1" si="115"/>
        <v>-983738573.76023316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-4098910.7240009713</v>
      </c>
      <c r="L1718" s="444">
        <f t="shared" ca="1" si="114"/>
        <v>-987837484.48423409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25">
      <c r="G1719" s="459"/>
      <c r="H1719" s="459">
        <v>1712</v>
      </c>
      <c r="I1719" s="444">
        <f t="shared" ca="1" si="115"/>
        <v>-987837484.48423409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-4115989.518684308</v>
      </c>
      <c r="L1719" s="444">
        <f t="shared" ca="1" si="114"/>
        <v>-991953474.00291836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25">
      <c r="G1720" s="459"/>
      <c r="H1720" s="459">
        <v>1713</v>
      </c>
      <c r="I1720" s="444">
        <f t="shared" ca="1" si="115"/>
        <v>-991953474.00291836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-4133139.4750121604</v>
      </c>
      <c r="L1720" s="444">
        <f t="shared" ca="1" si="114"/>
        <v>-996086613.47793055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25">
      <c r="G1721" s="459"/>
      <c r="H1721" s="459">
        <v>1714</v>
      </c>
      <c r="I1721" s="444">
        <f t="shared" ca="1" si="115"/>
        <v>-996086613.47793055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-4150360.8894913769</v>
      </c>
      <c r="L1721" s="444">
        <f t="shared" ca="1" si="114"/>
        <v>-1000236974.3674219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25">
      <c r="G1722" s="459"/>
      <c r="H1722" s="459">
        <v>1715</v>
      </c>
      <c r="I1722" s="444">
        <f t="shared" ca="1" si="115"/>
        <v>-1000236974.3674219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-4167654.059864257</v>
      </c>
      <c r="L1722" s="444">
        <f t="shared" ca="1" si="114"/>
        <v>-1004404628.4272861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25">
      <c r="G1723" s="459"/>
      <c r="H1723" s="459">
        <v>1716</v>
      </c>
      <c r="I1723" s="444">
        <f t="shared" ca="1" si="115"/>
        <v>-1004404628.4272861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-4185019.2851136927</v>
      </c>
      <c r="L1723" s="444">
        <f t="shared" ca="1" si="114"/>
        <v>-1008589647.7123998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25">
      <c r="G1724" s="459"/>
      <c r="H1724" s="459">
        <v>1717</v>
      </c>
      <c r="I1724" s="444">
        <f t="shared" ca="1" si="115"/>
        <v>-1008589647.7123998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-4202456.8654683325</v>
      </c>
      <c r="L1724" s="444">
        <f t="shared" ca="1" si="114"/>
        <v>-1012792104.5778682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25">
      <c r="G1725" s="459"/>
      <c r="H1725" s="459">
        <v>1718</v>
      </c>
      <c r="I1725" s="444">
        <f t="shared" ca="1" si="115"/>
        <v>-1012792104.5778682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-4219967.1024077842</v>
      </c>
      <c r="L1725" s="444">
        <f t="shared" ca="1" si="114"/>
        <v>-1017012071.680276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25">
      <c r="G1726" s="459"/>
      <c r="H1726" s="459">
        <v>1719</v>
      </c>
      <c r="I1726" s="444">
        <f t="shared" ca="1" si="115"/>
        <v>-1017012071.680276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-4237550.2986678164</v>
      </c>
      <c r="L1726" s="444">
        <f t="shared" ca="1" si="114"/>
        <v>-1021249621.9789438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25">
      <c r="G1727" s="459"/>
      <c r="H1727" s="459">
        <v>1720</v>
      </c>
      <c r="I1727" s="444">
        <f t="shared" ca="1" si="115"/>
        <v>-1021249621.9789438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-4255206.7582455985</v>
      </c>
      <c r="L1727" s="444">
        <f t="shared" ca="1" si="114"/>
        <v>-1025504828.7371894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25">
      <c r="G1728" s="459"/>
      <c r="H1728" s="459">
        <v>1721</v>
      </c>
      <c r="I1728" s="444">
        <f t="shared" ca="1" si="115"/>
        <v>-1025504828.7371894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-4272936.7864049561</v>
      </c>
      <c r="L1728" s="444">
        <f t="shared" ca="1" si="114"/>
        <v>-1029777765.5235944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25">
      <c r="G1729" s="459"/>
      <c r="H1729" s="459">
        <v>1722</v>
      </c>
      <c r="I1729" s="444">
        <f t="shared" ca="1" si="115"/>
        <v>-1029777765.5235944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-4290740.6896816436</v>
      </c>
      <c r="L1729" s="444">
        <f t="shared" ca="1" si="114"/>
        <v>-1034068506.213276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25">
      <c r="G1730" s="459"/>
      <c r="H1730" s="459">
        <v>1723</v>
      </c>
      <c r="I1730" s="444">
        <f t="shared" ca="1" si="115"/>
        <v>-1034068506.213276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-4308618.7758886507</v>
      </c>
      <c r="L1730" s="444">
        <f t="shared" ca="1" si="114"/>
        <v>-1038377124.9891647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25">
      <c r="G1731" s="459"/>
      <c r="H1731" s="459">
        <v>1724</v>
      </c>
      <c r="I1731" s="444">
        <f t="shared" ca="1" si="115"/>
        <v>-1038377124.9891647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-4326571.3541215193</v>
      </c>
      <c r="L1731" s="444">
        <f t="shared" ca="1" si="114"/>
        <v>-1042703696.3432863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25">
      <c r="G1732" s="459"/>
      <c r="H1732" s="459">
        <v>1725</v>
      </c>
      <c r="I1732" s="444">
        <f t="shared" ca="1" si="115"/>
        <v>-1042703696.3432863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-4344598.7347636931</v>
      </c>
      <c r="L1732" s="444">
        <f t="shared" ca="1" si="114"/>
        <v>-1047048295.07805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25">
      <c r="G1733" s="459"/>
      <c r="H1733" s="459">
        <v>1726</v>
      </c>
      <c r="I1733" s="444">
        <f t="shared" ca="1" si="115"/>
        <v>-1047048295.07805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-4362701.2294918755</v>
      </c>
      <c r="L1733" s="444">
        <f t="shared" ca="1" si="114"/>
        <v>-1051410996.3075418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25">
      <c r="G1734" s="459"/>
      <c r="H1734" s="459">
        <v>1727</v>
      </c>
      <c r="I1734" s="444">
        <f t="shared" ca="1" si="115"/>
        <v>-1051410996.3075418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-4380879.1512814248</v>
      </c>
      <c r="L1734" s="444">
        <f t="shared" ca="1" si="114"/>
        <v>-1055791875.4588233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25">
      <c r="G1735" s="459"/>
      <c r="H1735" s="459">
        <v>1728</v>
      </c>
      <c r="I1735" s="444">
        <f t="shared" ca="1" si="115"/>
        <v>-1055791875.4588233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-4399132.8144117631</v>
      </c>
      <c r="L1735" s="444">
        <f t="shared" ca="1" si="114"/>
        <v>-1060191008.2732351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25">
      <c r="G1736" s="459"/>
      <c r="H1736" s="459">
        <v>1729</v>
      </c>
      <c r="I1736" s="444">
        <f t="shared" ca="1" si="115"/>
        <v>-1060191008.2732351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-4417462.5344718127</v>
      </c>
      <c r="L1736" s="444">
        <f t="shared" ca="1" si="114"/>
        <v>-1064608470.807707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25">
      <c r="G1737" s="459"/>
      <c r="H1737" s="459">
        <v>1730</v>
      </c>
      <c r="I1737" s="444">
        <f t="shared" ca="1" si="115"/>
        <v>-1064608470.807707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-4435868.6283654459</v>
      </c>
      <c r="L1737" s="444">
        <f t="shared" ca="1" si="114"/>
        <v>-1069044339.4360723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25">
      <c r="G1738" s="459"/>
      <c r="H1738" s="459">
        <v>1731</v>
      </c>
      <c r="I1738" s="444">
        <f t="shared" ca="1" si="115"/>
        <v>-1069044339.4360723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-4454351.4143169681</v>
      </c>
      <c r="L1738" s="444">
        <f t="shared" ca="1" si="114"/>
        <v>-1073498690.8503894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25">
      <c r="G1739" s="459"/>
      <c r="H1739" s="459">
        <v>1732</v>
      </c>
      <c r="I1739" s="444">
        <f t="shared" ca="1" si="115"/>
        <v>-1073498690.8503894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-4472911.2118766224</v>
      </c>
      <c r="L1739" s="444">
        <f t="shared" ca="1" si="114"/>
        <v>-1077971602.0622659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25">
      <c r="G1740" s="459"/>
      <c r="H1740" s="459">
        <v>1733</v>
      </c>
      <c r="I1740" s="444">
        <f t="shared" ca="1" si="115"/>
        <v>-1077971602.0622659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-4491548.3419261081</v>
      </c>
      <c r="L1740" s="444">
        <f t="shared" ca="1" si="114"/>
        <v>-1082463150.404192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25">
      <c r="G1741" s="459"/>
      <c r="H1741" s="459">
        <v>1734</v>
      </c>
      <c r="I1741" s="444">
        <f t="shared" ca="1" si="115"/>
        <v>-1082463150.404192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-4510263.126684133</v>
      </c>
      <c r="L1741" s="444">
        <f t="shared" ca="1" si="114"/>
        <v>-1086973413.5308762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25">
      <c r="G1742" s="459"/>
      <c r="H1742" s="459">
        <v>1735</v>
      </c>
      <c r="I1742" s="444">
        <f t="shared" ca="1" si="115"/>
        <v>-1086973413.5308762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-4529055.8897119835</v>
      </c>
      <c r="L1742" s="444">
        <f t="shared" ca="1" si="114"/>
        <v>-1091502469.4205883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25">
      <c r="G1743" s="459"/>
      <c r="H1743" s="459">
        <v>1736</v>
      </c>
      <c r="I1743" s="444">
        <f t="shared" ca="1" si="115"/>
        <v>-1091502469.4205883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-4547926.9559191177</v>
      </c>
      <c r="L1743" s="444">
        <f t="shared" ca="1" si="114"/>
        <v>-1096050396.3765073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25">
      <c r="G1744" s="459"/>
      <c r="H1744" s="459">
        <v>1737</v>
      </c>
      <c r="I1744" s="444">
        <f t="shared" ca="1" si="115"/>
        <v>-1096050396.3765073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-4566876.6515687807</v>
      </c>
      <c r="L1744" s="444">
        <f t="shared" ca="1" si="114"/>
        <v>-1100617273.0280762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25">
      <c r="G1745" s="459"/>
      <c r="H1745" s="459">
        <v>1738</v>
      </c>
      <c r="I1745" s="444">
        <f t="shared" ca="1" si="115"/>
        <v>-1100617273.0280762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-4585905.3042836506</v>
      </c>
      <c r="L1745" s="444">
        <f t="shared" ca="1" si="114"/>
        <v>-1105203178.3323598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25">
      <c r="G1746" s="459"/>
      <c r="H1746" s="459">
        <v>1739</v>
      </c>
      <c r="I1746" s="444">
        <f t="shared" ca="1" si="115"/>
        <v>-1105203178.3323598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-4605013.2430514991</v>
      </c>
      <c r="L1746" s="444">
        <f t="shared" ca="1" si="114"/>
        <v>-1109808191.5754113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25">
      <c r="G1747" s="459"/>
      <c r="H1747" s="459">
        <v>1740</v>
      </c>
      <c r="I1747" s="444">
        <f t="shared" ca="1" si="115"/>
        <v>-1109808191.5754113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-4624200.7982308809</v>
      </c>
      <c r="L1747" s="444">
        <f t="shared" ca="1" si="114"/>
        <v>-1114432392.3736422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25">
      <c r="G1748" s="459"/>
      <c r="H1748" s="459">
        <v>1741</v>
      </c>
      <c r="I1748" s="444">
        <f t="shared" ca="1" si="115"/>
        <v>-1114432392.3736422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-4643468.3015568424</v>
      </c>
      <c r="L1748" s="444">
        <f t="shared" ca="1" si="114"/>
        <v>-1119075860.675199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25">
      <c r="G1749" s="459"/>
      <c r="H1749" s="459">
        <v>1742</v>
      </c>
      <c r="I1749" s="444">
        <f t="shared" ca="1" si="115"/>
        <v>-1119075860.675199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-4662816.0861466629</v>
      </c>
      <c r="L1749" s="444">
        <f t="shared" ca="1" si="114"/>
        <v>-1123738676.7613456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25">
      <c r="G1750" s="459"/>
      <c r="H1750" s="459">
        <v>1743</v>
      </c>
      <c r="I1750" s="444">
        <f t="shared" ca="1" si="115"/>
        <v>-1123738676.7613456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-4682244.4865056071</v>
      </c>
      <c r="L1750" s="444">
        <f t="shared" ca="1" si="114"/>
        <v>-1128420921.2478511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25">
      <c r="G1751" s="459"/>
      <c r="H1751" s="459">
        <v>1744</v>
      </c>
      <c r="I1751" s="444">
        <f t="shared" ca="1" si="115"/>
        <v>-1128420921.2478511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-4701753.8385327132</v>
      </c>
      <c r="L1751" s="444">
        <f t="shared" ca="1" si="114"/>
        <v>-1133122675.0863838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25">
      <c r="G1752" s="459"/>
      <c r="H1752" s="459">
        <v>1745</v>
      </c>
      <c r="I1752" s="444">
        <f t="shared" ca="1" si="115"/>
        <v>-1133122675.0863838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-4721344.4795265989</v>
      </c>
      <c r="L1752" s="444">
        <f t="shared" ca="1" si="114"/>
        <v>-1137844019.5659103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25">
      <c r="G1753" s="459"/>
      <c r="H1753" s="459">
        <v>1746</v>
      </c>
      <c r="I1753" s="444">
        <f t="shared" ca="1" si="115"/>
        <v>-1137844019.5659103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-4741016.7481912933</v>
      </c>
      <c r="L1753" s="444">
        <f t="shared" ca="1" si="114"/>
        <v>-1142585036.3141017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25">
      <c r="G1754" s="459"/>
      <c r="H1754" s="459">
        <v>1747</v>
      </c>
      <c r="I1754" s="444">
        <f t="shared" ca="1" si="115"/>
        <v>-1142585036.3141017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-4760770.9846420903</v>
      </c>
      <c r="L1754" s="444">
        <f t="shared" ca="1" si="114"/>
        <v>-1147345807.2987437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25">
      <c r="G1755" s="459"/>
      <c r="H1755" s="459">
        <v>1748</v>
      </c>
      <c r="I1755" s="444">
        <f t="shared" ca="1" si="115"/>
        <v>-1147345807.2987437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-4780607.5304114325</v>
      </c>
      <c r="L1755" s="444">
        <f t="shared" ca="1" si="114"/>
        <v>-1152126414.8291552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25">
      <c r="G1756" s="459"/>
      <c r="H1756" s="459">
        <v>1749</v>
      </c>
      <c r="I1756" s="444">
        <f t="shared" ca="1" si="115"/>
        <v>-1152126414.8291552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-4800526.7284548134</v>
      </c>
      <c r="L1756" s="444">
        <f t="shared" ca="1" si="114"/>
        <v>-1156926941.55761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25">
      <c r="G1757" s="459"/>
      <c r="H1757" s="459">
        <v>1750</v>
      </c>
      <c r="I1757" s="444">
        <f t="shared" ca="1" si="115"/>
        <v>-1156926941.55761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-4820528.9231567085</v>
      </c>
      <c r="L1757" s="444">
        <f t="shared" ca="1" si="114"/>
        <v>-1161747470.4807668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25">
      <c r="G1758" s="459"/>
      <c r="H1758" s="459">
        <v>1751</v>
      </c>
      <c r="I1758" s="444">
        <f t="shared" ca="1" si="115"/>
        <v>-1161747470.4807668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-4840614.4603365278</v>
      </c>
      <c r="L1758" s="444">
        <f t="shared" ca="1" si="114"/>
        <v>-1166588084.9411032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25">
      <c r="G1759" s="459"/>
      <c r="H1759" s="459">
        <v>1752</v>
      </c>
      <c r="I1759" s="444">
        <f t="shared" ca="1" si="115"/>
        <v>-1166588084.9411032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-4860783.6872545965</v>
      </c>
      <c r="L1759" s="444">
        <f t="shared" ca="1" si="114"/>
        <v>-1171448868.6283579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25">
      <c r="G1760" s="459"/>
      <c r="H1760" s="459">
        <v>1753</v>
      </c>
      <c r="I1760" s="444">
        <f t="shared" ca="1" si="115"/>
        <v>-1171448868.6283579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-4881036.9526181575</v>
      </c>
      <c r="L1760" s="444">
        <f t="shared" ca="1" si="114"/>
        <v>-1176329905.580976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25">
      <c r="G1761" s="459"/>
      <c r="H1761" s="459">
        <v>1754</v>
      </c>
      <c r="I1761" s="444">
        <f t="shared" ca="1" si="115"/>
        <v>-1176329905.580976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-4901374.6065873997</v>
      </c>
      <c r="L1761" s="444">
        <f t="shared" ca="1" si="114"/>
        <v>-1181231280.1875634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25">
      <c r="G1762" s="459"/>
      <c r="H1762" s="459">
        <v>1755</v>
      </c>
      <c r="I1762" s="444">
        <f t="shared" ca="1" si="115"/>
        <v>-1181231280.1875634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-4921797.0007815138</v>
      </c>
      <c r="L1762" s="444">
        <f t="shared" ca="1" si="114"/>
        <v>-1186153077.188345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25">
      <c r="G1763" s="459"/>
      <c r="H1763" s="459">
        <v>1756</v>
      </c>
      <c r="I1763" s="444">
        <f t="shared" ca="1" si="115"/>
        <v>-1186153077.188345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-4942304.4882847704</v>
      </c>
      <c r="L1763" s="444">
        <f t="shared" ca="1" si="114"/>
        <v>-1191095381.6766298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25">
      <c r="G1764" s="459"/>
      <c r="H1764" s="459">
        <v>1757</v>
      </c>
      <c r="I1764" s="444">
        <f t="shared" ca="1" si="115"/>
        <v>-1191095381.6766298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-4962897.4236526238</v>
      </c>
      <c r="L1764" s="444">
        <f t="shared" ca="1" si="114"/>
        <v>-1196058279.1002824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25">
      <c r="G1765" s="459"/>
      <c r="H1765" s="459">
        <v>1758</v>
      </c>
      <c r="I1765" s="444">
        <f t="shared" ca="1" si="115"/>
        <v>-1196058279.1002824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-4983576.1629178431</v>
      </c>
      <c r="L1765" s="444">
        <f t="shared" ca="1" si="114"/>
        <v>-1201041855.2632003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25">
      <c r="G1766" s="459"/>
      <c r="H1766" s="459">
        <v>1759</v>
      </c>
      <c r="I1766" s="444">
        <f t="shared" ca="1" si="115"/>
        <v>-1201041855.2632003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-5004341.0635966677</v>
      </c>
      <c r="L1766" s="444">
        <f t="shared" ca="1" si="114"/>
        <v>-1206046196.326797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25">
      <c r="G1767" s="459"/>
      <c r="H1767" s="459">
        <v>1760</v>
      </c>
      <c r="I1767" s="444">
        <f t="shared" ca="1" si="115"/>
        <v>-1206046196.326797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-5025192.4846949875</v>
      </c>
      <c r="L1767" s="444">
        <f t="shared" ca="1" si="114"/>
        <v>-1211071388.811492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25">
      <c r="G1768" s="459"/>
      <c r="H1768" s="459">
        <v>1761</v>
      </c>
      <c r="I1768" s="444">
        <f t="shared" ca="1" si="115"/>
        <v>-1211071388.811492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-5046130.7867145501</v>
      </c>
      <c r="L1768" s="444">
        <f t="shared" ca="1" si="114"/>
        <v>-1216117519.5982065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25">
      <c r="G1769" s="459"/>
      <c r="H1769" s="459">
        <v>1762</v>
      </c>
      <c r="I1769" s="444">
        <f t="shared" ca="1" si="115"/>
        <v>-1216117519.5982065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-5067156.3316591941</v>
      </c>
      <c r="L1769" s="444">
        <f t="shared" ca="1" si="114"/>
        <v>-1221184675.9298656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25">
      <c r="G1770" s="459"/>
      <c r="H1770" s="459">
        <v>1763</v>
      </c>
      <c r="I1770" s="444">
        <f t="shared" ca="1" si="115"/>
        <v>-1221184675.9298656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-5088269.4830411067</v>
      </c>
      <c r="L1770" s="444">
        <f t="shared" ca="1" si="114"/>
        <v>-1226272945.4129066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25">
      <c r="G1771" s="459"/>
      <c r="H1771" s="459">
        <v>1764</v>
      </c>
      <c r="I1771" s="444">
        <f t="shared" ca="1" si="115"/>
        <v>-1226272945.4129066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-5109470.6058871113</v>
      </c>
      <c r="L1771" s="444">
        <f t="shared" ca="1" si="114"/>
        <v>-1231382416.0187938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25">
      <c r="G1772" s="459"/>
      <c r="H1772" s="459">
        <v>1765</v>
      </c>
      <c r="I1772" s="444">
        <f t="shared" ca="1" si="115"/>
        <v>-1231382416.0187938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-5130760.0667449739</v>
      </c>
      <c r="L1772" s="444">
        <f t="shared" ca="1" si="114"/>
        <v>-1236513176.0855389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25">
      <c r="G1773" s="459"/>
      <c r="H1773" s="459">
        <v>1766</v>
      </c>
      <c r="I1773" s="444">
        <f t="shared" ca="1" si="115"/>
        <v>-1236513176.0855389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-5152138.233689745</v>
      </c>
      <c r="L1773" s="444">
        <f t="shared" ca="1" si="114"/>
        <v>-1241665314.3192286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25">
      <c r="G1774" s="459"/>
      <c r="H1774" s="459">
        <v>1767</v>
      </c>
      <c r="I1774" s="444">
        <f t="shared" ca="1" si="115"/>
        <v>-1241665314.3192286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-5173605.4763301192</v>
      </c>
      <c r="L1774" s="444">
        <f t="shared" ca="1" si="114"/>
        <v>-1246838919.7955587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25">
      <c r="G1775" s="459"/>
      <c r="H1775" s="459">
        <v>1768</v>
      </c>
      <c r="I1775" s="444">
        <f t="shared" ca="1" si="115"/>
        <v>-1246838919.7955587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-5195162.1658148281</v>
      </c>
      <c r="L1775" s="444">
        <f t="shared" ca="1" si="114"/>
        <v>-1252034081.9613736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25">
      <c r="G1776" s="459"/>
      <c r="H1776" s="459">
        <v>1769</v>
      </c>
      <c r="I1776" s="444">
        <f t="shared" ca="1" si="115"/>
        <v>-1252034081.9613736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-5216808.6748390561</v>
      </c>
      <c r="L1776" s="444">
        <f t="shared" ca="1" si="114"/>
        <v>-1257250890.6362126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25">
      <c r="G1777" s="459"/>
      <c r="H1777" s="459">
        <v>1770</v>
      </c>
      <c r="I1777" s="444">
        <f t="shared" ca="1" si="115"/>
        <v>-1257250890.6362126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-5238545.3776508858</v>
      </c>
      <c r="L1777" s="444">
        <f t="shared" ca="1" si="114"/>
        <v>-1262489436.0138636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25">
      <c r="G1778" s="459"/>
      <c r="H1778" s="459">
        <v>1771</v>
      </c>
      <c r="I1778" s="444">
        <f t="shared" ca="1" si="115"/>
        <v>-1262489436.0138636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-5260372.6500577647</v>
      </c>
      <c r="L1778" s="444">
        <f t="shared" ca="1" si="114"/>
        <v>-1267749808.6639214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25">
      <c r="G1779" s="459"/>
      <c r="H1779" s="459">
        <v>1772</v>
      </c>
      <c r="I1779" s="444">
        <f t="shared" ca="1" si="115"/>
        <v>-1267749808.6639214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-5282290.8694330053</v>
      </c>
      <c r="L1779" s="444">
        <f t="shared" ca="1" si="114"/>
        <v>-1273032099.5333543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25">
      <c r="G1780" s="459"/>
      <c r="H1780" s="459">
        <v>1773</v>
      </c>
      <c r="I1780" s="444">
        <f t="shared" ca="1" si="115"/>
        <v>-1273032099.5333543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-5304300.4147223094</v>
      </c>
      <c r="L1780" s="444">
        <f t="shared" ca="1" si="114"/>
        <v>-1278336399.9480765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25">
      <c r="G1781" s="459"/>
      <c r="H1781" s="459">
        <v>1774</v>
      </c>
      <c r="I1781" s="444">
        <f t="shared" ca="1" si="115"/>
        <v>-1278336399.9480765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-5326401.6664503189</v>
      </c>
      <c r="L1781" s="444">
        <f t="shared" ca="1" si="114"/>
        <v>-1283662801.6145267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25">
      <c r="G1782" s="459"/>
      <c r="H1782" s="459">
        <v>1775</v>
      </c>
      <c r="I1782" s="444">
        <f t="shared" ca="1" si="115"/>
        <v>-1283662801.6145267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-5348595.0067271944</v>
      </c>
      <c r="L1782" s="444">
        <f t="shared" ca="1" si="114"/>
        <v>-1289011396.621254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25">
      <c r="G1783" s="459"/>
      <c r="H1783" s="459">
        <v>1776</v>
      </c>
      <c r="I1783" s="444">
        <f t="shared" ca="1" si="115"/>
        <v>-1289011396.621254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-5370880.8192552244</v>
      </c>
      <c r="L1783" s="444">
        <f t="shared" ca="1" si="114"/>
        <v>-1294382277.4405091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25">
      <c r="G1784" s="459"/>
      <c r="H1784" s="459">
        <v>1777</v>
      </c>
      <c r="I1784" s="444">
        <f t="shared" ca="1" si="115"/>
        <v>-1294382277.4405091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-5393259.4893354541</v>
      </c>
      <c r="L1784" s="444">
        <f t="shared" ca="1" si="114"/>
        <v>-1299775536.9298446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25">
      <c r="G1785" s="459"/>
      <c r="H1785" s="459">
        <v>1778</v>
      </c>
      <c r="I1785" s="444">
        <f t="shared" ca="1" si="115"/>
        <v>-1299775536.9298446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-5415731.4038743526</v>
      </c>
      <c r="L1785" s="444">
        <f t="shared" ca="1" si="114"/>
        <v>-1305191268.333719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25">
      <c r="G1786" s="459"/>
      <c r="H1786" s="459">
        <v>1779</v>
      </c>
      <c r="I1786" s="444">
        <f t="shared" ca="1" si="115"/>
        <v>-1305191268.333719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-5438296.9513904955</v>
      </c>
      <c r="L1786" s="444">
        <f t="shared" ca="1" si="114"/>
        <v>-1310629565.2851095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25">
      <c r="G1787" s="459"/>
      <c r="H1787" s="459">
        <v>1780</v>
      </c>
      <c r="I1787" s="444">
        <f t="shared" ca="1" si="115"/>
        <v>-1310629565.2851095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-5460956.5220212899</v>
      </c>
      <c r="L1787" s="444">
        <f t="shared" ca="1" si="114"/>
        <v>-1316090521.8071308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25">
      <c r="G1788" s="459"/>
      <c r="H1788" s="459">
        <v>1781</v>
      </c>
      <c r="I1788" s="444">
        <f t="shared" ca="1" si="115"/>
        <v>-1316090521.8071308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-5483710.5075297114</v>
      </c>
      <c r="L1788" s="444">
        <f t="shared" ca="1" si="114"/>
        <v>-1321574232.3146605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25">
      <c r="G1789" s="459"/>
      <c r="H1789" s="459">
        <v>1782</v>
      </c>
      <c r="I1789" s="444">
        <f t="shared" ca="1" si="115"/>
        <v>-1321574232.3146605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-5506559.3013110859</v>
      </c>
      <c r="L1789" s="444">
        <f t="shared" ca="1" si="114"/>
        <v>-1327080791.6159716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25">
      <c r="G1790" s="459"/>
      <c r="H1790" s="459">
        <v>1783</v>
      </c>
      <c r="I1790" s="444">
        <f t="shared" ca="1" si="115"/>
        <v>-1327080791.6159716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-5529503.2983998815</v>
      </c>
      <c r="L1790" s="444">
        <f t="shared" ca="1" si="114"/>
        <v>-1332610294.9143715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25">
      <c r="G1791" s="459"/>
      <c r="H1791" s="459">
        <v>1784</v>
      </c>
      <c r="I1791" s="444">
        <f t="shared" ca="1" si="115"/>
        <v>-1332610294.9143715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-5552542.895476548</v>
      </c>
      <c r="L1791" s="444">
        <f t="shared" ca="1" si="114"/>
        <v>-1338162837.8098481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25">
      <c r="G1792" s="459"/>
      <c r="H1792" s="459">
        <v>1785</v>
      </c>
      <c r="I1792" s="444">
        <f t="shared" ca="1" si="115"/>
        <v>-1338162837.8098481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-5575678.4908743668</v>
      </c>
      <c r="L1792" s="444">
        <f t="shared" ca="1" si="114"/>
        <v>-1343738516.3007224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25">
      <c r="G1793" s="459"/>
      <c r="H1793" s="459">
        <v>1786</v>
      </c>
      <c r="I1793" s="444">
        <f t="shared" ca="1" si="115"/>
        <v>-1343738516.3007224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-5598910.4845863432</v>
      </c>
      <c r="L1793" s="444">
        <f t="shared" ref="L1793:L2047" ca="1" si="119">I1793-J1793+K1793</f>
        <v>-1349337426.7853086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25">
      <c r="G1794" s="459"/>
      <c r="H1794" s="459">
        <v>1787</v>
      </c>
      <c r="I1794" s="444">
        <f t="shared" ref="I1794:I2048" ca="1" si="120">L1793</f>
        <v>-1349337426.7853086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-5622239.2782721194</v>
      </c>
      <c r="L1794" s="444">
        <f t="shared" ca="1" si="119"/>
        <v>-1354959666.0635808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25">
      <c r="G1795" s="459"/>
      <c r="H1795" s="459">
        <v>1788</v>
      </c>
      <c r="I1795" s="444">
        <f t="shared" ca="1" si="120"/>
        <v>-1354959666.0635808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-5645665.2752649197</v>
      </c>
      <c r="L1795" s="444">
        <f t="shared" ca="1" si="119"/>
        <v>-1360605331.3388457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25">
      <c r="G1796" s="459"/>
      <c r="H1796" s="459">
        <v>1789</v>
      </c>
      <c r="I1796" s="444">
        <f t="shared" ca="1" si="120"/>
        <v>-1360605331.3388457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-5669188.8805785235</v>
      </c>
      <c r="L1796" s="444">
        <f t="shared" ca="1" si="119"/>
        <v>-1366274520.2194242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25">
      <c r="G1797" s="459"/>
      <c r="H1797" s="459">
        <v>1790</v>
      </c>
      <c r="I1797" s="444">
        <f t="shared" ca="1" si="120"/>
        <v>-1366274520.2194242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-5692810.5009142673</v>
      </c>
      <c r="L1797" s="444">
        <f t="shared" ca="1" si="119"/>
        <v>-1371967330.7203386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25">
      <c r="G1798" s="459"/>
      <c r="H1798" s="459">
        <v>1791</v>
      </c>
      <c r="I1798" s="444">
        <f t="shared" ca="1" si="120"/>
        <v>-1371967330.7203386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-5716530.5446680775</v>
      </c>
      <c r="L1798" s="444">
        <f t="shared" ca="1" si="119"/>
        <v>-1377683861.2650065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25">
      <c r="G1799" s="459"/>
      <c r="H1799" s="459">
        <v>1792</v>
      </c>
      <c r="I1799" s="444">
        <f t="shared" ca="1" si="120"/>
        <v>-1377683861.2650065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-5740349.4219375271</v>
      </c>
      <c r="L1799" s="444">
        <f t="shared" ca="1" si="119"/>
        <v>-1383424210.686944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25">
      <c r="G1800" s="459"/>
      <c r="H1800" s="459">
        <v>1793</v>
      </c>
      <c r="I1800" s="444">
        <f t="shared" ca="1" si="120"/>
        <v>-1383424210.686944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-5764267.5445289332</v>
      </c>
      <c r="L1800" s="444">
        <f t="shared" ca="1" si="119"/>
        <v>-1389188478.231473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25">
      <c r="G1801" s="459"/>
      <c r="H1801" s="459">
        <v>1794</v>
      </c>
      <c r="I1801" s="444">
        <f t="shared" ca="1" si="120"/>
        <v>-1389188478.231473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-5788285.3259644704</v>
      </c>
      <c r="L1801" s="444">
        <f t="shared" ca="1" si="119"/>
        <v>-1394976763.5574374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25">
      <c r="G1802" s="459"/>
      <c r="H1802" s="459">
        <v>1795</v>
      </c>
      <c r="I1802" s="444">
        <f t="shared" ca="1" si="120"/>
        <v>-1394976763.5574374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-5812403.1814893223</v>
      </c>
      <c r="L1802" s="444">
        <f t="shared" ca="1" si="119"/>
        <v>-1400789166.7389266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25">
      <c r="G1803" s="459"/>
      <c r="H1803" s="459">
        <v>1796</v>
      </c>
      <c r="I1803" s="444">
        <f t="shared" ca="1" si="120"/>
        <v>-1400789166.7389266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-5836621.5280788606</v>
      </c>
      <c r="L1803" s="444">
        <f t="shared" ca="1" si="119"/>
        <v>-1406625788.2670054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25">
      <c r="G1804" s="459"/>
      <c r="H1804" s="459">
        <v>1797</v>
      </c>
      <c r="I1804" s="444">
        <f t="shared" ca="1" si="120"/>
        <v>-1406625788.2670054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-5860940.7844458558</v>
      </c>
      <c r="L1804" s="444">
        <f t="shared" ca="1" si="119"/>
        <v>-1412486729.0514512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25">
      <c r="G1805" s="459"/>
      <c r="H1805" s="459">
        <v>1798</v>
      </c>
      <c r="I1805" s="444">
        <f t="shared" ca="1" si="120"/>
        <v>-1412486729.0514512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-5885361.3710477129</v>
      </c>
      <c r="L1805" s="444">
        <f t="shared" ca="1" si="119"/>
        <v>-1418372090.4224989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25">
      <c r="G1806" s="459"/>
      <c r="H1806" s="459">
        <v>1799</v>
      </c>
      <c r="I1806" s="444">
        <f t="shared" ca="1" si="120"/>
        <v>-1418372090.4224989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-5909883.710093746</v>
      </c>
      <c r="L1806" s="444">
        <f t="shared" ca="1" si="119"/>
        <v>-1424281974.1325927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25">
      <c r="G1807" s="459"/>
      <c r="H1807" s="459">
        <v>1800</v>
      </c>
      <c r="I1807" s="444">
        <f t="shared" ca="1" si="120"/>
        <v>-1424281974.1325927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-5934508.2255524695</v>
      </c>
      <c r="L1807" s="444">
        <f t="shared" ca="1" si="119"/>
        <v>-1430216482.3581452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25">
      <c r="G1808" s="459"/>
      <c r="H1808" s="459">
        <v>1801</v>
      </c>
      <c r="I1808" s="444">
        <f t="shared" ca="1" si="120"/>
        <v>-1430216482.3581452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-5959235.343158938</v>
      </c>
      <c r="L1808" s="444">
        <f t="shared" ca="1" si="119"/>
        <v>-1436175717.7013042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25">
      <c r="G1809" s="459"/>
      <c r="H1809" s="459">
        <v>1802</v>
      </c>
      <c r="I1809" s="444">
        <f t="shared" ca="1" si="120"/>
        <v>-1436175717.7013042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-5984065.4904221008</v>
      </c>
      <c r="L1809" s="444">
        <f t="shared" ca="1" si="119"/>
        <v>-1442159783.1917262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25">
      <c r="G1810" s="459"/>
      <c r="H1810" s="459">
        <v>1803</v>
      </c>
      <c r="I1810" s="444">
        <f t="shared" ca="1" si="120"/>
        <v>-1442159783.1917262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-6008999.0966321928</v>
      </c>
      <c r="L1810" s="444">
        <f t="shared" ca="1" si="119"/>
        <v>-1448168782.2883584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25">
      <c r="G1811" s="459"/>
      <c r="H1811" s="459">
        <v>1804</v>
      </c>
      <c r="I1811" s="444">
        <f t="shared" ca="1" si="120"/>
        <v>-1448168782.2883584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-6034036.5928681605</v>
      </c>
      <c r="L1811" s="444">
        <f t="shared" ca="1" si="119"/>
        <v>-1454202818.8812265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25">
      <c r="G1812" s="459"/>
      <c r="H1812" s="459">
        <v>1805</v>
      </c>
      <c r="I1812" s="444">
        <f t="shared" ca="1" si="120"/>
        <v>-1454202818.8812265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-6059178.4120051106</v>
      </c>
      <c r="L1812" s="444">
        <f t="shared" ca="1" si="119"/>
        <v>-1460261997.2932317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25">
      <c r="G1813" s="459"/>
      <c r="H1813" s="459">
        <v>1806</v>
      </c>
      <c r="I1813" s="444">
        <f t="shared" ca="1" si="120"/>
        <v>-1460261997.2932317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-6084424.9887217991</v>
      </c>
      <c r="L1813" s="444">
        <f t="shared" ca="1" si="119"/>
        <v>-1466346422.2819536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25">
      <c r="G1814" s="459"/>
      <c r="H1814" s="459">
        <v>1807</v>
      </c>
      <c r="I1814" s="444">
        <f t="shared" ca="1" si="120"/>
        <v>-1466346422.2819536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-6109776.7595081395</v>
      </c>
      <c r="L1814" s="444">
        <f t="shared" ca="1" si="119"/>
        <v>-1472456199.0414617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25">
      <c r="G1815" s="459"/>
      <c r="H1815" s="459">
        <v>1808</v>
      </c>
      <c r="I1815" s="444">
        <f t="shared" ca="1" si="120"/>
        <v>-1472456199.0414617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-6135234.1626727572</v>
      </c>
      <c r="L1815" s="444">
        <f t="shared" ca="1" si="119"/>
        <v>-1478591433.2041345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25">
      <c r="G1816" s="459"/>
      <c r="H1816" s="459">
        <v>1809</v>
      </c>
      <c r="I1816" s="444">
        <f t="shared" ca="1" si="120"/>
        <v>-1478591433.2041345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-6160797.6383505603</v>
      </c>
      <c r="L1816" s="444">
        <f t="shared" ca="1" si="119"/>
        <v>-1484752230.842485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25">
      <c r="G1817" s="459"/>
      <c r="H1817" s="459">
        <v>1810</v>
      </c>
      <c r="I1817" s="444">
        <f t="shared" ca="1" si="120"/>
        <v>-1484752230.842485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-6186467.6285103541</v>
      </c>
      <c r="L1817" s="444">
        <f t="shared" ca="1" si="119"/>
        <v>-1490938698.4709952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25">
      <c r="G1818" s="459"/>
      <c r="H1818" s="459">
        <v>1811</v>
      </c>
      <c r="I1818" s="444">
        <f t="shared" ca="1" si="120"/>
        <v>-1490938698.4709952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-6212244.5769624803</v>
      </c>
      <c r="L1818" s="444">
        <f t="shared" ca="1" si="119"/>
        <v>-1497150943.0479577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25">
      <c r="G1819" s="459"/>
      <c r="H1819" s="459">
        <v>1812</v>
      </c>
      <c r="I1819" s="444">
        <f t="shared" ca="1" si="120"/>
        <v>-1497150943.0479577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-6238128.9293664899</v>
      </c>
      <c r="L1819" s="444">
        <f t="shared" ca="1" si="119"/>
        <v>-1503389071.9773242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25">
      <c r="G1820" s="459"/>
      <c r="H1820" s="459">
        <v>1813</v>
      </c>
      <c r="I1820" s="444">
        <f t="shared" ca="1" si="120"/>
        <v>-1503389071.9773242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-6264121.1332388511</v>
      </c>
      <c r="L1820" s="444">
        <f t="shared" ca="1" si="119"/>
        <v>-1509653193.110563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25">
      <c r="G1821" s="459"/>
      <c r="H1821" s="459">
        <v>1814</v>
      </c>
      <c r="I1821" s="444">
        <f t="shared" ca="1" si="120"/>
        <v>-1509653193.110563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-6290221.6379606789</v>
      </c>
      <c r="L1821" s="444">
        <f t="shared" ca="1" si="119"/>
        <v>-1515943414.7485237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25">
      <c r="G1822" s="459"/>
      <c r="H1822" s="459">
        <v>1815</v>
      </c>
      <c r="I1822" s="444">
        <f t="shared" ca="1" si="120"/>
        <v>-1515943414.7485237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-6316430.894785515</v>
      </c>
      <c r="L1822" s="444">
        <f t="shared" ca="1" si="119"/>
        <v>-1522259845.6433091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25">
      <c r="G1823" s="459"/>
      <c r="H1823" s="459">
        <v>1816</v>
      </c>
      <c r="I1823" s="444">
        <f t="shared" ca="1" si="120"/>
        <v>-1522259845.6433091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-6342749.3568471214</v>
      </c>
      <c r="L1823" s="444">
        <f t="shared" ca="1" si="119"/>
        <v>-1528602595.0001562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25">
      <c r="G1824" s="459"/>
      <c r="H1824" s="459">
        <v>1817</v>
      </c>
      <c r="I1824" s="444">
        <f t="shared" ca="1" si="120"/>
        <v>-1528602595.0001562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-6369177.479167317</v>
      </c>
      <c r="L1824" s="444">
        <f t="shared" ca="1" si="119"/>
        <v>-1534971772.4793234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25">
      <c r="G1825" s="459"/>
      <c r="H1825" s="459">
        <v>1818</v>
      </c>
      <c r="I1825" s="444">
        <f t="shared" ca="1" si="120"/>
        <v>-1534971772.4793234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-6395715.7186638471</v>
      </c>
      <c r="L1825" s="444">
        <f t="shared" ca="1" si="119"/>
        <v>-1541367488.1979873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25">
      <c r="G1826" s="459"/>
      <c r="H1826" s="459">
        <v>1819</v>
      </c>
      <c r="I1826" s="444">
        <f t="shared" ca="1" si="120"/>
        <v>-1541367488.1979873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-6422364.5341582801</v>
      </c>
      <c r="L1826" s="444">
        <f t="shared" ca="1" si="119"/>
        <v>-1547789852.7321455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25">
      <c r="G1827" s="459"/>
      <c r="H1827" s="459">
        <v>1820</v>
      </c>
      <c r="I1827" s="444">
        <f t="shared" ca="1" si="120"/>
        <v>-1547789852.7321455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-6449124.3863839395</v>
      </c>
      <c r="L1827" s="444">
        <f t="shared" ca="1" si="119"/>
        <v>-1554238977.1185296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25">
      <c r="G1828" s="459"/>
      <c r="H1828" s="459">
        <v>1821</v>
      </c>
      <c r="I1828" s="444">
        <f t="shared" ca="1" si="120"/>
        <v>-1554238977.1185296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-6475995.7379938727</v>
      </c>
      <c r="L1828" s="444">
        <f t="shared" ca="1" si="119"/>
        <v>-1560714972.8565235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25">
      <c r="G1829" s="459"/>
      <c r="H1829" s="459">
        <v>1822</v>
      </c>
      <c r="I1829" s="444">
        <f t="shared" ca="1" si="120"/>
        <v>-1560714972.8565235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-6502979.0535688475</v>
      </c>
      <c r="L1829" s="444">
        <f t="shared" ca="1" si="119"/>
        <v>-1567217951.9100924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25">
      <c r="G1830" s="459"/>
      <c r="H1830" s="459">
        <v>1823</v>
      </c>
      <c r="I1830" s="444">
        <f t="shared" ca="1" si="120"/>
        <v>-1567217951.9100924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-6530074.7996253846</v>
      </c>
      <c r="L1830" s="444">
        <f t="shared" ca="1" si="119"/>
        <v>-1573748026.7097178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25">
      <c r="G1831" s="459"/>
      <c r="H1831" s="459">
        <v>1824</v>
      </c>
      <c r="I1831" s="444">
        <f t="shared" ca="1" si="120"/>
        <v>-1573748026.7097178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-6557283.4446238242</v>
      </c>
      <c r="L1831" s="444">
        <f t="shared" ca="1" si="119"/>
        <v>-1580305310.1543415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25">
      <c r="G1832" s="459"/>
      <c r="H1832" s="459">
        <v>1825</v>
      </c>
      <c r="I1832" s="444">
        <f t="shared" ca="1" si="120"/>
        <v>-1580305310.1543415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-6584605.4589764224</v>
      </c>
      <c r="L1832" s="444">
        <f t="shared" ca="1" si="119"/>
        <v>-1586889915.613318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25">
      <c r="G1833" s="459"/>
      <c r="H1833" s="459">
        <v>1826</v>
      </c>
      <c r="I1833" s="444">
        <f t="shared" ca="1" si="120"/>
        <v>-1586889915.613318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-6612041.3150554914</v>
      </c>
      <c r="L1833" s="444">
        <f t="shared" ca="1" si="119"/>
        <v>-1593501956.9283736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25">
      <c r="G1834" s="459"/>
      <c r="H1834" s="459">
        <v>1827</v>
      </c>
      <c r="I1834" s="444">
        <f t="shared" ca="1" si="120"/>
        <v>-1593501956.9283736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-6639591.4872015566</v>
      </c>
      <c r="L1834" s="444">
        <f t="shared" ca="1" si="119"/>
        <v>-1600141548.415575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25">
      <c r="G1835" s="459"/>
      <c r="H1835" s="459">
        <v>1828</v>
      </c>
      <c r="I1835" s="444">
        <f t="shared" ca="1" si="120"/>
        <v>-1600141548.415575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-6667256.4517315626</v>
      </c>
      <c r="L1835" s="444">
        <f t="shared" ca="1" si="119"/>
        <v>-1606808804.8673067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25">
      <c r="G1836" s="459"/>
      <c r="H1836" s="459">
        <v>1829</v>
      </c>
      <c r="I1836" s="444">
        <f t="shared" ca="1" si="120"/>
        <v>-1606808804.8673067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-6695036.686947111</v>
      </c>
      <c r="L1836" s="444">
        <f t="shared" ca="1" si="119"/>
        <v>-1613503841.5542538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25">
      <c r="G1837" s="459"/>
      <c r="H1837" s="459">
        <v>1830</v>
      </c>
      <c r="I1837" s="444">
        <f t="shared" ca="1" si="120"/>
        <v>-1613503841.5542538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-6722932.6731427237</v>
      </c>
      <c r="L1837" s="444">
        <f t="shared" ca="1" si="119"/>
        <v>-1620226774.2273965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25">
      <c r="G1838" s="459"/>
      <c r="H1838" s="459">
        <v>1831</v>
      </c>
      <c r="I1838" s="444">
        <f t="shared" ca="1" si="120"/>
        <v>-1620226774.2273965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-6750944.8926141523</v>
      </c>
      <c r="L1838" s="444">
        <f t="shared" ca="1" si="119"/>
        <v>-1626977719.1200106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25">
      <c r="G1839" s="459"/>
      <c r="H1839" s="459">
        <v>1832</v>
      </c>
      <c r="I1839" s="444">
        <f t="shared" ca="1" si="120"/>
        <v>-1626977719.1200106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-6779073.8296667105</v>
      </c>
      <c r="L1839" s="444">
        <f t="shared" ca="1" si="119"/>
        <v>-1633756792.9496772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25">
      <c r="G1840" s="459"/>
      <c r="H1840" s="459">
        <v>1833</v>
      </c>
      <c r="I1840" s="444">
        <f t="shared" ca="1" si="120"/>
        <v>-1633756792.9496772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-6807319.9706236552</v>
      </c>
      <c r="L1840" s="444">
        <f t="shared" ca="1" si="119"/>
        <v>-1640564112.920301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25">
      <c r="G1841" s="459"/>
      <c r="H1841" s="459">
        <v>1834</v>
      </c>
      <c r="I1841" s="444">
        <f t="shared" ca="1" si="120"/>
        <v>-1640564112.920301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-6835683.8038345873</v>
      </c>
      <c r="L1841" s="444">
        <f t="shared" ca="1" si="119"/>
        <v>-1647399796.7241356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25">
      <c r="G1842" s="459"/>
      <c r="H1842" s="459">
        <v>1835</v>
      </c>
      <c r="I1842" s="444">
        <f t="shared" ca="1" si="120"/>
        <v>-1647399796.7241356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-6864165.8196838982</v>
      </c>
      <c r="L1842" s="444">
        <f t="shared" ca="1" si="119"/>
        <v>-1654263962.5438194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25">
      <c r="G1843" s="459"/>
      <c r="H1843" s="459">
        <v>1836</v>
      </c>
      <c r="I1843" s="444">
        <f t="shared" ca="1" si="120"/>
        <v>-1654263962.5438194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-6892766.5105992472</v>
      </c>
      <c r="L1843" s="444">
        <f t="shared" ca="1" si="119"/>
        <v>-1661156729.0544186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25">
      <c r="G1844" s="459"/>
      <c r="H1844" s="459">
        <v>1837</v>
      </c>
      <c r="I1844" s="444">
        <f t="shared" ca="1" si="120"/>
        <v>-1661156729.0544186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-6921486.3710600771</v>
      </c>
      <c r="L1844" s="444">
        <f t="shared" ca="1" si="119"/>
        <v>-1668078215.4254787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25">
      <c r="G1845" s="459"/>
      <c r="H1845" s="459">
        <v>1838</v>
      </c>
      <c r="I1845" s="444">
        <f t="shared" ca="1" si="120"/>
        <v>-1668078215.4254787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-6950325.8976061614</v>
      </c>
      <c r="L1845" s="444">
        <f t="shared" ca="1" si="119"/>
        <v>-1675028541.3230848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25">
      <c r="G1846" s="459"/>
      <c r="H1846" s="459">
        <v>1839</v>
      </c>
      <c r="I1846" s="444">
        <f t="shared" ca="1" si="120"/>
        <v>-1675028541.3230848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-6979285.5888461871</v>
      </c>
      <c r="L1846" s="444">
        <f t="shared" ca="1" si="119"/>
        <v>-1682007826.911931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25">
      <c r="G1847" s="459"/>
      <c r="H1847" s="459">
        <v>1840</v>
      </c>
      <c r="I1847" s="444">
        <f t="shared" ca="1" si="120"/>
        <v>-1682007826.911931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-7008365.9454663778</v>
      </c>
      <c r="L1847" s="444">
        <f t="shared" ca="1" si="119"/>
        <v>-1689016192.8573973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25">
      <c r="G1848" s="459"/>
      <c r="H1848" s="459">
        <v>1841</v>
      </c>
      <c r="I1848" s="444">
        <f t="shared" ca="1" si="120"/>
        <v>-1689016192.8573973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-7037567.470239155</v>
      </c>
      <c r="L1848" s="444">
        <f t="shared" ca="1" si="119"/>
        <v>-1696053760.3276365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25">
      <c r="G1849" s="459"/>
      <c r="H1849" s="459">
        <v>1842</v>
      </c>
      <c r="I1849" s="444">
        <f t="shared" ca="1" si="120"/>
        <v>-1696053760.3276365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-7066890.6680318182</v>
      </c>
      <c r="L1849" s="444">
        <f t="shared" ca="1" si="119"/>
        <v>-1703120650.9956684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25">
      <c r="G1850" s="459"/>
      <c r="H1850" s="459">
        <v>1843</v>
      </c>
      <c r="I1850" s="444">
        <f t="shared" ca="1" si="120"/>
        <v>-1703120650.9956684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-7096336.0458152853</v>
      </c>
      <c r="L1850" s="444">
        <f t="shared" ca="1" si="119"/>
        <v>-1710216987.0414836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25">
      <c r="G1851" s="459"/>
      <c r="H1851" s="459">
        <v>1844</v>
      </c>
      <c r="I1851" s="444">
        <f t="shared" ca="1" si="120"/>
        <v>-1710216987.0414836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-7125904.1126728486</v>
      </c>
      <c r="L1851" s="444">
        <f t="shared" ca="1" si="119"/>
        <v>-1717342891.1541564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25">
      <c r="G1852" s="459"/>
      <c r="H1852" s="459">
        <v>1845</v>
      </c>
      <c r="I1852" s="444">
        <f t="shared" ca="1" si="120"/>
        <v>-1717342891.1541564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-7155595.3798089847</v>
      </c>
      <c r="L1852" s="444">
        <f t="shared" ca="1" si="119"/>
        <v>-1724498486.5339653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25">
      <c r="G1853" s="459"/>
      <c r="H1853" s="459">
        <v>1846</v>
      </c>
      <c r="I1853" s="444">
        <f t="shared" ca="1" si="120"/>
        <v>-1724498486.5339653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-7185410.3605581876</v>
      </c>
      <c r="L1853" s="444">
        <f t="shared" ca="1" si="119"/>
        <v>-1731683896.8945236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25">
      <c r="G1854" s="459"/>
      <c r="H1854" s="459">
        <v>1847</v>
      </c>
      <c r="I1854" s="444">
        <f t="shared" ca="1" si="120"/>
        <v>-1731683896.8945236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-7215349.5703938473</v>
      </c>
      <c r="L1854" s="444">
        <f t="shared" ca="1" si="119"/>
        <v>-1738899246.4649174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25">
      <c r="G1855" s="459"/>
      <c r="H1855" s="459">
        <v>1848</v>
      </c>
      <c r="I1855" s="444">
        <f t="shared" ca="1" si="120"/>
        <v>-1738899246.4649174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-7245413.5269371551</v>
      </c>
      <c r="L1855" s="444">
        <f t="shared" ca="1" si="119"/>
        <v>-1746144659.9918547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25">
      <c r="G1856" s="459"/>
      <c r="H1856" s="459">
        <v>1849</v>
      </c>
      <c r="I1856" s="444">
        <f t="shared" ca="1" si="120"/>
        <v>-1746144659.9918547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-7275602.7499660607</v>
      </c>
      <c r="L1856" s="444">
        <f t="shared" ca="1" si="119"/>
        <v>-1753420262.7418208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25">
      <c r="G1857" s="459"/>
      <c r="H1857" s="459">
        <v>1850</v>
      </c>
      <c r="I1857" s="444">
        <f t="shared" ca="1" si="120"/>
        <v>-1753420262.7418208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-7305917.7614242537</v>
      </c>
      <c r="L1857" s="444">
        <f t="shared" ca="1" si="119"/>
        <v>-1760726180.5032451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25">
      <c r="G1858" s="459"/>
      <c r="H1858" s="459">
        <v>1851</v>
      </c>
      <c r="I1858" s="444">
        <f t="shared" ca="1" si="120"/>
        <v>-1760726180.5032451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-7336359.0854301872</v>
      </c>
      <c r="L1858" s="444">
        <f t="shared" ca="1" si="119"/>
        <v>-1768062539.5886753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25">
      <c r="G1859" s="459"/>
      <c r="H1859" s="459">
        <v>1852</v>
      </c>
      <c r="I1859" s="444">
        <f t="shared" ca="1" si="120"/>
        <v>-1768062539.5886753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-7366927.2482861457</v>
      </c>
      <c r="L1859" s="444">
        <f t="shared" ca="1" si="119"/>
        <v>-1775429466.8369615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25">
      <c r="G1860" s="459"/>
      <c r="H1860" s="459">
        <v>1853</v>
      </c>
      <c r="I1860" s="444">
        <f t="shared" ca="1" si="120"/>
        <v>-1775429466.8369615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-7397622.7784873396</v>
      </c>
      <c r="L1860" s="444">
        <f t="shared" ca="1" si="119"/>
        <v>-1782827089.615449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25">
      <c r="G1861" s="459"/>
      <c r="H1861" s="459">
        <v>1854</v>
      </c>
      <c r="I1861" s="444">
        <f t="shared" ca="1" si="120"/>
        <v>-1782827089.615449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-7428446.2067310372</v>
      </c>
      <c r="L1861" s="444">
        <f t="shared" ca="1" si="119"/>
        <v>-1790255535.82218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25">
      <c r="G1862" s="459"/>
      <c r="H1862" s="459">
        <v>1855</v>
      </c>
      <c r="I1862" s="444">
        <f t="shared" ca="1" si="120"/>
        <v>-1790255535.82218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-7459398.06592575</v>
      </c>
      <c r="L1862" s="444">
        <f t="shared" ca="1" si="119"/>
        <v>-1797714933.8881059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25">
      <c r="G1863" s="459"/>
      <c r="H1863" s="459">
        <v>1856</v>
      </c>
      <c r="I1863" s="444">
        <f t="shared" ca="1" si="120"/>
        <v>-1797714933.8881059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-7490478.8912004409</v>
      </c>
      <c r="L1863" s="444">
        <f t="shared" ca="1" si="119"/>
        <v>-1805205412.7793064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25">
      <c r="G1864" s="459"/>
      <c r="H1864" s="459">
        <v>1857</v>
      </c>
      <c r="I1864" s="444">
        <f t="shared" ca="1" si="120"/>
        <v>-1805205412.7793064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-7521689.219913777</v>
      </c>
      <c r="L1864" s="444">
        <f t="shared" ca="1" si="119"/>
        <v>-1812727101.9992201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25">
      <c r="G1865" s="459"/>
      <c r="H1865" s="459">
        <v>1858</v>
      </c>
      <c r="I1865" s="444">
        <f t="shared" ca="1" si="120"/>
        <v>-1812727101.9992201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-7553029.5916634174</v>
      </c>
      <c r="L1865" s="444">
        <f t="shared" ca="1" si="119"/>
        <v>-1820280131.5908835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25">
      <c r="G1866" s="459"/>
      <c r="H1866" s="459">
        <v>1859</v>
      </c>
      <c r="I1866" s="444">
        <f t="shared" ca="1" si="120"/>
        <v>-1820280131.5908835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-7584500.548295348</v>
      </c>
      <c r="L1866" s="444">
        <f t="shared" ca="1" si="119"/>
        <v>-1827864632.1391788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25">
      <c r="G1867" s="459"/>
      <c r="H1867" s="459">
        <v>1860</v>
      </c>
      <c r="I1867" s="444">
        <f t="shared" ca="1" si="120"/>
        <v>-1827864632.1391788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-7616102.6339132451</v>
      </c>
      <c r="L1867" s="444">
        <f t="shared" ca="1" si="119"/>
        <v>-1835480734.773092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25">
      <c r="G1868" s="459"/>
      <c r="H1868" s="459">
        <v>1861</v>
      </c>
      <c r="I1868" s="444">
        <f t="shared" ca="1" si="120"/>
        <v>-1835480734.773092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-7647836.3948878841</v>
      </c>
      <c r="L1868" s="444">
        <f t="shared" ca="1" si="119"/>
        <v>-1843128571.16798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25">
      <c r="G1869" s="459"/>
      <c r="H1869" s="459">
        <v>1862</v>
      </c>
      <c r="I1869" s="444">
        <f t="shared" ca="1" si="120"/>
        <v>-1843128571.16798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-7679702.3798665823</v>
      </c>
      <c r="L1869" s="444">
        <f t="shared" ca="1" si="119"/>
        <v>-1850808273.5478466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25">
      <c r="G1870" s="459"/>
      <c r="H1870" s="459">
        <v>1863</v>
      </c>
      <c r="I1870" s="444">
        <f t="shared" ca="1" si="120"/>
        <v>-1850808273.5478466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-7711701.1397826951</v>
      </c>
      <c r="L1870" s="444">
        <f t="shared" ca="1" si="119"/>
        <v>-1858519974.6876292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25">
      <c r="G1871" s="459"/>
      <c r="H1871" s="459">
        <v>1864</v>
      </c>
      <c r="I1871" s="444">
        <f t="shared" ca="1" si="120"/>
        <v>-1858519974.6876292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-7743833.2278651213</v>
      </c>
      <c r="L1871" s="444">
        <f t="shared" ca="1" si="119"/>
        <v>-1866263807.9154944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25">
      <c r="G1872" s="459"/>
      <c r="H1872" s="459">
        <v>1865</v>
      </c>
      <c r="I1872" s="444">
        <f t="shared" ca="1" si="120"/>
        <v>-1866263807.9154944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-7776099.1996478923</v>
      </c>
      <c r="L1872" s="444">
        <f t="shared" ca="1" si="119"/>
        <v>-1874039907.1151423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25">
      <c r="G1873" s="459"/>
      <c r="H1873" s="459">
        <v>1866</v>
      </c>
      <c r="I1873" s="444">
        <f t="shared" ca="1" si="120"/>
        <v>-1874039907.1151423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-7808499.6129797604</v>
      </c>
      <c r="L1873" s="444">
        <f t="shared" ca="1" si="119"/>
        <v>-1881848406.728122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25">
      <c r="G1874" s="459"/>
      <c r="H1874" s="459">
        <v>1867</v>
      </c>
      <c r="I1874" s="444">
        <f t="shared" ca="1" si="120"/>
        <v>-1881848406.728122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-7841035.0280338414</v>
      </c>
      <c r="L1874" s="444">
        <f t="shared" ca="1" si="119"/>
        <v>-1889689441.7561557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25">
      <c r="G1875" s="459"/>
      <c r="H1875" s="459">
        <v>1868</v>
      </c>
      <c r="I1875" s="444">
        <f t="shared" ca="1" si="120"/>
        <v>-1889689441.7561557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-7873706.0073173167</v>
      </c>
      <c r="L1875" s="444">
        <f t="shared" ca="1" si="119"/>
        <v>-1897563147.763473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25">
      <c r="G1876" s="459"/>
      <c r="H1876" s="459">
        <v>1869</v>
      </c>
      <c r="I1876" s="444">
        <f t="shared" ca="1" si="120"/>
        <v>-1897563147.763473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-7906513.1156811379</v>
      </c>
      <c r="L1876" s="444">
        <f t="shared" ca="1" si="119"/>
        <v>-1905469660.8791542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25">
      <c r="G1877" s="459"/>
      <c r="H1877" s="459">
        <v>1870</v>
      </c>
      <c r="I1877" s="444">
        <f t="shared" ca="1" si="120"/>
        <v>-1905469660.8791542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-7939456.9203298092</v>
      </c>
      <c r="L1877" s="444">
        <f t="shared" ca="1" si="119"/>
        <v>-1913409117.799484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25">
      <c r="G1878" s="459"/>
      <c r="H1878" s="459">
        <v>1871</v>
      </c>
      <c r="I1878" s="444">
        <f t="shared" ca="1" si="120"/>
        <v>-1913409117.799484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-7972537.9908311842</v>
      </c>
      <c r="L1878" s="444">
        <f t="shared" ca="1" si="119"/>
        <v>-1921381655.7903152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25">
      <c r="G1879" s="459"/>
      <c r="H1879" s="459">
        <v>1872</v>
      </c>
      <c r="I1879" s="444">
        <f t="shared" ca="1" si="120"/>
        <v>-1921381655.7903152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-8005756.8991263127</v>
      </c>
      <c r="L1879" s="444">
        <f t="shared" ca="1" si="119"/>
        <v>-1929387412.6894414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25">
      <c r="G1880" s="459"/>
      <c r="H1880" s="459">
        <v>1873</v>
      </c>
      <c r="I1880" s="444">
        <f t="shared" ca="1" si="120"/>
        <v>-1929387412.6894414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-8039114.2195393397</v>
      </c>
      <c r="L1880" s="444">
        <f t="shared" ca="1" si="119"/>
        <v>-1937426526.9089808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25">
      <c r="G1881" s="459"/>
      <c r="H1881" s="459">
        <v>1874</v>
      </c>
      <c r="I1881" s="444">
        <f t="shared" ca="1" si="120"/>
        <v>-1937426526.9089808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-8072610.5287874201</v>
      </c>
      <c r="L1881" s="444">
        <f t="shared" ca="1" si="119"/>
        <v>-1945499137.4377682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25">
      <c r="G1882" s="459"/>
      <c r="H1882" s="459">
        <v>1875</v>
      </c>
      <c r="I1882" s="444">
        <f t="shared" ca="1" si="120"/>
        <v>-1945499137.4377682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-8106246.4059907002</v>
      </c>
      <c r="L1882" s="444">
        <f t="shared" ca="1" si="119"/>
        <v>-1953605383.8437588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25">
      <c r="G1883" s="459"/>
      <c r="H1883" s="459">
        <v>1876</v>
      </c>
      <c r="I1883" s="444">
        <f t="shared" ca="1" si="120"/>
        <v>-1953605383.8437588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-8140022.4326823279</v>
      </c>
      <c r="L1883" s="444">
        <f t="shared" ca="1" si="119"/>
        <v>-1961745406.2764411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25">
      <c r="G1884" s="459"/>
      <c r="H1884" s="459">
        <v>1877</v>
      </c>
      <c r="I1884" s="444">
        <f t="shared" ca="1" si="120"/>
        <v>-1961745406.2764411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-8173939.1928185048</v>
      </c>
      <c r="L1884" s="444">
        <f t="shared" ca="1" si="119"/>
        <v>-1969919345.4692595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25">
      <c r="G1885" s="459"/>
      <c r="H1885" s="459">
        <v>1878</v>
      </c>
      <c r="I1885" s="444">
        <f t="shared" ca="1" si="120"/>
        <v>-1969919345.4692595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-8207997.2727885814</v>
      </c>
      <c r="L1885" s="444">
        <f t="shared" ca="1" si="119"/>
        <v>-1978127342.742048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25">
      <c r="G1886" s="459"/>
      <c r="H1886" s="459">
        <v>1879</v>
      </c>
      <c r="I1886" s="444">
        <f t="shared" ca="1" si="120"/>
        <v>-1978127342.742048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-8242197.261425199</v>
      </c>
      <c r="L1886" s="444">
        <f t="shared" ca="1" si="119"/>
        <v>-1986369540.0034733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25">
      <c r="G1887" s="459"/>
      <c r="H1887" s="459">
        <v>1880</v>
      </c>
      <c r="I1887" s="444">
        <f t="shared" ca="1" si="120"/>
        <v>-1986369540.0034733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-8276539.7500144718</v>
      </c>
      <c r="L1887" s="444">
        <f t="shared" ca="1" si="119"/>
        <v>-1994646079.7534878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25">
      <c r="G1888" s="459"/>
      <c r="H1888" s="459">
        <v>1881</v>
      </c>
      <c r="I1888" s="444">
        <f t="shared" ca="1" si="120"/>
        <v>-1994646079.7534878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-8311025.3323061988</v>
      </c>
      <c r="L1888" s="444">
        <f t="shared" ca="1" si="119"/>
        <v>-2002957105.085794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25">
      <c r="G1889" s="459"/>
      <c r="H1889" s="459">
        <v>1882</v>
      </c>
      <c r="I1889" s="444">
        <f t="shared" ca="1" si="120"/>
        <v>-2002957105.085794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-8345654.6045241402</v>
      </c>
      <c r="L1889" s="444">
        <f t="shared" ca="1" si="119"/>
        <v>-2011302759.6903181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25">
      <c r="G1890" s="459"/>
      <c r="H1890" s="459">
        <v>1883</v>
      </c>
      <c r="I1890" s="444">
        <f t="shared" ca="1" si="120"/>
        <v>-2011302759.6903181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-8380428.1653763251</v>
      </c>
      <c r="L1890" s="444">
        <f t="shared" ca="1" si="119"/>
        <v>-2019683187.8556945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25">
      <c r="G1891" s="459"/>
      <c r="H1891" s="459">
        <v>1884</v>
      </c>
      <c r="I1891" s="444">
        <f t="shared" ca="1" si="120"/>
        <v>-2019683187.8556945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-8415346.6160653941</v>
      </c>
      <c r="L1891" s="444">
        <f t="shared" ca="1" si="119"/>
        <v>-2028098534.47176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25">
      <c r="G1892" s="459"/>
      <c r="H1892" s="459">
        <v>1885</v>
      </c>
      <c r="I1892" s="444">
        <f t="shared" ca="1" si="120"/>
        <v>-2028098534.47176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-8450410.5602989998</v>
      </c>
      <c r="L1892" s="444">
        <f t="shared" ca="1" si="119"/>
        <v>-2036548945.032059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25">
      <c r="G1893" s="459"/>
      <c r="H1893" s="459">
        <v>1886</v>
      </c>
      <c r="I1893" s="444">
        <f t="shared" ca="1" si="120"/>
        <v>-2036548945.032059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-8485620.6043002456</v>
      </c>
      <c r="L1893" s="444">
        <f t="shared" ca="1" si="119"/>
        <v>-2045034565.6363592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25">
      <c r="G1894" s="459"/>
      <c r="H1894" s="459">
        <v>1887</v>
      </c>
      <c r="I1894" s="444">
        <f t="shared" ca="1" si="120"/>
        <v>-2045034565.6363592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-8520977.3568181638</v>
      </c>
      <c r="L1894" s="444">
        <f t="shared" ca="1" si="119"/>
        <v>-2053555542.9931774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25">
      <c r="G1895" s="459"/>
      <c r="H1895" s="459">
        <v>1888</v>
      </c>
      <c r="I1895" s="444">
        <f t="shared" ca="1" si="120"/>
        <v>-2053555542.9931774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-8556481.4291382395</v>
      </c>
      <c r="L1895" s="444">
        <f t="shared" ca="1" si="119"/>
        <v>-2062112024.4223156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25">
      <c r="G1896" s="459"/>
      <c r="H1896" s="459">
        <v>1889</v>
      </c>
      <c r="I1896" s="444">
        <f t="shared" ca="1" si="120"/>
        <v>-2062112024.4223156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-8592133.4350929819</v>
      </c>
      <c r="L1896" s="444">
        <f t="shared" ca="1" si="119"/>
        <v>-2070704157.8574085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25">
      <c r="G1897" s="459"/>
      <c r="H1897" s="459">
        <v>1890</v>
      </c>
      <c r="I1897" s="444">
        <f t="shared" ca="1" si="120"/>
        <v>-2070704157.8574085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-8627933.9910725355</v>
      </c>
      <c r="L1897" s="444">
        <f t="shared" ca="1" si="119"/>
        <v>-2079332091.8484812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25">
      <c r="G1898" s="459"/>
      <c r="H1898" s="459">
        <v>1891</v>
      </c>
      <c r="I1898" s="444">
        <f t="shared" ca="1" si="120"/>
        <v>-2079332091.8484812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-8663883.7160353363</v>
      </c>
      <c r="L1898" s="444">
        <f t="shared" ca="1" si="119"/>
        <v>-2087995975.5645165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25">
      <c r="G1899" s="459"/>
      <c r="H1899" s="459">
        <v>1892</v>
      </c>
      <c r="I1899" s="444">
        <f t="shared" ca="1" si="120"/>
        <v>-2087995975.5645165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-8699983.2315188181</v>
      </c>
      <c r="L1899" s="444">
        <f t="shared" ca="1" si="119"/>
        <v>-2096695958.7960353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25">
      <c r="G1900" s="459"/>
      <c r="H1900" s="459">
        <v>1893</v>
      </c>
      <c r="I1900" s="444">
        <f t="shared" ca="1" si="120"/>
        <v>-2096695958.7960353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-8736233.1616501473</v>
      </c>
      <c r="L1900" s="444">
        <f t="shared" ca="1" si="119"/>
        <v>-2105432191.9576855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25">
      <c r="G1901" s="459"/>
      <c r="H1901" s="459">
        <v>1894</v>
      </c>
      <c r="I1901" s="444">
        <f t="shared" ca="1" si="120"/>
        <v>-2105432191.9576855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-8772634.1331570242</v>
      </c>
      <c r="L1901" s="444">
        <f t="shared" ca="1" si="119"/>
        <v>-2114204826.0908425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25">
      <c r="G1902" s="459"/>
      <c r="H1902" s="459">
        <v>1895</v>
      </c>
      <c r="I1902" s="444">
        <f t="shared" ca="1" si="120"/>
        <v>-2114204826.0908425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-8809186.7753785104</v>
      </c>
      <c r="L1902" s="444">
        <f t="shared" ca="1" si="119"/>
        <v>-2123014012.866221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25">
      <c r="G1903" s="459"/>
      <c r="H1903" s="459">
        <v>1896</v>
      </c>
      <c r="I1903" s="444">
        <f t="shared" ca="1" si="120"/>
        <v>-2123014012.866221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-8845891.7202759199</v>
      </c>
      <c r="L1903" s="444">
        <f t="shared" ca="1" si="119"/>
        <v>-2131859904.5864968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25">
      <c r="G1904" s="459"/>
      <c r="H1904" s="459">
        <v>1897</v>
      </c>
      <c r="I1904" s="444">
        <f t="shared" ca="1" si="120"/>
        <v>-2131859904.5864968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-8882749.602443736</v>
      </c>
      <c r="L1904" s="444">
        <f t="shared" ca="1" si="119"/>
        <v>-2140742654.1889405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25">
      <c r="G1905" s="459"/>
      <c r="H1905" s="459">
        <v>1898</v>
      </c>
      <c r="I1905" s="444">
        <f t="shared" ca="1" si="120"/>
        <v>-2140742654.1889405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-8919761.0591205843</v>
      </c>
      <c r="L1905" s="444">
        <f t="shared" ca="1" si="119"/>
        <v>-2149662415.2480612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25">
      <c r="G1906" s="459"/>
      <c r="H1906" s="459">
        <v>1899</v>
      </c>
      <c r="I1906" s="444">
        <f t="shared" ca="1" si="120"/>
        <v>-2149662415.2480612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-8956926.7302002553</v>
      </c>
      <c r="L1906" s="444">
        <f t="shared" ca="1" si="119"/>
        <v>-2158619341.9782615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25">
      <c r="G1907" s="459"/>
      <c r="H1907" s="459">
        <v>1900</v>
      </c>
      <c r="I1907" s="444">
        <f t="shared" ca="1" si="120"/>
        <v>-2158619341.9782615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-8994247.2582427561</v>
      </c>
      <c r="L1907" s="444">
        <f t="shared" ca="1" si="119"/>
        <v>-2167613589.2365041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25">
      <c r="G1908" s="459"/>
      <c r="H1908" s="459">
        <v>1901</v>
      </c>
      <c r="I1908" s="444">
        <f t="shared" ca="1" si="120"/>
        <v>-2167613589.2365041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-9031723.2884854339</v>
      </c>
      <c r="L1908" s="444">
        <f t="shared" ca="1" si="119"/>
        <v>-2176645312.5249896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25">
      <c r="G1909" s="459"/>
      <c r="H1909" s="459">
        <v>1902</v>
      </c>
      <c r="I1909" s="444">
        <f t="shared" ca="1" si="120"/>
        <v>-2176645312.5249896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-9069355.4688541237</v>
      </c>
      <c r="L1909" s="444">
        <f t="shared" ca="1" si="119"/>
        <v>-2185714667.9938436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25">
      <c r="G1910" s="459"/>
      <c r="H1910" s="459">
        <v>1903</v>
      </c>
      <c r="I1910" s="444">
        <f t="shared" ca="1" si="120"/>
        <v>-2185714667.9938436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-9107144.4499743488</v>
      </c>
      <c r="L1910" s="444">
        <f t="shared" ca="1" si="119"/>
        <v>-2194821812.4438181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25">
      <c r="G1911" s="459"/>
      <c r="H1911" s="459">
        <v>1904</v>
      </c>
      <c r="I1911" s="444">
        <f t="shared" ca="1" si="120"/>
        <v>-2194821812.4438181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-9145090.8851825744</v>
      </c>
      <c r="L1911" s="444">
        <f t="shared" ca="1" si="119"/>
        <v>-2203966903.3290005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25">
      <c r="G1912" s="459"/>
      <c r="H1912" s="459">
        <v>1905</v>
      </c>
      <c r="I1912" s="444">
        <f t="shared" ca="1" si="120"/>
        <v>-2203966903.3290005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-9183195.4305375014</v>
      </c>
      <c r="L1912" s="444">
        <f t="shared" ca="1" si="119"/>
        <v>-2213150098.7595382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25">
      <c r="G1913" s="459"/>
      <c r="H1913" s="459">
        <v>1906</v>
      </c>
      <c r="I1913" s="444">
        <f t="shared" ca="1" si="120"/>
        <v>-2213150098.7595382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-9221458.7448314093</v>
      </c>
      <c r="L1913" s="444">
        <f t="shared" ca="1" si="119"/>
        <v>-2222371557.5043697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25">
      <c r="G1914" s="459"/>
      <c r="H1914" s="459">
        <v>1907</v>
      </c>
      <c r="I1914" s="444">
        <f t="shared" ca="1" si="120"/>
        <v>-2222371557.5043697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-9259881.4896015413</v>
      </c>
      <c r="L1914" s="444">
        <f t="shared" ca="1" si="119"/>
        <v>-2231631438.9939713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25">
      <c r="G1915" s="459"/>
      <c r="H1915" s="459">
        <v>1908</v>
      </c>
      <c r="I1915" s="444">
        <f t="shared" ca="1" si="120"/>
        <v>-2231631438.9939713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-9298464.3291415479</v>
      </c>
      <c r="L1915" s="444">
        <f t="shared" ca="1" si="119"/>
        <v>-2240929903.323113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25">
      <c r="G1916" s="459"/>
      <c r="H1916" s="459">
        <v>1909</v>
      </c>
      <c r="I1916" s="444">
        <f t="shared" ca="1" si="120"/>
        <v>-2240929903.323113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-9337207.9305129703</v>
      </c>
      <c r="L1916" s="444">
        <f t="shared" ca="1" si="119"/>
        <v>-2250267111.2536259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25">
      <c r="G1917" s="459"/>
      <c r="H1917" s="459">
        <v>1910</v>
      </c>
      <c r="I1917" s="444">
        <f t="shared" ca="1" si="120"/>
        <v>-2250267111.2536259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-9376112.963556774</v>
      </c>
      <c r="L1917" s="444">
        <f t="shared" ca="1" si="119"/>
        <v>-2259643224.2171826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25">
      <c r="G1918" s="459"/>
      <c r="H1918" s="459">
        <v>1911</v>
      </c>
      <c r="I1918" s="444">
        <f t="shared" ca="1" si="120"/>
        <v>-2259643224.2171826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-9415180.1009049267</v>
      </c>
      <c r="L1918" s="444">
        <f t="shared" ca="1" si="119"/>
        <v>-2269058404.3180876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25">
      <c r="G1919" s="459"/>
      <c r="H1919" s="459">
        <v>1912</v>
      </c>
      <c r="I1919" s="444">
        <f t="shared" ca="1" si="120"/>
        <v>-2269058404.3180876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-9454410.0179920308</v>
      </c>
      <c r="L1919" s="444">
        <f t="shared" ca="1" si="119"/>
        <v>-2278512814.3360796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25">
      <c r="G1920" s="459"/>
      <c r="H1920" s="459">
        <v>1913</v>
      </c>
      <c r="I1920" s="444">
        <f t="shared" ca="1" si="120"/>
        <v>-2278512814.3360796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-9493803.3930669986</v>
      </c>
      <c r="L1920" s="444">
        <f t="shared" ca="1" si="119"/>
        <v>-2288006617.7291465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25">
      <c r="G1921" s="459"/>
      <c r="H1921" s="459">
        <v>1914</v>
      </c>
      <c r="I1921" s="444">
        <f t="shared" ca="1" si="120"/>
        <v>-2288006617.7291465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-9533360.907204777</v>
      </c>
      <c r="L1921" s="444">
        <f t="shared" ca="1" si="119"/>
        <v>-2297539978.6363511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25">
      <c r="G1922" s="459"/>
      <c r="H1922" s="459">
        <v>1915</v>
      </c>
      <c r="I1922" s="444">
        <f t="shared" ca="1" si="120"/>
        <v>-2297539978.6363511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-9573083.2443181295</v>
      </c>
      <c r="L1922" s="444">
        <f t="shared" ca="1" si="119"/>
        <v>-2307113061.8806691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25">
      <c r="G1923" s="459"/>
      <c r="H1923" s="459">
        <v>1916</v>
      </c>
      <c r="I1923" s="444">
        <f t="shared" ca="1" si="120"/>
        <v>-2307113061.8806691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-9612971.0911694542</v>
      </c>
      <c r="L1923" s="444">
        <f t="shared" ca="1" si="119"/>
        <v>-2316726032.9718385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25">
      <c r="G1924" s="459"/>
      <c r="H1924" s="459">
        <v>1917</v>
      </c>
      <c r="I1924" s="444">
        <f t="shared" ca="1" si="120"/>
        <v>-2316726032.9718385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-9653025.1373826601</v>
      </c>
      <c r="L1924" s="444">
        <f t="shared" ca="1" si="119"/>
        <v>-2326379058.109221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25">
      <c r="G1925" s="459"/>
      <c r="H1925" s="459">
        <v>1918</v>
      </c>
      <c r="I1925" s="444">
        <f t="shared" ca="1" si="120"/>
        <v>-2326379058.109221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-9693246.0754550882</v>
      </c>
      <c r="L1925" s="444">
        <f t="shared" ca="1" si="119"/>
        <v>-2336072304.1846762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25">
      <c r="G1926" s="459"/>
      <c r="H1926" s="459">
        <v>1919</v>
      </c>
      <c r="I1926" s="444">
        <f t="shared" ca="1" si="120"/>
        <v>-2336072304.1846762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-9733634.6007694844</v>
      </c>
      <c r="L1926" s="444">
        <f t="shared" ca="1" si="119"/>
        <v>-2345805938.7854457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25">
      <c r="G1927" s="459"/>
      <c r="H1927" s="459">
        <v>1920</v>
      </c>
      <c r="I1927" s="444">
        <f t="shared" ca="1" si="120"/>
        <v>-2345805938.7854457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-9774191.4116060231</v>
      </c>
      <c r="L1927" s="444">
        <f t="shared" ca="1" si="119"/>
        <v>-2355580130.1970515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25">
      <c r="G1928" s="459"/>
      <c r="H1928" s="459">
        <v>1921</v>
      </c>
      <c r="I1928" s="444">
        <f t="shared" ca="1" si="120"/>
        <v>-2355580130.1970515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-9814917.2091543805</v>
      </c>
      <c r="L1928" s="444">
        <f t="shared" ca="1" si="119"/>
        <v>-2365395047.4062061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25">
      <c r="G1929" s="459"/>
      <c r="H1929" s="459">
        <v>1922</v>
      </c>
      <c r="I1929" s="444">
        <f t="shared" ca="1" si="120"/>
        <v>-2365395047.4062061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-9855812.6975258589</v>
      </c>
      <c r="L1929" s="444">
        <f t="shared" ca="1" si="119"/>
        <v>-2375250860.1037321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25">
      <c r="G1930" s="459"/>
      <c r="H1930" s="459">
        <v>1923</v>
      </c>
      <c r="I1930" s="444">
        <f t="shared" ca="1" si="120"/>
        <v>-2375250860.1037321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-9896878.5837655496</v>
      </c>
      <c r="L1930" s="444">
        <f t="shared" ca="1" si="119"/>
        <v>-2385147738.6874976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25">
      <c r="G1931" s="459"/>
      <c r="H1931" s="459">
        <v>1924</v>
      </c>
      <c r="I1931" s="444">
        <f t="shared" ca="1" si="120"/>
        <v>-2385147738.6874976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-9938115.5778645724</v>
      </c>
      <c r="L1931" s="444">
        <f t="shared" ca="1" si="119"/>
        <v>-2395085854.2653623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25">
      <c r="G1932" s="459"/>
      <c r="H1932" s="459">
        <v>1925</v>
      </c>
      <c r="I1932" s="444">
        <f t="shared" ca="1" si="120"/>
        <v>-2395085854.2653623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-9979524.392772343</v>
      </c>
      <c r="L1932" s="444">
        <f t="shared" ca="1" si="119"/>
        <v>-2405065378.6581345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25">
      <c r="G1933" s="459"/>
      <c r="H1933" s="459">
        <v>1926</v>
      </c>
      <c r="I1933" s="444">
        <f t="shared" ca="1" si="120"/>
        <v>-2405065378.6581345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-10021105.744408894</v>
      </c>
      <c r="L1933" s="444">
        <f t="shared" ca="1" si="119"/>
        <v>-2415086484.4025435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25">
      <c r="G1934" s="459"/>
      <c r="H1934" s="459">
        <v>1927</v>
      </c>
      <c r="I1934" s="444">
        <f t="shared" ca="1" si="120"/>
        <v>-2415086484.4025435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-10062860.351677265</v>
      </c>
      <c r="L1934" s="444">
        <f t="shared" ca="1" si="119"/>
        <v>-2425149344.754221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25">
      <c r="G1935" s="459"/>
      <c r="H1935" s="459">
        <v>1928</v>
      </c>
      <c r="I1935" s="444">
        <f t="shared" ca="1" si="120"/>
        <v>-2425149344.754221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-10104788.936475921</v>
      </c>
      <c r="L1935" s="444">
        <f t="shared" ca="1" si="119"/>
        <v>-2435254133.6906967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25">
      <c r="G1936" s="459"/>
      <c r="H1936" s="459">
        <v>1929</v>
      </c>
      <c r="I1936" s="444">
        <f t="shared" ca="1" si="120"/>
        <v>-2435254133.6906967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-10146892.223711235</v>
      </c>
      <c r="L1936" s="444">
        <f t="shared" ca="1" si="119"/>
        <v>-2445401025.9144077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25">
      <c r="G1937" s="459"/>
      <c r="H1937" s="459">
        <v>1930</v>
      </c>
      <c r="I1937" s="444">
        <f t="shared" ca="1" si="120"/>
        <v>-2445401025.9144077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-10189170.941310031</v>
      </c>
      <c r="L1937" s="444">
        <f t="shared" ca="1" si="119"/>
        <v>-2455590196.8557177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25">
      <c r="G1938" s="459"/>
      <c r="H1938" s="459">
        <v>1931</v>
      </c>
      <c r="I1938" s="444">
        <f t="shared" ca="1" si="120"/>
        <v>-2455590196.8557177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-10231625.820232157</v>
      </c>
      <c r="L1938" s="444">
        <f t="shared" ca="1" si="119"/>
        <v>-2465821822.6759501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25">
      <c r="G1939" s="459"/>
      <c r="H1939" s="459">
        <v>1932</v>
      </c>
      <c r="I1939" s="444">
        <f t="shared" ca="1" si="120"/>
        <v>-2465821822.6759501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-10274257.594483126</v>
      </c>
      <c r="L1939" s="444">
        <f t="shared" ca="1" si="119"/>
        <v>-2476096080.2704329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25">
      <c r="G1940" s="459"/>
      <c r="H1940" s="459">
        <v>1933</v>
      </c>
      <c r="I1940" s="444">
        <f t="shared" ca="1" si="120"/>
        <v>-2476096080.2704329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-10317067.001126803</v>
      </c>
      <c r="L1940" s="444">
        <f t="shared" ca="1" si="119"/>
        <v>-2486413147.2715597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25">
      <c r="G1941" s="459"/>
      <c r="H1941" s="459">
        <v>1934</v>
      </c>
      <c r="I1941" s="444">
        <f t="shared" ca="1" si="120"/>
        <v>-2486413147.2715597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-10360054.780298166</v>
      </c>
      <c r="L1941" s="444">
        <f t="shared" ca="1" si="119"/>
        <v>-2496773202.0518579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25">
      <c r="G1942" s="459"/>
      <c r="H1942" s="459">
        <v>1935</v>
      </c>
      <c r="I1942" s="444">
        <f t="shared" ca="1" si="120"/>
        <v>-2496773202.0518579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-10403221.675216075</v>
      </c>
      <c r="L1942" s="444">
        <f t="shared" ca="1" si="119"/>
        <v>-2507176423.7270741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25">
      <c r="G1943" s="459"/>
      <c r="H1943" s="459">
        <v>1936</v>
      </c>
      <c r="I1943" s="444">
        <f t="shared" ca="1" si="120"/>
        <v>-2507176423.7270741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-10446568.432196142</v>
      </c>
      <c r="L1943" s="444">
        <f t="shared" ca="1" si="119"/>
        <v>-2517622992.1592703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25">
      <c r="G1944" s="459"/>
      <c r="H1944" s="459">
        <v>1937</v>
      </c>
      <c r="I1944" s="444">
        <f t="shared" ca="1" si="120"/>
        <v>-2517622992.1592703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-10490095.800663626</v>
      </c>
      <c r="L1944" s="444">
        <f t="shared" ca="1" si="119"/>
        <v>-2528113087.9599338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25">
      <c r="G1945" s="459"/>
      <c r="H1945" s="459">
        <v>1938</v>
      </c>
      <c r="I1945" s="444">
        <f t="shared" ca="1" si="120"/>
        <v>-2528113087.9599338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-10533804.53316639</v>
      </c>
      <c r="L1945" s="444">
        <f t="shared" ca="1" si="119"/>
        <v>-2538646892.4931002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25">
      <c r="G1946" s="459"/>
      <c r="H1946" s="459">
        <v>1939</v>
      </c>
      <c r="I1946" s="444">
        <f t="shared" ca="1" si="120"/>
        <v>-2538646892.4931002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-10577695.385387918</v>
      </c>
      <c r="L1946" s="444">
        <f t="shared" ca="1" si="119"/>
        <v>-2549224587.8784881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25">
      <c r="G1947" s="459"/>
      <c r="H1947" s="459">
        <v>1940</v>
      </c>
      <c r="I1947" s="444">
        <f t="shared" ca="1" si="120"/>
        <v>-2549224587.8784881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-10621769.116160367</v>
      </c>
      <c r="L1947" s="444">
        <f t="shared" ca="1" si="119"/>
        <v>-2559846356.9946485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25">
      <c r="G1948" s="459"/>
      <c r="H1948" s="459">
        <v>1941</v>
      </c>
      <c r="I1948" s="444">
        <f t="shared" ca="1" si="120"/>
        <v>-2559846356.9946485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-10666026.487477701</v>
      </c>
      <c r="L1948" s="444">
        <f t="shared" ca="1" si="119"/>
        <v>-2570512383.4821262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25">
      <c r="G1949" s="459"/>
      <c r="H1949" s="459">
        <v>1942</v>
      </c>
      <c r="I1949" s="444">
        <f t="shared" ca="1" si="120"/>
        <v>-2570512383.4821262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-10710468.264508858</v>
      </c>
      <c r="L1949" s="444">
        <f t="shared" ca="1" si="119"/>
        <v>-2581222851.746635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25">
      <c r="G1950" s="459"/>
      <c r="H1950" s="459">
        <v>1943</v>
      </c>
      <c r="I1950" s="444">
        <f t="shared" ca="1" si="120"/>
        <v>-2581222851.746635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-10755095.215610979</v>
      </c>
      <c r="L1950" s="444">
        <f t="shared" ca="1" si="119"/>
        <v>-2591977946.9622459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25">
      <c r="G1951" s="459"/>
      <c r="H1951" s="459">
        <v>1944</v>
      </c>
      <c r="I1951" s="444">
        <f t="shared" ca="1" si="120"/>
        <v>-2591977946.9622459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-10799908.112342691</v>
      </c>
      <c r="L1951" s="444">
        <f t="shared" ca="1" si="119"/>
        <v>-2602777855.0745888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25">
      <c r="G1952" s="459"/>
      <c r="H1952" s="459">
        <v>1945</v>
      </c>
      <c r="I1952" s="444">
        <f t="shared" ca="1" si="120"/>
        <v>-2602777855.0745888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-10844907.729477454</v>
      </c>
      <c r="L1952" s="444">
        <f t="shared" ca="1" si="119"/>
        <v>-2613622762.8040662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25">
      <c r="G1953" s="459"/>
      <c r="H1953" s="459">
        <v>1946</v>
      </c>
      <c r="I1953" s="444">
        <f t="shared" ca="1" si="120"/>
        <v>-2613622762.8040662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-10890094.845016941</v>
      </c>
      <c r="L1953" s="444">
        <f t="shared" ca="1" si="119"/>
        <v>-2624512857.6490831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25">
      <c r="G1954" s="459"/>
      <c r="H1954" s="459">
        <v>1947</v>
      </c>
      <c r="I1954" s="444">
        <f t="shared" ca="1" si="120"/>
        <v>-2624512857.6490831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-10935470.240204513</v>
      </c>
      <c r="L1954" s="444">
        <f t="shared" ca="1" si="119"/>
        <v>-2635448327.8892875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25">
      <c r="G1955" s="459"/>
      <c r="H1955" s="459">
        <v>1948</v>
      </c>
      <c r="I1955" s="444">
        <f t="shared" ca="1" si="120"/>
        <v>-2635448327.8892875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-10981034.699538698</v>
      </c>
      <c r="L1955" s="444">
        <f t="shared" ca="1" si="119"/>
        <v>-2646429362.5888262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25">
      <c r="G1956" s="459"/>
      <c r="H1956" s="459">
        <v>1949</v>
      </c>
      <c r="I1956" s="444">
        <f t="shared" ca="1" si="120"/>
        <v>-2646429362.5888262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-11026789.010786775</v>
      </c>
      <c r="L1956" s="444">
        <f t="shared" ca="1" si="119"/>
        <v>-2657456151.5996132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25">
      <c r="G1957" s="459"/>
      <c r="H1957" s="459">
        <v>1950</v>
      </c>
      <c r="I1957" s="444">
        <f t="shared" ca="1" si="120"/>
        <v>-2657456151.5996132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-11072733.964998389</v>
      </c>
      <c r="L1957" s="444">
        <f t="shared" ca="1" si="119"/>
        <v>-2668528885.5646114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25">
      <c r="G1958" s="459"/>
      <c r="H1958" s="459">
        <v>1951</v>
      </c>
      <c r="I1958" s="444">
        <f t="shared" ca="1" si="120"/>
        <v>-2668528885.5646114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-11118870.356519215</v>
      </c>
      <c r="L1958" s="444">
        <f t="shared" ca="1" si="119"/>
        <v>-2679647755.9211307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25">
      <c r="G1959" s="459"/>
      <c r="H1959" s="459">
        <v>1952</v>
      </c>
      <c r="I1959" s="444">
        <f t="shared" ca="1" si="120"/>
        <v>-2679647755.9211307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-11165198.983004712</v>
      </c>
      <c r="L1959" s="444">
        <f t="shared" ca="1" si="119"/>
        <v>-2690812954.9041352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25">
      <c r="G1960" s="459"/>
      <c r="H1960" s="459">
        <v>1953</v>
      </c>
      <c r="I1960" s="444">
        <f t="shared" ca="1" si="120"/>
        <v>-2690812954.9041352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-11211720.645433897</v>
      </c>
      <c r="L1960" s="444">
        <f t="shared" ca="1" si="119"/>
        <v>-2702024675.5495691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25">
      <c r="G1961" s="459"/>
      <c r="H1961" s="459">
        <v>1954</v>
      </c>
      <c r="I1961" s="444">
        <f t="shared" ca="1" si="120"/>
        <v>-2702024675.5495691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-11258436.148123205</v>
      </c>
      <c r="L1961" s="444">
        <f t="shared" ca="1" si="119"/>
        <v>-2713283111.6976924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25">
      <c r="G1962" s="459"/>
      <c r="H1962" s="459">
        <v>1955</v>
      </c>
      <c r="I1962" s="444">
        <f t="shared" ca="1" si="120"/>
        <v>-2713283111.6976924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-11305346.298740385</v>
      </c>
      <c r="L1962" s="444">
        <f t="shared" ca="1" si="119"/>
        <v>-2724588457.9964328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25">
      <c r="G1963" s="459"/>
      <c r="H1963" s="459">
        <v>1956</v>
      </c>
      <c r="I1963" s="444">
        <f t="shared" ca="1" si="120"/>
        <v>-2724588457.9964328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-11352451.908318469</v>
      </c>
      <c r="L1963" s="444">
        <f t="shared" ca="1" si="119"/>
        <v>-2735940909.9047513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25">
      <c r="G1964" s="459"/>
      <c r="H1964" s="459">
        <v>1957</v>
      </c>
      <c r="I1964" s="444">
        <f t="shared" ca="1" si="120"/>
        <v>-2735940909.9047513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-11399753.791269798</v>
      </c>
      <c r="L1964" s="444">
        <f t="shared" ca="1" si="119"/>
        <v>-2747340663.6960211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25">
      <c r="G1965" s="459"/>
      <c r="H1965" s="459">
        <v>1958</v>
      </c>
      <c r="I1965" s="444">
        <f t="shared" ca="1" si="120"/>
        <v>-2747340663.6960211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-11447252.765400087</v>
      </c>
      <c r="L1965" s="444">
        <f t="shared" ca="1" si="119"/>
        <v>-2758787916.461421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25">
      <c r="G1966" s="459"/>
      <c r="H1966" s="459">
        <v>1959</v>
      </c>
      <c r="I1966" s="444">
        <f t="shared" ca="1" si="120"/>
        <v>-2758787916.461421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-11494949.651922587</v>
      </c>
      <c r="L1966" s="444">
        <f t="shared" ca="1" si="119"/>
        <v>-2770282866.1133437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25">
      <c r="G1967" s="459"/>
      <c r="H1967" s="459">
        <v>1960</v>
      </c>
      <c r="I1967" s="444">
        <f t="shared" ca="1" si="120"/>
        <v>-2770282866.1133437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-11542845.275472265</v>
      </c>
      <c r="L1967" s="444">
        <f t="shared" ca="1" si="119"/>
        <v>-2781825711.3888159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25">
      <c r="G1968" s="459"/>
      <c r="H1968" s="459">
        <v>1961</v>
      </c>
      <c r="I1968" s="444">
        <f t="shared" ca="1" si="120"/>
        <v>-2781825711.3888159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-11590940.464120066</v>
      </c>
      <c r="L1968" s="444">
        <f t="shared" ca="1" si="119"/>
        <v>-2793416651.8529358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25">
      <c r="G1969" s="459"/>
      <c r="H1969" s="459">
        <v>1962</v>
      </c>
      <c r="I1969" s="444">
        <f t="shared" ca="1" si="120"/>
        <v>-2793416651.8529358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-11639236.049387231</v>
      </c>
      <c r="L1969" s="444">
        <f t="shared" ca="1" si="119"/>
        <v>-2805055887.9023232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25">
      <c r="G1970" s="459"/>
      <c r="H1970" s="459">
        <v>1963</v>
      </c>
      <c r="I1970" s="444">
        <f t="shared" ca="1" si="120"/>
        <v>-2805055887.9023232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-11687732.866259679</v>
      </c>
      <c r="L1970" s="444">
        <f t="shared" ca="1" si="119"/>
        <v>-2816743620.7685828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25">
      <c r="G1971" s="459"/>
      <c r="H1971" s="459">
        <v>1964</v>
      </c>
      <c r="I1971" s="444">
        <f t="shared" ca="1" si="120"/>
        <v>-2816743620.7685828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-11736431.753202429</v>
      </c>
      <c r="L1971" s="444">
        <f t="shared" ca="1" si="119"/>
        <v>-2828480052.5217853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25">
      <c r="G1972" s="459"/>
      <c r="H1972" s="459">
        <v>1965</v>
      </c>
      <c r="I1972" s="444">
        <f t="shared" ca="1" si="120"/>
        <v>-2828480052.5217853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-11785333.552174104</v>
      </c>
      <c r="L1972" s="444">
        <f t="shared" ca="1" si="119"/>
        <v>-2840265386.0739594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25">
      <c r="G1973" s="459"/>
      <c r="H1973" s="459">
        <v>1966</v>
      </c>
      <c r="I1973" s="444">
        <f t="shared" ca="1" si="120"/>
        <v>-2840265386.0739594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-11834439.108641498</v>
      </c>
      <c r="L1973" s="444">
        <f t="shared" ca="1" si="119"/>
        <v>-2852099825.182601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25">
      <c r="G1974" s="459"/>
      <c r="H1974" s="459">
        <v>1967</v>
      </c>
      <c r="I1974" s="444">
        <f t="shared" ca="1" si="120"/>
        <v>-2852099825.182601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-11883749.27159417</v>
      </c>
      <c r="L1974" s="444">
        <f t="shared" ca="1" si="119"/>
        <v>-2863983574.454195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25">
      <c r="G1975" s="459"/>
      <c r="H1975" s="459">
        <v>1968</v>
      </c>
      <c r="I1975" s="444">
        <f t="shared" ca="1" si="120"/>
        <v>-2863983574.454195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-11933264.893559147</v>
      </c>
      <c r="L1975" s="444">
        <f t="shared" ca="1" si="119"/>
        <v>-2875916839.347754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25">
      <c r="G1976" s="459"/>
      <c r="H1976" s="459">
        <v>1969</v>
      </c>
      <c r="I1976" s="444">
        <f t="shared" ca="1" si="120"/>
        <v>-2875916839.347754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-11982986.830615642</v>
      </c>
      <c r="L1976" s="444">
        <f t="shared" ca="1" si="119"/>
        <v>-2887899826.1783695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25">
      <c r="G1977" s="459"/>
      <c r="H1977" s="459">
        <v>1970</v>
      </c>
      <c r="I1977" s="444">
        <f t="shared" ca="1" si="120"/>
        <v>-2887899826.1783695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-12032915.942409873</v>
      </c>
      <c r="L1977" s="444">
        <f t="shared" ca="1" si="119"/>
        <v>-2899932742.1207795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25">
      <c r="G1978" s="459"/>
      <c r="H1978" s="459">
        <v>1971</v>
      </c>
      <c r="I1978" s="444">
        <f t="shared" ca="1" si="120"/>
        <v>-2899932742.1207795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-12083053.092169914</v>
      </c>
      <c r="L1978" s="444">
        <f t="shared" ca="1" si="119"/>
        <v>-2912015795.2129493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25">
      <c r="G1979" s="459"/>
      <c r="H1979" s="459">
        <v>1972</v>
      </c>
      <c r="I1979" s="444">
        <f t="shared" ca="1" si="120"/>
        <v>-2912015795.2129493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-12133399.146720622</v>
      </c>
      <c r="L1979" s="444">
        <f t="shared" ca="1" si="119"/>
        <v>-2924149194.3596697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25">
      <c r="G1980" s="459"/>
      <c r="H1980" s="459">
        <v>1973</v>
      </c>
      <c r="I1980" s="444">
        <f t="shared" ca="1" si="120"/>
        <v>-2924149194.3596697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-12183954.976498624</v>
      </c>
      <c r="L1980" s="444">
        <f t="shared" ca="1" si="119"/>
        <v>-2936333149.3361683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25">
      <c r="G1981" s="459"/>
      <c r="H1981" s="459">
        <v>1974</v>
      </c>
      <c r="I1981" s="444">
        <f t="shared" ca="1" si="120"/>
        <v>-2936333149.3361683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-12234721.455567367</v>
      </c>
      <c r="L1981" s="444">
        <f t="shared" ca="1" si="119"/>
        <v>-2948567870.7917356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25">
      <c r="G1982" s="459"/>
      <c r="H1982" s="459">
        <v>1975</v>
      </c>
      <c r="I1982" s="444">
        <f t="shared" ca="1" si="120"/>
        <v>-2948567870.7917356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-12285699.461632231</v>
      </c>
      <c r="L1982" s="444">
        <f t="shared" ca="1" si="119"/>
        <v>-2960853570.2533679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25">
      <c r="G1983" s="459"/>
      <c r="H1983" s="459">
        <v>1976</v>
      </c>
      <c r="I1983" s="444">
        <f t="shared" ca="1" si="120"/>
        <v>-2960853570.2533679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-12336889.876055699</v>
      </c>
      <c r="L1983" s="444">
        <f t="shared" ca="1" si="119"/>
        <v>-2973190460.1294236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25">
      <c r="G1984" s="459"/>
      <c r="H1984" s="459">
        <v>1977</v>
      </c>
      <c r="I1984" s="444">
        <f t="shared" ca="1" si="120"/>
        <v>-2973190460.1294236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-12388293.583872598</v>
      </c>
      <c r="L1984" s="444">
        <f t="shared" ca="1" si="119"/>
        <v>-2985578753.7132964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25">
      <c r="G1985" s="459"/>
      <c r="H1985" s="459">
        <v>1978</v>
      </c>
      <c r="I1985" s="444">
        <f t="shared" ca="1" si="120"/>
        <v>-2985578753.7132964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-12439911.473805401</v>
      </c>
      <c r="L1985" s="444">
        <f t="shared" ca="1" si="119"/>
        <v>-2998018665.1871018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25">
      <c r="G1986" s="459"/>
      <c r="H1986" s="459">
        <v>1979</v>
      </c>
      <c r="I1986" s="444">
        <f t="shared" ca="1" si="120"/>
        <v>-2998018665.1871018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-12491744.438279592</v>
      </c>
      <c r="L1986" s="444">
        <f t="shared" ca="1" si="119"/>
        <v>-3010510409.6253815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25">
      <c r="G1987" s="459"/>
      <c r="H1987" s="459">
        <v>1980</v>
      </c>
      <c r="I1987" s="444">
        <f t="shared" ca="1" si="120"/>
        <v>-3010510409.6253815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-12543793.373439088</v>
      </c>
      <c r="L1987" s="444">
        <f t="shared" ca="1" si="119"/>
        <v>-3023054202.9988208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25">
      <c r="G1988" s="459"/>
      <c r="H1988" s="459">
        <v>1981</v>
      </c>
      <c r="I1988" s="444">
        <f t="shared" ca="1" si="120"/>
        <v>-3023054202.9988208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-12596059.179161754</v>
      </c>
      <c r="L1988" s="444">
        <f t="shared" ca="1" si="119"/>
        <v>-3035650262.1779823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25">
      <c r="G1989" s="459"/>
      <c r="H1989" s="459">
        <v>1982</v>
      </c>
      <c r="I1989" s="444">
        <f t="shared" ca="1" si="120"/>
        <v>-3035650262.1779823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-12648542.759074926</v>
      </c>
      <c r="L1989" s="444">
        <f t="shared" ca="1" si="119"/>
        <v>-3048298804.9370575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25">
      <c r="G1990" s="459"/>
      <c r="H1990" s="459">
        <v>1983</v>
      </c>
      <c r="I1990" s="444">
        <f t="shared" ca="1" si="120"/>
        <v>-3048298804.9370575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-12701245.020571074</v>
      </c>
      <c r="L1990" s="444">
        <f t="shared" ca="1" si="119"/>
        <v>-3061000049.9576287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25">
      <c r="G1991" s="459"/>
      <c r="H1991" s="459">
        <v>1984</v>
      </c>
      <c r="I1991" s="444">
        <f t="shared" ca="1" si="120"/>
        <v>-3061000049.9576287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-12754166.874823453</v>
      </c>
      <c r="L1991" s="444">
        <f t="shared" ca="1" si="119"/>
        <v>-3073754216.8324523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25">
      <c r="G1992" s="459"/>
      <c r="H1992" s="459">
        <v>1985</v>
      </c>
      <c r="I1992" s="444">
        <f t="shared" ca="1" si="120"/>
        <v>-3073754216.8324523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-12807309.236801885</v>
      </c>
      <c r="L1992" s="444">
        <f t="shared" ca="1" si="119"/>
        <v>-3086561526.0692544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25">
      <c r="G1993" s="459"/>
      <c r="H1993" s="459">
        <v>1986</v>
      </c>
      <c r="I1993" s="444">
        <f t="shared" ca="1" si="120"/>
        <v>-3086561526.0692544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-12860673.025288559</v>
      </c>
      <c r="L1993" s="444">
        <f t="shared" ca="1" si="119"/>
        <v>-3099422199.094543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25">
      <c r="G1994" s="459"/>
      <c r="H1994" s="459">
        <v>1987</v>
      </c>
      <c r="I1994" s="444">
        <f t="shared" ca="1" si="120"/>
        <v>-3099422199.094543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-12914259.162893929</v>
      </c>
      <c r="L1994" s="444">
        <f t="shared" ca="1" si="119"/>
        <v>-3112336458.2574368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25">
      <c r="G1995" s="459"/>
      <c r="H1995" s="459">
        <v>1988</v>
      </c>
      <c r="I1995" s="444">
        <f t="shared" ca="1" si="120"/>
        <v>-3112336458.2574368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-12968068.576072654</v>
      </c>
      <c r="L1995" s="444">
        <f t="shared" ca="1" si="119"/>
        <v>-3125304526.8335094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25">
      <c r="G1996" s="459"/>
      <c r="H1996" s="459">
        <v>1989</v>
      </c>
      <c r="I1996" s="444">
        <f t="shared" ca="1" si="120"/>
        <v>-3125304526.8335094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-13022102.195139622</v>
      </c>
      <c r="L1996" s="444">
        <f t="shared" ca="1" si="119"/>
        <v>-3138326629.0286489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25">
      <c r="G1997" s="459"/>
      <c r="H1997" s="459">
        <v>1990</v>
      </c>
      <c r="I1997" s="444">
        <f t="shared" ca="1" si="120"/>
        <v>-3138326629.0286489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-13076360.954286037</v>
      </c>
      <c r="L1997" s="444">
        <f t="shared" ca="1" si="119"/>
        <v>-3151402989.982935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25">
      <c r="G1998" s="459"/>
      <c r="H1998" s="459">
        <v>1991</v>
      </c>
      <c r="I1998" s="444">
        <f t="shared" ca="1" si="120"/>
        <v>-3151402989.982935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-13130845.791595561</v>
      </c>
      <c r="L1998" s="444">
        <f t="shared" ca="1" si="119"/>
        <v>-3164533835.7745304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25">
      <c r="G1999" s="459"/>
      <c r="H1999" s="459">
        <v>1992</v>
      </c>
      <c r="I1999" s="444">
        <f t="shared" ca="1" si="120"/>
        <v>-3164533835.7745304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-13185557.649060544</v>
      </c>
      <c r="L1999" s="444">
        <f t="shared" ca="1" si="119"/>
        <v>-3177719393.4235911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25">
      <c r="G2000" s="459"/>
      <c r="H2000" s="459">
        <v>1993</v>
      </c>
      <c r="I2000" s="444">
        <f t="shared" ca="1" si="120"/>
        <v>-3177719393.4235911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-13240497.472598296</v>
      </c>
      <c r="L2000" s="444">
        <f t="shared" ca="1" si="119"/>
        <v>-3190959890.8961892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25">
      <c r="G2001" s="459"/>
      <c r="H2001" s="459">
        <v>1994</v>
      </c>
      <c r="I2001" s="444">
        <f t="shared" ca="1" si="120"/>
        <v>-3190959890.8961892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-13295666.212067455</v>
      </c>
      <c r="L2001" s="444">
        <f t="shared" ca="1" si="119"/>
        <v>-3204255557.1082568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25">
      <c r="G2002" s="459"/>
      <c r="H2002" s="459">
        <v>1995</v>
      </c>
      <c r="I2002" s="444">
        <f t="shared" ca="1" si="120"/>
        <v>-3204255557.1082568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-13351064.821284404</v>
      </c>
      <c r="L2002" s="444">
        <f t="shared" ca="1" si="119"/>
        <v>-3217606621.9295411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25">
      <c r="G2003" s="459"/>
      <c r="H2003" s="459">
        <v>1996</v>
      </c>
      <c r="I2003" s="444">
        <f t="shared" ca="1" si="120"/>
        <v>-3217606621.9295411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-13406694.258039754</v>
      </c>
      <c r="L2003" s="444">
        <f t="shared" ca="1" si="119"/>
        <v>-3231013316.1875811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25">
      <c r="G2004" s="459"/>
      <c r="H2004" s="459">
        <v>1997</v>
      </c>
      <c r="I2004" s="444">
        <f t="shared" ca="1" si="120"/>
        <v>-3231013316.1875811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-13462555.484114921</v>
      </c>
      <c r="L2004" s="444">
        <f t="shared" ca="1" si="119"/>
        <v>-3244475871.6716962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25">
      <c r="G2005" s="459"/>
      <c r="H2005" s="459">
        <v>1998</v>
      </c>
      <c r="I2005" s="444">
        <f t="shared" ca="1" si="120"/>
        <v>-3244475871.6716962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-13518649.465298735</v>
      </c>
      <c r="L2005" s="444">
        <f t="shared" ca="1" si="119"/>
        <v>-3257994521.1369948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25">
      <c r="G2006" s="459"/>
      <c r="H2006" s="459">
        <v>1999</v>
      </c>
      <c r="I2006" s="444">
        <f t="shared" ca="1" si="120"/>
        <v>-3257994521.1369948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-13574977.171404146</v>
      </c>
      <c r="L2006" s="444">
        <f t="shared" ca="1" si="119"/>
        <v>-3271569498.3083992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25">
      <c r="G2007" s="459"/>
      <c r="H2007" s="459">
        <v>2000</v>
      </c>
      <c r="I2007" s="444">
        <f t="shared" ca="1" si="120"/>
        <v>-3271569498.3083992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-13631539.576284997</v>
      </c>
      <c r="L2007" s="444">
        <f t="shared" ca="1" si="119"/>
        <v>-3285201037.8846841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25">
      <c r="G2008" s="459"/>
      <c r="H2008" s="459">
        <v>2001</v>
      </c>
      <c r="I2008" s="444">
        <f t="shared" ca="1" si="120"/>
        <v>-3285201037.8846841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-13688337.657852851</v>
      </c>
      <c r="L2008" s="444">
        <f t="shared" ca="1" si="119"/>
        <v>-3298889375.5425367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25">
      <c r="G2009" s="459"/>
      <c r="H2009" s="459">
        <v>2002</v>
      </c>
      <c r="I2009" s="444">
        <f t="shared" ca="1" si="120"/>
        <v>-3298889375.5425367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-13745372.398093903</v>
      </c>
      <c r="L2009" s="444">
        <f t="shared" ca="1" si="119"/>
        <v>-3312634747.9406304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25">
      <c r="G2010" s="459"/>
      <c r="H2010" s="459">
        <v>2003</v>
      </c>
      <c r="I2010" s="444">
        <f t="shared" ca="1" si="120"/>
        <v>-3312634747.9406304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-13802644.783085959</v>
      </c>
      <c r="L2010" s="444">
        <f t="shared" ca="1" si="119"/>
        <v>-3326437392.7237163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25">
      <c r="G2011" s="459"/>
      <c r="H2011" s="459">
        <v>2004</v>
      </c>
      <c r="I2011" s="444">
        <f t="shared" ca="1" si="120"/>
        <v>-3326437392.7237163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-13860155.803015484</v>
      </c>
      <c r="L2011" s="444">
        <f t="shared" ca="1" si="119"/>
        <v>-3340297548.526732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25">
      <c r="G2012" s="459"/>
      <c r="H2012" s="459">
        <v>2005</v>
      </c>
      <c r="I2012" s="444">
        <f t="shared" ca="1" si="120"/>
        <v>-3340297548.526732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-13917906.452194717</v>
      </c>
      <c r="L2012" s="444">
        <f t="shared" ca="1" si="119"/>
        <v>-3354215454.9789267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25">
      <c r="G2013" s="459"/>
      <c r="H2013" s="459">
        <v>2006</v>
      </c>
      <c r="I2013" s="444">
        <f t="shared" ca="1" si="120"/>
        <v>-3354215454.9789267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-13975897.729078861</v>
      </c>
      <c r="L2013" s="444">
        <f t="shared" ca="1" si="119"/>
        <v>-3368191352.7080054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25">
      <c r="G2014" s="459"/>
      <c r="H2014" s="459">
        <v>2007</v>
      </c>
      <c r="I2014" s="444">
        <f t="shared" ca="1" si="120"/>
        <v>-3368191352.7080054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-14034130.636283355</v>
      </c>
      <c r="L2014" s="444">
        <f t="shared" ca="1" si="119"/>
        <v>-3382225483.3442888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25">
      <c r="G2015" s="459"/>
      <c r="H2015" s="459">
        <v>2008</v>
      </c>
      <c r="I2015" s="444">
        <f t="shared" ca="1" si="120"/>
        <v>-3382225483.3442888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-14092606.180601204</v>
      </c>
      <c r="L2015" s="444">
        <f t="shared" ca="1" si="119"/>
        <v>-3396318089.5248899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25">
      <c r="G2016" s="459"/>
      <c r="H2016" s="459">
        <v>2009</v>
      </c>
      <c r="I2016" s="444">
        <f t="shared" ca="1" si="120"/>
        <v>-3396318089.5248899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-14151325.373020373</v>
      </c>
      <c r="L2016" s="444">
        <f t="shared" ca="1" si="119"/>
        <v>-3410469414.8979101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25">
      <c r="G2017" s="459"/>
      <c r="H2017" s="459">
        <v>2010</v>
      </c>
      <c r="I2017" s="444">
        <f t="shared" ca="1" si="120"/>
        <v>-3410469414.8979101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-14210289.228741292</v>
      </c>
      <c r="L2017" s="444">
        <f t="shared" ca="1" si="119"/>
        <v>-3424679704.1266513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25">
      <c r="G2018" s="459"/>
      <c r="H2018" s="459">
        <v>2011</v>
      </c>
      <c r="I2018" s="444">
        <f t="shared" ca="1" si="120"/>
        <v>-3424679704.1266513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-14269498.767194383</v>
      </c>
      <c r="L2018" s="444">
        <f t="shared" ca="1" si="119"/>
        <v>-3438949202.8938456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25">
      <c r="G2019" s="459"/>
      <c r="H2019" s="459">
        <v>2012</v>
      </c>
      <c r="I2019" s="444">
        <f t="shared" ca="1" si="120"/>
        <v>-3438949202.8938456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-14328955.01205769</v>
      </c>
      <c r="L2019" s="444">
        <f t="shared" ca="1" si="119"/>
        <v>-3453278157.9059033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25">
      <c r="G2020" s="459"/>
      <c r="H2020" s="459">
        <v>2013</v>
      </c>
      <c r="I2020" s="444">
        <f t="shared" ca="1" si="120"/>
        <v>-3453278157.9059033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-14388658.991274599</v>
      </c>
      <c r="L2020" s="444">
        <f t="shared" ca="1" si="119"/>
        <v>-3467666816.8971782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25">
      <c r="G2021" s="459"/>
      <c r="H2021" s="459">
        <v>2014</v>
      </c>
      <c r="I2021" s="444">
        <f t="shared" ca="1" si="120"/>
        <v>-3467666816.8971782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-14448611.737071576</v>
      </c>
      <c r="L2021" s="444">
        <f t="shared" ca="1" si="119"/>
        <v>-3482115428.6342497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25">
      <c r="G2022" s="459"/>
      <c r="H2022" s="459">
        <v>2015</v>
      </c>
      <c r="I2022" s="444">
        <f t="shared" ca="1" si="120"/>
        <v>-3482115428.6342497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-14508814.285976039</v>
      </c>
      <c r="L2022" s="444">
        <f t="shared" ca="1" si="119"/>
        <v>-3496624242.9202256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25">
      <c r="G2023" s="459"/>
      <c r="H2023" s="459">
        <v>2016</v>
      </c>
      <c r="I2023" s="444">
        <f t="shared" ca="1" si="120"/>
        <v>-3496624242.9202256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-14569267.678834273</v>
      </c>
      <c r="L2023" s="444">
        <f t="shared" ca="1" si="119"/>
        <v>-3511193510.5990601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25">
      <c r="G2024" s="459"/>
      <c r="H2024" s="459">
        <v>2017</v>
      </c>
      <c r="I2024" s="444">
        <f t="shared" ca="1" si="120"/>
        <v>-3511193510.5990601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-14629972.960829414</v>
      </c>
      <c r="L2024" s="444">
        <f t="shared" ca="1" si="119"/>
        <v>-3525823483.5598893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25">
      <c r="G2025" s="459"/>
      <c r="H2025" s="459">
        <v>2018</v>
      </c>
      <c r="I2025" s="444">
        <f t="shared" ca="1" si="120"/>
        <v>-3525823483.5598893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-14690931.181499537</v>
      </c>
      <c r="L2025" s="444">
        <f t="shared" ca="1" si="119"/>
        <v>-3540514414.7413888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25">
      <c r="G2026" s="459"/>
      <c r="H2026" s="459">
        <v>2019</v>
      </c>
      <c r="I2026" s="444">
        <f t="shared" ca="1" si="120"/>
        <v>-3540514414.7413888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-14752143.394755786</v>
      </c>
      <c r="L2026" s="444">
        <f t="shared" ca="1" si="119"/>
        <v>-3555266558.1361446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25">
      <c r="G2027" s="459"/>
      <c r="H2027" s="459">
        <v>2020</v>
      </c>
      <c r="I2027" s="444">
        <f t="shared" ca="1" si="120"/>
        <v>-3555266558.1361446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-14813610.658900602</v>
      </c>
      <c r="L2027" s="444">
        <f t="shared" ca="1" si="119"/>
        <v>-3570080168.7950454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25">
      <c r="G2028" s="459"/>
      <c r="H2028" s="459">
        <v>2021</v>
      </c>
      <c r="I2028" s="444">
        <f t="shared" ca="1" si="120"/>
        <v>-3570080168.7950454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-14875334.03664602</v>
      </c>
      <c r="L2028" s="444">
        <f t="shared" ca="1" si="119"/>
        <v>-3584955502.8316913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25">
      <c r="G2029" s="459"/>
      <c r="H2029" s="459">
        <v>2022</v>
      </c>
      <c r="I2029" s="444">
        <f t="shared" ca="1" si="120"/>
        <v>-3584955502.8316913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-14937314.595132047</v>
      </c>
      <c r="L2029" s="444">
        <f t="shared" ca="1" si="119"/>
        <v>-3599892817.4268231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25">
      <c r="G2030" s="459"/>
      <c r="H2030" s="459">
        <v>2023</v>
      </c>
      <c r="I2030" s="444">
        <f t="shared" ca="1" si="120"/>
        <v>-3599892817.4268231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-14999553.405945096</v>
      </c>
      <c r="L2030" s="444">
        <f t="shared" ca="1" si="119"/>
        <v>-3614892370.8327684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25">
      <c r="G2031" s="459"/>
      <c r="H2031" s="459">
        <v>2024</v>
      </c>
      <c r="I2031" s="444">
        <f t="shared" ca="1" si="120"/>
        <v>-3614892370.8327684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-15062051.545136536</v>
      </c>
      <c r="L2031" s="444">
        <f t="shared" ca="1" si="119"/>
        <v>-3629954422.3779049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25">
      <c r="G2032" s="459"/>
      <c r="H2032" s="459">
        <v>2025</v>
      </c>
      <c r="I2032" s="444">
        <f t="shared" ca="1" si="120"/>
        <v>-3629954422.3779049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-15124810.093241271</v>
      </c>
      <c r="L2032" s="444">
        <f t="shared" ca="1" si="119"/>
        <v>-3645079232.4711461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25">
      <c r="G2033" s="459"/>
      <c r="H2033" s="459">
        <v>2026</v>
      </c>
      <c r="I2033" s="444">
        <f t="shared" ca="1" si="120"/>
        <v>-3645079232.4711461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-15187830.135296443</v>
      </c>
      <c r="L2033" s="444">
        <f t="shared" ca="1" si="119"/>
        <v>-3660267062.6064425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25">
      <c r="G2034" s="459"/>
      <c r="H2034" s="459">
        <v>2027</v>
      </c>
      <c r="I2034" s="444">
        <f t="shared" ca="1" si="120"/>
        <v>-3660267062.6064425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-15251112.760860179</v>
      </c>
      <c r="L2034" s="444">
        <f t="shared" ca="1" si="119"/>
        <v>-3675518175.3673024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25">
      <c r="G2035" s="459"/>
      <c r="H2035" s="459">
        <v>2028</v>
      </c>
      <c r="I2035" s="444">
        <f t="shared" ca="1" si="120"/>
        <v>-3675518175.3673024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-15314659.064030426</v>
      </c>
      <c r="L2035" s="444">
        <f t="shared" ca="1" si="119"/>
        <v>-3690832834.4313331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25">
      <c r="G2036" s="459"/>
      <c r="H2036" s="459">
        <v>2029</v>
      </c>
      <c r="I2036" s="444">
        <f t="shared" ca="1" si="120"/>
        <v>-3690832834.4313331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-15378470.143463887</v>
      </c>
      <c r="L2036" s="444">
        <f t="shared" ca="1" si="119"/>
        <v>-3706211304.5747972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25">
      <c r="G2037" s="459"/>
      <c r="H2037" s="459">
        <v>2030</v>
      </c>
      <c r="I2037" s="444">
        <f t="shared" ca="1" si="120"/>
        <v>-3706211304.5747972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-15442547.102394985</v>
      </c>
      <c r="L2037" s="444">
        <f t="shared" ca="1" si="119"/>
        <v>-3721653851.6771922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25">
      <c r="G2038" s="459"/>
      <c r="H2038" s="459">
        <v>2031</v>
      </c>
      <c r="I2038" s="444">
        <f t="shared" ca="1" si="120"/>
        <v>-3721653851.6771922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-15506891.048654968</v>
      </c>
      <c r="L2038" s="444">
        <f t="shared" ca="1" si="119"/>
        <v>-3737160742.7258472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25">
      <c r="G2039" s="459"/>
      <c r="H2039" s="459">
        <v>2032</v>
      </c>
      <c r="I2039" s="444">
        <f t="shared" ca="1" si="120"/>
        <v>-3737160742.7258472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-15571503.094691029</v>
      </c>
      <c r="L2039" s="444">
        <f t="shared" ca="1" si="119"/>
        <v>-3752732245.820538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25">
      <c r="G2040" s="459"/>
      <c r="H2040" s="459">
        <v>2033</v>
      </c>
      <c r="I2040" s="444">
        <f t="shared" ca="1" si="120"/>
        <v>-3752732245.820538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-15636384.357585575</v>
      </c>
      <c r="L2040" s="444">
        <f t="shared" ca="1" si="119"/>
        <v>-3768368630.1781235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25">
      <c r="G2041" s="459"/>
      <c r="H2041" s="459">
        <v>2034</v>
      </c>
      <c r="I2041" s="444">
        <f t="shared" ca="1" si="120"/>
        <v>-3768368630.1781235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-15701535.959075514</v>
      </c>
      <c r="L2041" s="444">
        <f t="shared" ca="1" si="119"/>
        <v>-3784070166.1371989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25">
      <c r="G2042" s="459"/>
      <c r="H2042" s="459">
        <v>2035</v>
      </c>
      <c r="I2042" s="444">
        <f t="shared" ca="1" si="120"/>
        <v>-3784070166.1371989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-15766959.025571661</v>
      </c>
      <c r="L2042" s="444">
        <f t="shared" ca="1" si="119"/>
        <v>-3799837125.1627707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25">
      <c r="G2043" s="459"/>
      <c r="H2043" s="459">
        <v>2036</v>
      </c>
      <c r="I2043" s="444">
        <f t="shared" ca="1" si="120"/>
        <v>-3799837125.1627707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-15832654.688178211</v>
      </c>
      <c r="L2043" s="444">
        <f t="shared" ca="1" si="119"/>
        <v>-3815669779.8509488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25">
      <c r="G2044" s="459"/>
      <c r="H2044" s="459">
        <v>2037</v>
      </c>
      <c r="I2044" s="444">
        <f t="shared" ca="1" si="120"/>
        <v>-3815669779.8509488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-15898624.082712289</v>
      </c>
      <c r="L2044" s="444">
        <f t="shared" ca="1" si="119"/>
        <v>-3831568403.933661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25">
      <c r="G2045" s="459"/>
      <c r="H2045" s="459">
        <v>2038</v>
      </c>
      <c r="I2045" s="444">
        <f t="shared" ca="1" si="120"/>
        <v>-3831568403.933661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-15964868.349723589</v>
      </c>
      <c r="L2045" s="444">
        <f t="shared" ca="1" si="119"/>
        <v>-3847533272.2833848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25">
      <c r="G2046" s="459"/>
      <c r="H2046" s="459">
        <v>2039</v>
      </c>
      <c r="I2046" s="444">
        <f t="shared" ca="1" si="120"/>
        <v>-3847533272.2833848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-16031388.634514105</v>
      </c>
      <c r="L2046" s="444">
        <f t="shared" ca="1" si="119"/>
        <v>-3863564660.9178991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25">
      <c r="G2047" s="459"/>
      <c r="H2047" s="459">
        <v>2040</v>
      </c>
      <c r="I2047" s="444">
        <f t="shared" ca="1" si="120"/>
        <v>-3863564660.9178991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-16098186.087157913</v>
      </c>
      <c r="L2047" s="444">
        <f t="shared" ca="1" si="119"/>
        <v>-3879662847.0050569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25">
      <c r="G2048" s="459"/>
      <c r="H2048" s="459">
        <v>2041</v>
      </c>
      <c r="I2048" s="444">
        <f t="shared" ca="1" si="120"/>
        <v>-3879662847.0050569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-16165261.862521069</v>
      </c>
      <c r="L2048" s="444">
        <f t="shared" ref="L2048:L2302" ca="1" si="124">I2048-J2048+K2048</f>
        <v>-3895828108.867578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25">
      <c r="G2049" s="459"/>
      <c r="H2049" s="459">
        <v>2042</v>
      </c>
      <c r="I2049" s="444">
        <f t="shared" ref="I2049:I2303" ca="1" si="125">L2048</f>
        <v>-3895828108.867578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-16232617.120281575</v>
      </c>
      <c r="L2049" s="444">
        <f t="shared" ca="1" si="124"/>
        <v>-3912060725.9878597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25">
      <c r="G2050" s="459"/>
      <c r="H2050" s="459">
        <v>2043</v>
      </c>
      <c r="I2050" s="444">
        <f t="shared" ca="1" si="125"/>
        <v>-3912060725.9878597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-16300253.024949413</v>
      </c>
      <c r="L2050" s="444">
        <f t="shared" ca="1" si="124"/>
        <v>-3928360979.0128093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25">
      <c r="G2051" s="459"/>
      <c r="H2051" s="459">
        <v>2044</v>
      </c>
      <c r="I2051" s="444">
        <f t="shared" ca="1" si="125"/>
        <v>-3928360979.0128093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-16368170.745886706</v>
      </c>
      <c r="L2051" s="444">
        <f t="shared" ca="1" si="124"/>
        <v>-3944729149.7586961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25">
      <c r="G2052" s="459"/>
      <c r="H2052" s="459">
        <v>2045</v>
      </c>
      <c r="I2052" s="444">
        <f t="shared" ca="1" si="125"/>
        <v>-3944729149.7586961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-16436371.457327899</v>
      </c>
      <c r="L2052" s="444">
        <f t="shared" ca="1" si="124"/>
        <v>-3961165521.2160239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25">
      <c r="G2053" s="459"/>
      <c r="H2053" s="459">
        <v>2046</v>
      </c>
      <c r="I2053" s="444">
        <f t="shared" ca="1" si="125"/>
        <v>-3961165521.2160239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-16504856.338400099</v>
      </c>
      <c r="L2053" s="444">
        <f t="shared" ca="1" si="124"/>
        <v>-3977670377.5544238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25">
      <c r="G2054" s="459"/>
      <c r="H2054" s="459">
        <v>2047</v>
      </c>
      <c r="I2054" s="444">
        <f t="shared" ca="1" si="125"/>
        <v>-3977670377.5544238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-16573626.57314343</v>
      </c>
      <c r="L2054" s="444">
        <f t="shared" ca="1" si="124"/>
        <v>-3994244004.1275673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25">
      <c r="G2055" s="459"/>
      <c r="H2055" s="459">
        <v>2048</v>
      </c>
      <c r="I2055" s="444">
        <f t="shared" ca="1" si="125"/>
        <v>-3994244004.1275673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-16642683.350531531</v>
      </c>
      <c r="L2055" s="444">
        <f t="shared" ca="1" si="124"/>
        <v>-4010886687.4780989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25">
      <c r="G2056" s="459"/>
      <c r="H2056" s="459">
        <v>2049</v>
      </c>
      <c r="I2056" s="444">
        <f t="shared" ca="1" si="125"/>
        <v>-4010886687.4780989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-16712027.864492079</v>
      </c>
      <c r="L2056" s="444">
        <f t="shared" ca="1" si="124"/>
        <v>-4027598715.3425908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25">
      <c r="G2057" s="459"/>
      <c r="H2057" s="459">
        <v>2050</v>
      </c>
      <c r="I2057" s="444">
        <f t="shared" ca="1" si="125"/>
        <v>-4027598715.3425908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-16781661.31392746</v>
      </c>
      <c r="L2057" s="444">
        <f t="shared" ca="1" si="124"/>
        <v>-4044380376.6565185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25">
      <c r="G2058" s="459"/>
      <c r="H2058" s="459">
        <v>2051</v>
      </c>
      <c r="I2058" s="444">
        <f t="shared" ca="1" si="125"/>
        <v>-4044380376.6565185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-16851584.902735494</v>
      </c>
      <c r="L2058" s="444">
        <f t="shared" ca="1" si="124"/>
        <v>-4061231961.5592542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25">
      <c r="G2059" s="459"/>
      <c r="H2059" s="459">
        <v>2052</v>
      </c>
      <c r="I2059" s="444">
        <f t="shared" ca="1" si="125"/>
        <v>-4061231961.5592542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-16921799.839830227</v>
      </c>
      <c r="L2059" s="444">
        <f t="shared" ca="1" si="124"/>
        <v>-4078153761.3990846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25">
      <c r="G2060" s="459"/>
      <c r="H2060" s="459">
        <v>2053</v>
      </c>
      <c r="I2060" s="444">
        <f t="shared" ca="1" si="125"/>
        <v>-4078153761.3990846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-16992307.339162853</v>
      </c>
      <c r="L2060" s="444">
        <f t="shared" ca="1" si="124"/>
        <v>-4095146068.7382474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25">
      <c r="G2061" s="459"/>
      <c r="H2061" s="459">
        <v>2054</v>
      </c>
      <c r="I2061" s="444">
        <f t="shared" ca="1" si="125"/>
        <v>-4095146068.7382474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-17063108.619742699</v>
      </c>
      <c r="L2061" s="444">
        <f t="shared" ca="1" si="124"/>
        <v>-4112209177.3579903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25">
      <c r="G2062" s="459"/>
      <c r="H2062" s="459">
        <v>2055</v>
      </c>
      <c r="I2062" s="444">
        <f t="shared" ca="1" si="125"/>
        <v>-4112209177.3579903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-17134204.905658294</v>
      </c>
      <c r="L2062" s="444">
        <f t="shared" ca="1" si="124"/>
        <v>-4129343382.2636485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25">
      <c r="G2063" s="459"/>
      <c r="H2063" s="459">
        <v>2056</v>
      </c>
      <c r="I2063" s="444">
        <f t="shared" ca="1" si="125"/>
        <v>-4129343382.2636485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-17205597.426098537</v>
      </c>
      <c r="L2063" s="444">
        <f t="shared" ca="1" si="124"/>
        <v>-4146548979.6897469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25">
      <c r="G2064" s="459"/>
      <c r="H2064" s="459">
        <v>2057</v>
      </c>
      <c r="I2064" s="444">
        <f t="shared" ca="1" si="125"/>
        <v>-4146548979.6897469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-17277287.415373944</v>
      </c>
      <c r="L2064" s="444">
        <f t="shared" ca="1" si="124"/>
        <v>-4163826267.1051207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25">
      <c r="G2065" s="459"/>
      <c r="H2065" s="459">
        <v>2058</v>
      </c>
      <c r="I2065" s="444">
        <f t="shared" ca="1" si="125"/>
        <v>-4163826267.1051207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-17349276.112938005</v>
      </c>
      <c r="L2065" s="444">
        <f t="shared" ca="1" si="124"/>
        <v>-4181175543.2180586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25">
      <c r="G2066" s="459"/>
      <c r="H2066" s="459">
        <v>2059</v>
      </c>
      <c r="I2066" s="444">
        <f t="shared" ca="1" si="125"/>
        <v>-4181175543.2180586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-17421564.763408575</v>
      </c>
      <c r="L2066" s="444">
        <f t="shared" ca="1" si="124"/>
        <v>-4198597107.9814672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25">
      <c r="G2067" s="459"/>
      <c r="H2067" s="459">
        <v>2060</v>
      </c>
      <c r="I2067" s="444">
        <f t="shared" ca="1" si="125"/>
        <v>-4198597107.9814672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-17494154.616589446</v>
      </c>
      <c r="L2067" s="444">
        <f t="shared" ca="1" si="124"/>
        <v>-4216091262.5980568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25">
      <c r="G2068" s="459"/>
      <c r="H2068" s="459">
        <v>2061</v>
      </c>
      <c r="I2068" s="444">
        <f t="shared" ca="1" si="125"/>
        <v>-4216091262.5980568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-17567046.927491903</v>
      </c>
      <c r="L2068" s="444">
        <f t="shared" ca="1" si="124"/>
        <v>-4233658309.5255489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25">
      <c r="G2069" s="459"/>
      <c r="H2069" s="459">
        <v>2062</v>
      </c>
      <c r="I2069" s="444">
        <f t="shared" ca="1" si="125"/>
        <v>-4233658309.5255489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-17640242.956356455</v>
      </c>
      <c r="L2069" s="444">
        <f t="shared" ca="1" si="124"/>
        <v>-4251298552.4819055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25">
      <c r="G2070" s="459"/>
      <c r="H2070" s="459">
        <v>2063</v>
      </c>
      <c r="I2070" s="444">
        <f t="shared" ca="1" si="125"/>
        <v>-4251298552.4819055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-17713743.968674608</v>
      </c>
      <c r="L2070" s="444">
        <f t="shared" ca="1" si="124"/>
        <v>-4269012296.4505801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25">
      <c r="G2071" s="459"/>
      <c r="H2071" s="459">
        <v>2064</v>
      </c>
      <c r="I2071" s="444">
        <f t="shared" ca="1" si="125"/>
        <v>-4269012296.4505801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-17787551.235210747</v>
      </c>
      <c r="L2071" s="444">
        <f t="shared" ca="1" si="124"/>
        <v>-4286799847.685791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25">
      <c r="G2072" s="459"/>
      <c r="H2072" s="459">
        <v>2065</v>
      </c>
      <c r="I2072" s="444">
        <f t="shared" ca="1" si="125"/>
        <v>-4286799847.685791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-17861666.03202413</v>
      </c>
      <c r="L2072" s="444">
        <f t="shared" ca="1" si="124"/>
        <v>-4304661513.7178154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25">
      <c r="G2073" s="459"/>
      <c r="H2073" s="459">
        <v>2066</v>
      </c>
      <c r="I2073" s="444">
        <f t="shared" ca="1" si="125"/>
        <v>-4304661513.7178154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-17936089.640490897</v>
      </c>
      <c r="L2073" s="444">
        <f t="shared" ca="1" si="124"/>
        <v>-4322597603.3583059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25">
      <c r="G2074" s="459"/>
      <c r="H2074" s="459">
        <v>2067</v>
      </c>
      <c r="I2074" s="444">
        <f t="shared" ca="1" si="125"/>
        <v>-4322597603.3583059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-18010823.347326275</v>
      </c>
      <c r="L2074" s="444">
        <f t="shared" ca="1" si="124"/>
        <v>-4340608426.7056322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25">
      <c r="G2075" s="459"/>
      <c r="H2075" s="459">
        <v>2068</v>
      </c>
      <c r="I2075" s="444">
        <f t="shared" ca="1" si="125"/>
        <v>-4340608426.7056322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-18085868.4446068</v>
      </c>
      <c r="L2075" s="444">
        <f t="shared" ca="1" si="124"/>
        <v>-4358694295.150239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25">
      <c r="G2076" s="459"/>
      <c r="H2076" s="459">
        <v>2069</v>
      </c>
      <c r="I2076" s="444">
        <f t="shared" ca="1" si="125"/>
        <v>-4358694295.150239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-18161226.229792662</v>
      </c>
      <c r="L2076" s="444">
        <f t="shared" ca="1" si="124"/>
        <v>-4376855521.3800316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25">
      <c r="G2077" s="459"/>
      <c r="H2077" s="459">
        <v>2070</v>
      </c>
      <c r="I2077" s="444">
        <f t="shared" ca="1" si="125"/>
        <v>-4376855521.3800316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-18236898.005750131</v>
      </c>
      <c r="L2077" s="444">
        <f t="shared" ca="1" si="124"/>
        <v>-4395092419.3857813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25">
      <c r="G2078" s="459"/>
      <c r="H2078" s="459">
        <v>2071</v>
      </c>
      <c r="I2078" s="444">
        <f t="shared" ca="1" si="125"/>
        <v>-4395092419.3857813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-18312885.080774087</v>
      </c>
      <c r="L2078" s="444">
        <f t="shared" ca="1" si="124"/>
        <v>-4413405304.4665556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25">
      <c r="G2079" s="459"/>
      <c r="H2079" s="459">
        <v>2072</v>
      </c>
      <c r="I2079" s="444">
        <f t="shared" ca="1" si="125"/>
        <v>-4413405304.4665556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-18389188.768610649</v>
      </c>
      <c r="L2079" s="444">
        <f t="shared" ca="1" si="124"/>
        <v>-4431794493.2351665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25">
      <c r="G2080" s="459"/>
      <c r="H2080" s="459">
        <v>2073</v>
      </c>
      <c r="I2080" s="444">
        <f t="shared" ca="1" si="125"/>
        <v>-4431794493.2351665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-18465810.388479859</v>
      </c>
      <c r="L2080" s="444">
        <f t="shared" ca="1" si="124"/>
        <v>-4450260303.6236467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25">
      <c r="G2081" s="459"/>
      <c r="H2081" s="459">
        <v>2074</v>
      </c>
      <c r="I2081" s="444">
        <f t="shared" ca="1" si="125"/>
        <v>-4450260303.6236467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-18542751.265098527</v>
      </c>
      <c r="L2081" s="444">
        <f t="shared" ca="1" si="124"/>
        <v>-4468803054.8887453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25">
      <c r="G2082" s="459"/>
      <c r="H2082" s="459">
        <v>2075</v>
      </c>
      <c r="I2082" s="444">
        <f t="shared" ca="1" si="125"/>
        <v>-4468803054.8887453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-18620012.728703104</v>
      </c>
      <c r="L2082" s="444">
        <f t="shared" ca="1" si="124"/>
        <v>-4487423067.6174488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25">
      <c r="G2083" s="459"/>
      <c r="H2083" s="459">
        <v>2076</v>
      </c>
      <c r="I2083" s="444">
        <f t="shared" ca="1" si="125"/>
        <v>-4487423067.6174488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-18697596.115072705</v>
      </c>
      <c r="L2083" s="444">
        <f t="shared" ca="1" si="124"/>
        <v>-4506120663.7325211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25">
      <c r="G2084" s="459"/>
      <c r="H2084" s="459">
        <v>2077</v>
      </c>
      <c r="I2084" s="444">
        <f t="shared" ca="1" si="125"/>
        <v>-4506120663.7325211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-18775502.765552171</v>
      </c>
      <c r="L2084" s="444">
        <f t="shared" ca="1" si="124"/>
        <v>-4524896166.4980736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25">
      <c r="G2085" s="459"/>
      <c r="H2085" s="459">
        <v>2078</v>
      </c>
      <c r="I2085" s="444">
        <f t="shared" ca="1" si="125"/>
        <v>-4524896166.4980736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-18853734.027075306</v>
      </c>
      <c r="L2085" s="444">
        <f t="shared" ca="1" si="124"/>
        <v>-4543749900.5251493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25">
      <c r="G2086" s="459"/>
      <c r="H2086" s="459">
        <v>2079</v>
      </c>
      <c r="I2086" s="444">
        <f t="shared" ca="1" si="125"/>
        <v>-4543749900.5251493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-18932291.252188124</v>
      </c>
      <c r="L2086" s="444">
        <f t="shared" ca="1" si="124"/>
        <v>-4562682191.7773371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25">
      <c r="G2087" s="459"/>
      <c r="H2087" s="459">
        <v>2080</v>
      </c>
      <c r="I2087" s="444">
        <f t="shared" ca="1" si="125"/>
        <v>-4562682191.7773371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-19011175.799072236</v>
      </c>
      <c r="L2087" s="444">
        <f t="shared" ca="1" si="124"/>
        <v>-4581693367.5764093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25">
      <c r="G2088" s="459"/>
      <c r="H2088" s="459">
        <v>2081</v>
      </c>
      <c r="I2088" s="444">
        <f t="shared" ca="1" si="125"/>
        <v>-4581693367.5764093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-19090389.031568371</v>
      </c>
      <c r="L2088" s="444">
        <f t="shared" ca="1" si="124"/>
        <v>-4600783756.6079779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25">
      <c r="G2089" s="459"/>
      <c r="H2089" s="459">
        <v>2082</v>
      </c>
      <c r="I2089" s="444">
        <f t="shared" ca="1" si="125"/>
        <v>-4600783756.6079779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-19169932.319199909</v>
      </c>
      <c r="L2089" s="444">
        <f t="shared" ca="1" si="124"/>
        <v>-4619953688.9271774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25">
      <c r="G2090" s="459"/>
      <c r="H2090" s="459">
        <v>2083</v>
      </c>
      <c r="I2090" s="444">
        <f t="shared" ca="1" si="125"/>
        <v>-4619953688.9271774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-19249807.037196573</v>
      </c>
      <c r="L2090" s="444">
        <f t="shared" ca="1" si="124"/>
        <v>-4639203495.9643736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25">
      <c r="G2091" s="459"/>
      <c r="H2091" s="459">
        <v>2084</v>
      </c>
      <c r="I2091" s="444">
        <f t="shared" ca="1" si="125"/>
        <v>-4639203495.9643736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-19330014.566518225</v>
      </c>
      <c r="L2091" s="444">
        <f t="shared" ca="1" si="124"/>
        <v>-4658533510.5308914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25">
      <c r="G2092" s="459"/>
      <c r="H2092" s="459">
        <v>2085</v>
      </c>
      <c r="I2092" s="444">
        <f t="shared" ca="1" si="125"/>
        <v>-4658533510.5308914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-19410556.293878715</v>
      </c>
      <c r="L2092" s="444">
        <f t="shared" ca="1" si="124"/>
        <v>-4677944066.82477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25">
      <c r="G2093" s="459"/>
      <c r="H2093" s="459">
        <v>2086</v>
      </c>
      <c r="I2093" s="444">
        <f t="shared" ca="1" si="125"/>
        <v>-4677944066.82477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-19491433.611769874</v>
      </c>
      <c r="L2093" s="444">
        <f t="shared" ca="1" si="124"/>
        <v>-4697435500.4365396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25">
      <c r="G2094" s="459"/>
      <c r="H2094" s="459">
        <v>2087</v>
      </c>
      <c r="I2094" s="444">
        <f t="shared" ca="1" si="125"/>
        <v>-4697435500.4365396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-19572647.918485582</v>
      </c>
      <c r="L2094" s="444">
        <f t="shared" ca="1" si="124"/>
        <v>-4717008148.3550253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25">
      <c r="G2095" s="459"/>
      <c r="H2095" s="459">
        <v>2088</v>
      </c>
      <c r="I2095" s="444">
        <f t="shared" ca="1" si="125"/>
        <v>-4717008148.3550253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-19654200.618145939</v>
      </c>
      <c r="L2095" s="444">
        <f t="shared" ca="1" si="124"/>
        <v>-4736662348.9731712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25">
      <c r="G2096" s="459"/>
      <c r="H2096" s="459">
        <v>2089</v>
      </c>
      <c r="I2096" s="444">
        <f t="shared" ca="1" si="125"/>
        <v>-4736662348.9731712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-19736093.120721545</v>
      </c>
      <c r="L2096" s="444">
        <f t="shared" ca="1" si="124"/>
        <v>-4756398442.0938931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25">
      <c r="G2097" s="459"/>
      <c r="H2097" s="459">
        <v>2090</v>
      </c>
      <c r="I2097" s="444">
        <f t="shared" ca="1" si="125"/>
        <v>-4756398442.0938931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-19818326.842057887</v>
      </c>
      <c r="L2097" s="444">
        <f t="shared" ca="1" si="124"/>
        <v>-4776216768.9359512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25">
      <c r="G2098" s="459"/>
      <c r="H2098" s="459">
        <v>2091</v>
      </c>
      <c r="I2098" s="444">
        <f t="shared" ca="1" si="125"/>
        <v>-4776216768.9359512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-19900903.203899797</v>
      </c>
      <c r="L2098" s="444">
        <f t="shared" ca="1" si="124"/>
        <v>-4796117672.1398506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25">
      <c r="G2099" s="459"/>
      <c r="H2099" s="459">
        <v>2092</v>
      </c>
      <c r="I2099" s="444">
        <f t="shared" ca="1" si="125"/>
        <v>-4796117672.1398506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-19983823.633916043</v>
      </c>
      <c r="L2099" s="444">
        <f t="shared" ca="1" si="124"/>
        <v>-4816101495.7737665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25">
      <c r="G2100" s="459"/>
      <c r="H2100" s="459">
        <v>2093</v>
      </c>
      <c r="I2100" s="444">
        <f t="shared" ca="1" si="125"/>
        <v>-4816101495.7737665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-20067089.565724026</v>
      </c>
      <c r="L2100" s="444">
        <f t="shared" ca="1" si="124"/>
        <v>-4836168585.3394909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25">
      <c r="G2101" s="459"/>
      <c r="H2101" s="459">
        <v>2094</v>
      </c>
      <c r="I2101" s="444">
        <f t="shared" ca="1" si="125"/>
        <v>-4836168585.3394909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-20150702.438914545</v>
      </c>
      <c r="L2101" s="444">
        <f t="shared" ca="1" si="124"/>
        <v>-4856319287.7784052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25">
      <c r="G2102" s="459"/>
      <c r="H2102" s="459">
        <v>2095</v>
      </c>
      <c r="I2102" s="444">
        <f t="shared" ca="1" si="125"/>
        <v>-4856319287.7784052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-20234663.69907669</v>
      </c>
      <c r="L2102" s="444">
        <f t="shared" ca="1" si="124"/>
        <v>-4876553951.4774818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25">
      <c r="G2103" s="459"/>
      <c r="H2103" s="459">
        <v>2096</v>
      </c>
      <c r="I2103" s="444">
        <f t="shared" ca="1" si="125"/>
        <v>-4876553951.4774818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-20318974.797822841</v>
      </c>
      <c r="L2103" s="444">
        <f t="shared" ca="1" si="124"/>
        <v>-4896872926.2753048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25">
      <c r="G2104" s="459"/>
      <c r="H2104" s="459">
        <v>2097</v>
      </c>
      <c r="I2104" s="444">
        <f t="shared" ca="1" si="125"/>
        <v>-4896872926.2753048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-20403637.192813769</v>
      </c>
      <c r="L2104" s="444">
        <f t="shared" ca="1" si="124"/>
        <v>-4917276563.4681187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25">
      <c r="G2105" s="459"/>
      <c r="H2105" s="459">
        <v>2098</v>
      </c>
      <c r="I2105" s="444">
        <f t="shared" ca="1" si="125"/>
        <v>-4917276563.4681187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-20488652.347783826</v>
      </c>
      <c r="L2105" s="444">
        <f t="shared" ca="1" si="124"/>
        <v>-4937765215.8159027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25">
      <c r="G2106" s="459"/>
      <c r="H2106" s="459">
        <v>2099</v>
      </c>
      <c r="I2106" s="444">
        <f t="shared" ca="1" si="125"/>
        <v>-4937765215.8159027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-20574021.73256626</v>
      </c>
      <c r="L2106" s="444">
        <f t="shared" ca="1" si="124"/>
        <v>-4958339237.5484686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25">
      <c r="G2107" s="459"/>
      <c r="H2107" s="459">
        <v>2100</v>
      </c>
      <c r="I2107" s="444">
        <f t="shared" ca="1" si="125"/>
        <v>-4958339237.5484686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-20659746.82311862</v>
      </c>
      <c r="L2107" s="444">
        <f t="shared" ca="1" si="124"/>
        <v>-4978998984.3715868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25">
      <c r="G2108" s="459"/>
      <c r="H2108" s="459">
        <v>2101</v>
      </c>
      <c r="I2108" s="444">
        <f t="shared" ca="1" si="125"/>
        <v>-4978998984.3715868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-20745829.101548277</v>
      </c>
      <c r="L2108" s="444">
        <f t="shared" ca="1" si="124"/>
        <v>-4999744813.473135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25">
      <c r="G2109" s="459"/>
      <c r="H2109" s="459">
        <v>2102</v>
      </c>
      <c r="I2109" s="444">
        <f t="shared" ca="1" si="125"/>
        <v>-4999744813.473135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-20832270.056138061</v>
      </c>
      <c r="L2109" s="444">
        <f t="shared" ca="1" si="124"/>
        <v>-5020577083.529273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25">
      <c r="G2110" s="459"/>
      <c r="H2110" s="459">
        <v>2103</v>
      </c>
      <c r="I2110" s="444">
        <f t="shared" ca="1" si="125"/>
        <v>-5020577083.529273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-20919071.181371972</v>
      </c>
      <c r="L2110" s="444">
        <f t="shared" ca="1" si="124"/>
        <v>-5041496154.7106447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25">
      <c r="G2111" s="459"/>
      <c r="H2111" s="459">
        <v>2104</v>
      </c>
      <c r="I2111" s="444">
        <f t="shared" ca="1" si="125"/>
        <v>-5041496154.7106447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-21006233.977961019</v>
      </c>
      <c r="L2111" s="444">
        <f t="shared" ca="1" si="124"/>
        <v>-5062502388.6886053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25">
      <c r="G2112" s="459"/>
      <c r="H2112" s="459">
        <v>2105</v>
      </c>
      <c r="I2112" s="444">
        <f t="shared" ca="1" si="125"/>
        <v>-5062502388.6886053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-21093759.952869188</v>
      </c>
      <c r="L2112" s="444">
        <f t="shared" ca="1" si="124"/>
        <v>-5083596148.6414747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25">
      <c r="G2113" s="459"/>
      <c r="H2113" s="459">
        <v>2106</v>
      </c>
      <c r="I2113" s="444">
        <f t="shared" ca="1" si="125"/>
        <v>-5083596148.6414747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-21181650.619339477</v>
      </c>
      <c r="L2113" s="444">
        <f t="shared" ca="1" si="124"/>
        <v>-5104777799.2608147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25">
      <c r="G2114" s="459"/>
      <c r="H2114" s="459">
        <v>2107</v>
      </c>
      <c r="I2114" s="444">
        <f t="shared" ca="1" si="125"/>
        <v>-5104777799.2608147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-21269907.49692006</v>
      </c>
      <c r="L2114" s="444">
        <f t="shared" ca="1" si="124"/>
        <v>-5126047706.7577343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25">
      <c r="G2115" s="459"/>
      <c r="H2115" s="459">
        <v>2108</v>
      </c>
      <c r="I2115" s="444">
        <f t="shared" ca="1" si="125"/>
        <v>-5126047706.7577343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-21358532.111490559</v>
      </c>
      <c r="L2115" s="444">
        <f t="shared" ca="1" si="124"/>
        <v>-5147406238.8692245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25">
      <c r="G2116" s="459"/>
      <c r="H2116" s="459">
        <v>2109</v>
      </c>
      <c r="I2116" s="444">
        <f t="shared" ca="1" si="125"/>
        <v>-5147406238.8692245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-21447525.995288435</v>
      </c>
      <c r="L2116" s="444">
        <f t="shared" ca="1" si="124"/>
        <v>-5168853764.8645134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25">
      <c r="G2117" s="459"/>
      <c r="H2117" s="459">
        <v>2110</v>
      </c>
      <c r="I2117" s="444">
        <f t="shared" ca="1" si="125"/>
        <v>-5168853764.8645134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-21536890.686935473</v>
      </c>
      <c r="L2117" s="444">
        <f t="shared" ca="1" si="124"/>
        <v>-5190390655.5514488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25">
      <c r="G2118" s="459"/>
      <c r="H2118" s="459">
        <v>2111</v>
      </c>
      <c r="I2118" s="444">
        <f t="shared" ca="1" si="125"/>
        <v>-5190390655.5514488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-21626627.731464371</v>
      </c>
      <c r="L2118" s="444">
        <f t="shared" ca="1" si="124"/>
        <v>-5212017283.2829132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25">
      <c r="G2119" s="459"/>
      <c r="H2119" s="459">
        <v>2112</v>
      </c>
      <c r="I2119" s="444">
        <f t="shared" ca="1" si="125"/>
        <v>-5212017283.2829132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-21716738.680345472</v>
      </c>
      <c r="L2119" s="444">
        <f t="shared" ca="1" si="124"/>
        <v>-5233734021.9632587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25">
      <c r="G2120" s="459"/>
      <c r="H2120" s="459">
        <v>2113</v>
      </c>
      <c r="I2120" s="444">
        <f t="shared" ca="1" si="125"/>
        <v>-5233734021.9632587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-21807225.091513578</v>
      </c>
      <c r="L2120" s="444">
        <f t="shared" ca="1" si="124"/>
        <v>-5255541247.0547724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25">
      <c r="G2121" s="459"/>
      <c r="H2121" s="459">
        <v>2114</v>
      </c>
      <c r="I2121" s="444">
        <f t="shared" ca="1" si="125"/>
        <v>-5255541247.0547724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-21898088.529394884</v>
      </c>
      <c r="L2121" s="444">
        <f t="shared" ca="1" si="124"/>
        <v>-5277439335.5841675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25">
      <c r="G2122" s="459"/>
      <c r="H2122" s="459">
        <v>2115</v>
      </c>
      <c r="I2122" s="444">
        <f t="shared" ca="1" si="125"/>
        <v>-5277439335.5841675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-21989330.56493403</v>
      </c>
      <c r="L2122" s="444">
        <f t="shared" ca="1" si="124"/>
        <v>-5299428666.1491013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25">
      <c r="G2123" s="459"/>
      <c r="H2123" s="459">
        <v>2116</v>
      </c>
      <c r="I2123" s="444">
        <f t="shared" ca="1" si="125"/>
        <v>-5299428666.1491013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-22080952.775621254</v>
      </c>
      <c r="L2123" s="444">
        <f t="shared" ca="1" si="124"/>
        <v>-5321509618.9247227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25">
      <c r="G2124" s="459"/>
      <c r="H2124" s="459">
        <v>2117</v>
      </c>
      <c r="I2124" s="444">
        <f t="shared" ca="1" si="125"/>
        <v>-5321509618.9247227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-22172956.745519679</v>
      </c>
      <c r="L2124" s="444">
        <f t="shared" ca="1" si="124"/>
        <v>-5343682575.6702423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25">
      <c r="G2125" s="459"/>
      <c r="H2125" s="459">
        <v>2118</v>
      </c>
      <c r="I2125" s="444">
        <f t="shared" ca="1" si="125"/>
        <v>-5343682575.6702423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-22265344.065292675</v>
      </c>
      <c r="L2125" s="444">
        <f t="shared" ca="1" si="124"/>
        <v>-5365947919.7355347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25">
      <c r="G2126" s="459"/>
      <c r="H2126" s="459">
        <v>2119</v>
      </c>
      <c r="I2126" s="444">
        <f t="shared" ca="1" si="125"/>
        <v>-5365947919.7355347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-22358116.332231395</v>
      </c>
      <c r="L2126" s="444">
        <f t="shared" ca="1" si="124"/>
        <v>-5388306036.0677662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25">
      <c r="G2127" s="459"/>
      <c r="H2127" s="459">
        <v>2120</v>
      </c>
      <c r="I2127" s="444">
        <f t="shared" ca="1" si="125"/>
        <v>-5388306036.0677662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-22451275.150282361</v>
      </c>
      <c r="L2127" s="444">
        <f t="shared" ca="1" si="124"/>
        <v>-5410757311.2180481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25">
      <c r="G2128" s="459"/>
      <c r="H2128" s="459">
        <v>2121</v>
      </c>
      <c r="I2128" s="444">
        <f t="shared" ca="1" si="125"/>
        <v>-5410757311.2180481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-22544822.130075201</v>
      </c>
      <c r="L2128" s="444">
        <f t="shared" ca="1" si="124"/>
        <v>-5433302133.3481236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25">
      <c r="G2129" s="459"/>
      <c r="H2129" s="459">
        <v>2122</v>
      </c>
      <c r="I2129" s="444">
        <f t="shared" ca="1" si="125"/>
        <v>-5433302133.3481236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-22638758.888950516</v>
      </c>
      <c r="L2129" s="444">
        <f t="shared" ca="1" si="124"/>
        <v>-5455940892.2370739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25">
      <c r="G2130" s="459"/>
      <c r="H2130" s="459">
        <v>2123</v>
      </c>
      <c r="I2130" s="444">
        <f t="shared" ca="1" si="125"/>
        <v>-5455940892.2370739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-22733087.050987806</v>
      </c>
      <c r="L2130" s="444">
        <f t="shared" ca="1" si="124"/>
        <v>-5478673979.2880621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25">
      <c r="G2131" s="459"/>
      <c r="H2131" s="459">
        <v>2124</v>
      </c>
      <c r="I2131" s="444">
        <f t="shared" ca="1" si="125"/>
        <v>-5478673979.2880621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-22827808.247033592</v>
      </c>
      <c r="L2131" s="444">
        <f t="shared" ca="1" si="124"/>
        <v>-5501501787.5350952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25">
      <c r="G2132" s="459"/>
      <c r="H2132" s="459">
        <v>2125</v>
      </c>
      <c r="I2132" s="444">
        <f t="shared" ca="1" si="125"/>
        <v>-5501501787.5350952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-22922924.114729565</v>
      </c>
      <c r="L2132" s="444">
        <f t="shared" ca="1" si="124"/>
        <v>-5524424711.6498251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25">
      <c r="G2133" s="459"/>
      <c r="H2133" s="459">
        <v>2126</v>
      </c>
      <c r="I2133" s="444">
        <f t="shared" ca="1" si="125"/>
        <v>-5524424711.6498251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-23018436.298540939</v>
      </c>
      <c r="L2133" s="444">
        <f t="shared" ca="1" si="124"/>
        <v>-5547443147.9483662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25">
      <c r="G2134" s="459"/>
      <c r="H2134" s="459">
        <v>2127</v>
      </c>
      <c r="I2134" s="444">
        <f t="shared" ca="1" si="125"/>
        <v>-5547443147.9483662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-23114346.44978486</v>
      </c>
      <c r="L2134" s="444">
        <f t="shared" ca="1" si="124"/>
        <v>-5570557494.3981514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25">
      <c r="G2135" s="459"/>
      <c r="H2135" s="459">
        <v>2128</v>
      </c>
      <c r="I2135" s="444">
        <f t="shared" ca="1" si="125"/>
        <v>-5570557494.3981514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-23210656.226658963</v>
      </c>
      <c r="L2135" s="444">
        <f t="shared" ca="1" si="124"/>
        <v>-5593768150.6248102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25">
      <c r="G2136" s="459"/>
      <c r="H2136" s="459">
        <v>2129</v>
      </c>
      <c r="I2136" s="444">
        <f t="shared" ca="1" si="125"/>
        <v>-5593768150.6248102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-23307367.294270042</v>
      </c>
      <c r="L2136" s="444">
        <f t="shared" ca="1" si="124"/>
        <v>-5617075517.9190807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25">
      <c r="G2137" s="459"/>
      <c r="H2137" s="459">
        <v>2130</v>
      </c>
      <c r="I2137" s="444">
        <f t="shared" ca="1" si="125"/>
        <v>-5617075517.9190807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-23404481.324662834</v>
      </c>
      <c r="L2137" s="444">
        <f t="shared" ca="1" si="124"/>
        <v>-5640479999.2437439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25">
      <c r="G2138" s="459"/>
      <c r="H2138" s="459">
        <v>2131</v>
      </c>
      <c r="I2138" s="444">
        <f t="shared" ca="1" si="125"/>
        <v>-5640479999.2437439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-23501999.996848933</v>
      </c>
      <c r="L2138" s="444">
        <f t="shared" ca="1" si="124"/>
        <v>-5663981999.240593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25">
      <c r="G2139" s="459"/>
      <c r="H2139" s="459">
        <v>2132</v>
      </c>
      <c r="I2139" s="444">
        <f t="shared" ca="1" si="125"/>
        <v>-5663981999.240593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-23599924.996835805</v>
      </c>
      <c r="L2139" s="444">
        <f t="shared" ca="1" si="124"/>
        <v>-5687581924.2374287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25">
      <c r="G2140" s="459"/>
      <c r="H2140" s="459">
        <v>2133</v>
      </c>
      <c r="I2140" s="444">
        <f t="shared" ca="1" si="125"/>
        <v>-5687581924.2374287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-23698258.017655954</v>
      </c>
      <c r="L2140" s="444">
        <f t="shared" ca="1" si="124"/>
        <v>-5711280182.255085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25">
      <c r="G2141" s="459"/>
      <c r="H2141" s="459">
        <v>2134</v>
      </c>
      <c r="I2141" s="444">
        <f t="shared" ca="1" si="125"/>
        <v>-5711280182.255085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-23797000.759396188</v>
      </c>
      <c r="L2141" s="444">
        <f t="shared" ca="1" si="124"/>
        <v>-5735077183.0144815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25">
      <c r="G2142" s="459"/>
      <c r="H2142" s="459">
        <v>2135</v>
      </c>
      <c r="I2142" s="444">
        <f t="shared" ca="1" si="125"/>
        <v>-5735077183.0144815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-23896154.929227006</v>
      </c>
      <c r="L2142" s="444">
        <f t="shared" ca="1" si="124"/>
        <v>-5758973337.9437084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25">
      <c r="G2143" s="459"/>
      <c r="H2143" s="459">
        <v>2136</v>
      </c>
      <c r="I2143" s="444">
        <f t="shared" ca="1" si="125"/>
        <v>-5758973337.9437084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-23995722.241432119</v>
      </c>
      <c r="L2143" s="444">
        <f t="shared" ca="1" si="124"/>
        <v>-5782969060.1851406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25">
      <c r="G2144" s="459"/>
      <c r="H2144" s="459">
        <v>2137</v>
      </c>
      <c r="I2144" s="444">
        <f t="shared" ca="1" si="125"/>
        <v>-5782969060.1851406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-24095704.417438086</v>
      </c>
      <c r="L2144" s="444">
        <f t="shared" ca="1" si="124"/>
        <v>-5807064764.6025791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25">
      <c r="G2145" s="459"/>
      <c r="H2145" s="459">
        <v>2138</v>
      </c>
      <c r="I2145" s="444">
        <f t="shared" ca="1" si="125"/>
        <v>-5807064764.6025791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-24196103.185844079</v>
      </c>
      <c r="L2145" s="444">
        <f t="shared" ca="1" si="124"/>
        <v>-5831260867.7884235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25">
      <c r="G2146" s="459"/>
      <c r="H2146" s="459">
        <v>2139</v>
      </c>
      <c r="I2146" s="444">
        <f t="shared" ca="1" si="125"/>
        <v>-5831260867.7884235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-24296920.282451764</v>
      </c>
      <c r="L2146" s="444">
        <f t="shared" ca="1" si="124"/>
        <v>-5855557788.0708752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25">
      <c r="G2147" s="459"/>
      <c r="H2147" s="459">
        <v>2140</v>
      </c>
      <c r="I2147" s="444">
        <f t="shared" ca="1" si="125"/>
        <v>-5855557788.0708752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-24398157.450295314</v>
      </c>
      <c r="L2147" s="444">
        <f t="shared" ca="1" si="124"/>
        <v>-5879955945.5211706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25">
      <c r="G2148" s="459"/>
      <c r="H2148" s="459">
        <v>2141</v>
      </c>
      <c r="I2148" s="444">
        <f t="shared" ca="1" si="125"/>
        <v>-5879955945.5211706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-24499816.439671542</v>
      </c>
      <c r="L2148" s="444">
        <f t="shared" ca="1" si="124"/>
        <v>-5904455761.9608421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25">
      <c r="G2149" s="459"/>
      <c r="H2149" s="459">
        <v>2142</v>
      </c>
      <c r="I2149" s="444">
        <f t="shared" ca="1" si="125"/>
        <v>-5904455761.9608421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-24601899.008170176</v>
      </c>
      <c r="L2149" s="444">
        <f t="shared" ca="1" si="124"/>
        <v>-5929057660.9690123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25">
      <c r="G2150" s="459"/>
      <c r="H2150" s="459">
        <v>2143</v>
      </c>
      <c r="I2150" s="444">
        <f t="shared" ca="1" si="125"/>
        <v>-5929057660.9690123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-24704406.920704216</v>
      </c>
      <c r="L2150" s="444">
        <f t="shared" ca="1" si="124"/>
        <v>-5953762067.8897161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25">
      <c r="G2151" s="459"/>
      <c r="H2151" s="459">
        <v>2144</v>
      </c>
      <c r="I2151" s="444">
        <f t="shared" ca="1" si="125"/>
        <v>-5953762067.8897161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-24807341.949540485</v>
      </c>
      <c r="L2151" s="444">
        <f t="shared" ca="1" si="124"/>
        <v>-5978569409.8392563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25">
      <c r="G2152" s="459"/>
      <c r="H2152" s="459">
        <v>2145</v>
      </c>
      <c r="I2152" s="444">
        <f t="shared" ca="1" si="125"/>
        <v>-5978569409.8392563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-24910705.874330234</v>
      </c>
      <c r="L2152" s="444">
        <f t="shared" ca="1" si="124"/>
        <v>-6003480115.7135868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25">
      <c r="G2153" s="459"/>
      <c r="H2153" s="459">
        <v>2146</v>
      </c>
      <c r="I2153" s="444">
        <f t="shared" ca="1" si="125"/>
        <v>-6003480115.7135868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-25014500.482139945</v>
      </c>
      <c r="L2153" s="444">
        <f t="shared" ca="1" si="124"/>
        <v>-6028494616.1957264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25">
      <c r="G2154" s="459"/>
      <c r="H2154" s="459">
        <v>2147</v>
      </c>
      <c r="I2154" s="444">
        <f t="shared" ca="1" si="125"/>
        <v>-6028494616.1957264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-25118727.567482192</v>
      </c>
      <c r="L2154" s="444">
        <f t="shared" ca="1" si="124"/>
        <v>-6053613343.7632084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25">
      <c r="G2155" s="459"/>
      <c r="H2155" s="459">
        <v>2148</v>
      </c>
      <c r="I2155" s="444">
        <f t="shared" ca="1" si="125"/>
        <v>-6053613343.7632084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-25223388.932346702</v>
      </c>
      <c r="L2155" s="444">
        <f t="shared" ca="1" si="124"/>
        <v>-6078836732.6955547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25">
      <c r="G2156" s="459"/>
      <c r="H2156" s="459">
        <v>2149</v>
      </c>
      <c r="I2156" s="444">
        <f t="shared" ca="1" si="125"/>
        <v>-6078836732.6955547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-25328486.386231478</v>
      </c>
      <c r="L2156" s="444">
        <f t="shared" ca="1" si="124"/>
        <v>-6104165219.0817862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25">
      <c r="G2157" s="459"/>
      <c r="H2157" s="459">
        <v>2150</v>
      </c>
      <c r="I2157" s="444">
        <f t="shared" ca="1" si="125"/>
        <v>-6104165219.0817862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-25434021.746174108</v>
      </c>
      <c r="L2157" s="444">
        <f t="shared" ca="1" si="124"/>
        <v>-6129599240.82796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25">
      <c r="G2158" s="459"/>
      <c r="H2158" s="459">
        <v>2151</v>
      </c>
      <c r="I2158" s="444">
        <f t="shared" ca="1" si="125"/>
        <v>-6129599240.82796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-25539996.836783167</v>
      </c>
      <c r="L2158" s="444">
        <f t="shared" ca="1" si="124"/>
        <v>-6155139237.6647434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25">
      <c r="G2159" s="459"/>
      <c r="H2159" s="459">
        <v>2152</v>
      </c>
      <c r="I2159" s="444">
        <f t="shared" ca="1" si="125"/>
        <v>-6155139237.6647434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-25646413.490269765</v>
      </c>
      <c r="L2159" s="444">
        <f t="shared" ca="1" si="124"/>
        <v>-6180785651.1550131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25">
      <c r="G2160" s="459"/>
      <c r="H2160" s="459">
        <v>2153</v>
      </c>
      <c r="I2160" s="444">
        <f t="shared" ca="1" si="125"/>
        <v>-6180785651.1550131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-25753273.546479221</v>
      </c>
      <c r="L2160" s="444">
        <f t="shared" ca="1" si="124"/>
        <v>-6206538924.7014923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25">
      <c r="G2161" s="459"/>
      <c r="H2161" s="459">
        <v>2154</v>
      </c>
      <c r="I2161" s="444">
        <f t="shared" ca="1" si="125"/>
        <v>-6206538924.7014923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-25860578.852922883</v>
      </c>
      <c r="L2161" s="444">
        <f t="shared" ca="1" si="124"/>
        <v>-6232399503.5544147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25">
      <c r="G2162" s="459"/>
      <c r="H2162" s="459">
        <v>2155</v>
      </c>
      <c r="I2162" s="444">
        <f t="shared" ca="1" si="125"/>
        <v>-6232399503.5544147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-25968331.264810063</v>
      </c>
      <c r="L2162" s="444">
        <f t="shared" ca="1" si="124"/>
        <v>-6258367834.8192244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25">
      <c r="G2163" s="459"/>
      <c r="H2163" s="459">
        <v>2156</v>
      </c>
      <c r="I2163" s="444">
        <f t="shared" ca="1" si="125"/>
        <v>-6258367834.8192244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-26076532.645080101</v>
      </c>
      <c r="L2163" s="444">
        <f t="shared" ca="1" si="124"/>
        <v>-6284444367.4643049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25">
      <c r="G2164" s="459"/>
      <c r="H2164" s="459">
        <v>2157</v>
      </c>
      <c r="I2164" s="444">
        <f t="shared" ca="1" si="125"/>
        <v>-6284444367.4643049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-26185184.864434604</v>
      </c>
      <c r="L2164" s="444">
        <f t="shared" ca="1" si="124"/>
        <v>-6310629552.3287392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25">
      <c r="G2165" s="459"/>
      <c r="H2165" s="459">
        <v>2158</v>
      </c>
      <c r="I2165" s="444">
        <f t="shared" ca="1" si="125"/>
        <v>-6310629552.3287392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-26294289.801369745</v>
      </c>
      <c r="L2165" s="444">
        <f t="shared" ca="1" si="124"/>
        <v>-6336923842.1301088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25">
      <c r="G2166" s="459"/>
      <c r="H2166" s="459">
        <v>2159</v>
      </c>
      <c r="I2166" s="444">
        <f t="shared" ca="1" si="125"/>
        <v>-6336923842.1301088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-26403849.342208788</v>
      </c>
      <c r="L2166" s="444">
        <f t="shared" ca="1" si="124"/>
        <v>-6363327691.4723177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25">
      <c r="G2167" s="459"/>
      <c r="H2167" s="459">
        <v>2160</v>
      </c>
      <c r="I2167" s="444">
        <f t="shared" ca="1" si="125"/>
        <v>-6363327691.4723177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-26513865.381134655</v>
      </c>
      <c r="L2167" s="444">
        <f t="shared" ca="1" si="124"/>
        <v>-6389841556.8534527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25">
      <c r="G2168" s="459"/>
      <c r="H2168" s="459">
        <v>2161</v>
      </c>
      <c r="I2168" s="444">
        <f t="shared" ca="1" si="125"/>
        <v>-6389841556.8534527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-26624339.820222721</v>
      </c>
      <c r="L2168" s="444">
        <f t="shared" ca="1" si="124"/>
        <v>-6416465896.6736755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25">
      <c r="G2169" s="459"/>
      <c r="H2169" s="459">
        <v>2162</v>
      </c>
      <c r="I2169" s="444">
        <f t="shared" ca="1" si="125"/>
        <v>-6416465896.6736755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-26735274.569473647</v>
      </c>
      <c r="L2169" s="444">
        <f t="shared" ca="1" si="124"/>
        <v>-6443201171.2431488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25">
      <c r="G2170" s="459"/>
      <c r="H2170" s="459">
        <v>2163</v>
      </c>
      <c r="I2170" s="444">
        <f t="shared" ca="1" si="125"/>
        <v>-6443201171.2431488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-26846671.546846453</v>
      </c>
      <c r="L2170" s="444">
        <f t="shared" ca="1" si="124"/>
        <v>-6470047842.7899952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25">
      <c r="G2171" s="459"/>
      <c r="H2171" s="459">
        <v>2164</v>
      </c>
      <c r="I2171" s="444">
        <f t="shared" ca="1" si="125"/>
        <v>-6470047842.7899952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-26958532.678291645</v>
      </c>
      <c r="L2171" s="444">
        <f t="shared" ca="1" si="124"/>
        <v>-6497006375.4682865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25">
      <c r="G2172" s="459"/>
      <c r="H2172" s="459">
        <v>2165</v>
      </c>
      <c r="I2172" s="444">
        <f t="shared" ca="1" si="125"/>
        <v>-6497006375.4682865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-27070859.897784527</v>
      </c>
      <c r="L2172" s="444">
        <f t="shared" ca="1" si="124"/>
        <v>-6524077235.3660707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25">
      <c r="G2173" s="459"/>
      <c r="H2173" s="459">
        <v>2166</v>
      </c>
      <c r="I2173" s="444">
        <f t="shared" ca="1" si="125"/>
        <v>-6524077235.3660707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-27183655.147358626</v>
      </c>
      <c r="L2173" s="444">
        <f t="shared" ca="1" si="124"/>
        <v>-6551260890.5134296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25">
      <c r="G2174" s="459"/>
      <c r="H2174" s="459">
        <v>2167</v>
      </c>
      <c r="I2174" s="444">
        <f t="shared" ca="1" si="125"/>
        <v>-6551260890.5134296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-27296920.377139289</v>
      </c>
      <c r="L2174" s="444">
        <f t="shared" ca="1" si="124"/>
        <v>-6578557810.8905687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25">
      <c r="G2175" s="459"/>
      <c r="H2175" s="459">
        <v>2168</v>
      </c>
      <c r="I2175" s="444">
        <f t="shared" ca="1" si="125"/>
        <v>-6578557810.8905687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-27410657.54537737</v>
      </c>
      <c r="L2175" s="444">
        <f t="shared" ca="1" si="124"/>
        <v>-6605968468.4359465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25">
      <c r="G2176" s="459"/>
      <c r="H2176" s="459">
        <v>2169</v>
      </c>
      <c r="I2176" s="444">
        <f t="shared" ca="1" si="125"/>
        <v>-6605968468.4359465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-27524868.618483111</v>
      </c>
      <c r="L2176" s="444">
        <f t="shared" ca="1" si="124"/>
        <v>-6633493337.05443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25">
      <c r="G2177" s="459"/>
      <c r="H2177" s="459">
        <v>2170</v>
      </c>
      <c r="I2177" s="444">
        <f t="shared" ca="1" si="125"/>
        <v>-6633493337.05443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-27639555.571060125</v>
      </c>
      <c r="L2177" s="444">
        <f t="shared" ca="1" si="124"/>
        <v>-6661132892.6254902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25">
      <c r="G2178" s="459"/>
      <c r="H2178" s="459">
        <v>2171</v>
      </c>
      <c r="I2178" s="444">
        <f t="shared" ca="1" si="125"/>
        <v>-6661132892.6254902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-27754720.385939542</v>
      </c>
      <c r="L2178" s="444">
        <f t="shared" ca="1" si="124"/>
        <v>-6688887613.0114298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25">
      <c r="G2179" s="459"/>
      <c r="H2179" s="459">
        <v>2172</v>
      </c>
      <c r="I2179" s="444">
        <f t="shared" ca="1" si="125"/>
        <v>-6688887613.0114298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-27870365.054214291</v>
      </c>
      <c r="L2179" s="444">
        <f t="shared" ca="1" si="124"/>
        <v>-6716757978.0656443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25">
      <c r="G2180" s="459"/>
      <c r="H2180" s="459">
        <v>2173</v>
      </c>
      <c r="I2180" s="444">
        <f t="shared" ca="1" si="125"/>
        <v>-6716757978.0656443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-27986491.575273514</v>
      </c>
      <c r="L2180" s="444">
        <f t="shared" ca="1" si="124"/>
        <v>-6744744469.6409178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25">
      <c r="G2181" s="459"/>
      <c r="H2181" s="459">
        <v>2174</v>
      </c>
      <c r="I2181" s="444">
        <f t="shared" ca="1" si="125"/>
        <v>-6744744469.6409178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-28103101.956837162</v>
      </c>
      <c r="L2181" s="444">
        <f t="shared" ca="1" si="124"/>
        <v>-6772847571.5977545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25">
      <c r="G2182" s="459"/>
      <c r="H2182" s="459">
        <v>2175</v>
      </c>
      <c r="I2182" s="444">
        <f t="shared" ca="1" si="125"/>
        <v>-6772847571.5977545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-28220198.214990642</v>
      </c>
      <c r="L2182" s="444">
        <f t="shared" ca="1" si="124"/>
        <v>-6801067769.8127451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25">
      <c r="G2183" s="459"/>
      <c r="H2183" s="459">
        <v>2176</v>
      </c>
      <c r="I2183" s="444">
        <f t="shared" ca="1" si="125"/>
        <v>-6801067769.8127451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-28337782.374219768</v>
      </c>
      <c r="L2183" s="444">
        <f t="shared" ca="1" si="124"/>
        <v>-6829405552.186965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25">
      <c r="G2184" s="459"/>
      <c r="H2184" s="459">
        <v>2177</v>
      </c>
      <c r="I2184" s="444">
        <f t="shared" ca="1" si="125"/>
        <v>-6829405552.186965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-28455856.467445686</v>
      </c>
      <c r="L2184" s="444">
        <f t="shared" ca="1" si="124"/>
        <v>-6857861408.6544104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25">
      <c r="G2185" s="459"/>
      <c r="H2185" s="459">
        <v>2178</v>
      </c>
      <c r="I2185" s="444">
        <f t="shared" ca="1" si="125"/>
        <v>-6857861408.6544104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-28574422.536060039</v>
      </c>
      <c r="L2185" s="444">
        <f t="shared" ca="1" si="124"/>
        <v>-6886435831.1904707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25">
      <c r="G2186" s="459"/>
      <c r="H2186" s="459">
        <v>2179</v>
      </c>
      <c r="I2186" s="444">
        <f t="shared" ca="1" si="125"/>
        <v>-6886435831.1904707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-28693482.629960295</v>
      </c>
      <c r="L2186" s="444">
        <f t="shared" ca="1" si="124"/>
        <v>-6915129313.8204308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25">
      <c r="G2187" s="459"/>
      <c r="H2187" s="459">
        <v>2180</v>
      </c>
      <c r="I2187" s="444">
        <f t="shared" ca="1" si="125"/>
        <v>-6915129313.8204308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-28813038.807585128</v>
      </c>
      <c r="L2187" s="444">
        <f t="shared" ca="1" si="124"/>
        <v>-6943942352.6280155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25">
      <c r="G2188" s="459"/>
      <c r="H2188" s="459">
        <v>2181</v>
      </c>
      <c r="I2188" s="444">
        <f t="shared" ca="1" si="125"/>
        <v>-6943942352.6280155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-28933093.13595007</v>
      </c>
      <c r="L2188" s="444">
        <f t="shared" ca="1" si="124"/>
        <v>-6972875445.7639656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25">
      <c r="G2189" s="459"/>
      <c r="H2189" s="459">
        <v>2182</v>
      </c>
      <c r="I2189" s="444">
        <f t="shared" ca="1" si="125"/>
        <v>-6972875445.7639656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-29053647.69068319</v>
      </c>
      <c r="L2189" s="444">
        <f t="shared" ca="1" si="124"/>
        <v>-7001929093.454649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25">
      <c r="G2190" s="459"/>
      <c r="H2190" s="459">
        <v>2183</v>
      </c>
      <c r="I2190" s="444">
        <f t="shared" ca="1" si="125"/>
        <v>-7001929093.454649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-29174704.556061037</v>
      </c>
      <c r="L2190" s="444">
        <f t="shared" ca="1" si="124"/>
        <v>-7031103798.0107098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25">
      <c r="G2191" s="459"/>
      <c r="H2191" s="459">
        <v>2184</v>
      </c>
      <c r="I2191" s="444">
        <f t="shared" ca="1" si="125"/>
        <v>-7031103798.0107098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-29296265.825044625</v>
      </c>
      <c r="L2191" s="444">
        <f t="shared" ca="1" si="124"/>
        <v>-7060400063.8357544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25">
      <c r="G2192" s="459"/>
      <c r="H2192" s="459">
        <v>2185</v>
      </c>
      <c r="I2192" s="444">
        <f t="shared" ca="1" si="125"/>
        <v>-7060400063.8357544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-29418333.599315643</v>
      </c>
      <c r="L2192" s="444">
        <f t="shared" ca="1" si="124"/>
        <v>-7089818397.43507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25">
      <c r="G2193" s="459"/>
      <c r="H2193" s="459">
        <v>2186</v>
      </c>
      <c r="I2193" s="444">
        <f t="shared" ca="1" si="125"/>
        <v>-7089818397.43507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-29540909.989312787</v>
      </c>
      <c r="L2193" s="444">
        <f t="shared" ca="1" si="124"/>
        <v>-7119359307.4243832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25">
      <c r="G2194" s="459"/>
      <c r="H2194" s="459">
        <v>2187</v>
      </c>
      <c r="I2194" s="444">
        <f t="shared" ca="1" si="125"/>
        <v>-7119359307.4243832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-29663997.114268262</v>
      </c>
      <c r="L2194" s="444">
        <f t="shared" ca="1" si="124"/>
        <v>-7149023304.5386515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25">
      <c r="G2195" s="459"/>
      <c r="H2195" s="459">
        <v>2188</v>
      </c>
      <c r="I2195" s="444">
        <f t="shared" ca="1" si="125"/>
        <v>-7149023304.5386515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-29787597.102244381</v>
      </c>
      <c r="L2195" s="444">
        <f t="shared" ca="1" si="124"/>
        <v>-7178810901.6408958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25">
      <c r="G2196" s="459"/>
      <c r="H2196" s="459">
        <v>2189</v>
      </c>
      <c r="I2196" s="444">
        <f t="shared" ca="1" si="125"/>
        <v>-7178810901.6408958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-29911712.090170395</v>
      </c>
      <c r="L2196" s="444">
        <f t="shared" ca="1" si="124"/>
        <v>-7208722613.7310667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25">
      <c r="G2197" s="459"/>
      <c r="H2197" s="459">
        <v>2190</v>
      </c>
      <c r="I2197" s="444">
        <f t="shared" ca="1" si="125"/>
        <v>-7208722613.7310667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-30036344.223879442</v>
      </c>
      <c r="L2197" s="444">
        <f t="shared" ca="1" si="124"/>
        <v>-7238758957.9549465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25">
      <c r="G2198" s="459"/>
      <c r="H2198" s="459">
        <v>2191</v>
      </c>
      <c r="I2198" s="444">
        <f t="shared" ca="1" si="125"/>
        <v>-7238758957.9549465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-30161495.65814561</v>
      </c>
      <c r="L2198" s="444">
        <f t="shared" ca="1" si="124"/>
        <v>-7268920453.6130924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25">
      <c r="G2199" s="459"/>
      <c r="H2199" s="459">
        <v>2192</v>
      </c>
      <c r="I2199" s="444">
        <f t="shared" ca="1" si="125"/>
        <v>-7268920453.6130924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-30287168.556721218</v>
      </c>
      <c r="L2199" s="444">
        <f t="shared" ca="1" si="124"/>
        <v>-7299207622.1698141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25">
      <c r="G2200" s="459"/>
      <c r="H2200" s="459">
        <v>2193</v>
      </c>
      <c r="I2200" s="444">
        <f t="shared" ca="1" si="125"/>
        <v>-7299207622.1698141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-30413365.09237422</v>
      </c>
      <c r="L2200" s="444">
        <f t="shared" ca="1" si="124"/>
        <v>-7329620987.262188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25">
      <c r="G2201" s="459"/>
      <c r="H2201" s="459">
        <v>2194</v>
      </c>
      <c r="I2201" s="444">
        <f t="shared" ca="1" si="125"/>
        <v>-7329620987.262188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-30540087.446925782</v>
      </c>
      <c r="L2201" s="444">
        <f t="shared" ca="1" si="124"/>
        <v>-7360161074.7091141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25">
      <c r="G2202" s="459"/>
      <c r="H2202" s="459">
        <v>2195</v>
      </c>
      <c r="I2202" s="444">
        <f t="shared" ca="1" si="125"/>
        <v>-7360161074.7091141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-30667337.811287969</v>
      </c>
      <c r="L2202" s="444">
        <f t="shared" ca="1" si="124"/>
        <v>-7390828412.520402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25">
      <c r="G2203" s="459"/>
      <c r="H2203" s="459">
        <v>2196</v>
      </c>
      <c r="I2203" s="444">
        <f t="shared" ca="1" si="125"/>
        <v>-7390828412.520402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-30795118.385501675</v>
      </c>
      <c r="L2203" s="444">
        <f t="shared" ca="1" si="124"/>
        <v>-7421623530.9059038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25">
      <c r="G2204" s="459"/>
      <c r="H2204" s="459">
        <v>2197</v>
      </c>
      <c r="I2204" s="444">
        <f t="shared" ca="1" si="125"/>
        <v>-7421623530.9059038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-30923431.378774598</v>
      </c>
      <c r="L2204" s="444">
        <f t="shared" ca="1" si="124"/>
        <v>-7452546962.2846785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25">
      <c r="G2205" s="459"/>
      <c r="H2205" s="459">
        <v>2198</v>
      </c>
      <c r="I2205" s="444">
        <f t="shared" ca="1" si="125"/>
        <v>-7452546962.2846785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-31052279.009519491</v>
      </c>
      <c r="L2205" s="444">
        <f t="shared" ca="1" si="124"/>
        <v>-7483599241.294198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25">
      <c r="G2206" s="459"/>
      <c r="H2206" s="459">
        <v>2199</v>
      </c>
      <c r="I2206" s="444">
        <f t="shared" ca="1" si="125"/>
        <v>-7483599241.294198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-31181663.505392488</v>
      </c>
      <c r="L2206" s="444">
        <f t="shared" ca="1" si="124"/>
        <v>-7514780904.7995901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25">
      <c r="G2207" s="459"/>
      <c r="H2207" s="459">
        <v>2200</v>
      </c>
      <c r="I2207" s="444">
        <f t="shared" ca="1" si="125"/>
        <v>-7514780904.7995901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-31311587.103331625</v>
      </c>
      <c r="L2207" s="444">
        <f t="shared" ca="1" si="124"/>
        <v>-7546092491.9029217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25">
      <c r="G2208" s="459"/>
      <c r="H2208" s="459">
        <v>2201</v>
      </c>
      <c r="I2208" s="444">
        <f t="shared" ca="1" si="125"/>
        <v>-7546092491.9029217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-31442052.049595505</v>
      </c>
      <c r="L2208" s="444">
        <f t="shared" ca="1" si="124"/>
        <v>-7577534543.9525175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25">
      <c r="G2209" s="459"/>
      <c r="H2209" s="459">
        <v>2202</v>
      </c>
      <c r="I2209" s="444">
        <f t="shared" ca="1" si="125"/>
        <v>-7577534543.9525175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-31573060.599802155</v>
      </c>
      <c r="L2209" s="444">
        <f t="shared" ca="1" si="124"/>
        <v>-7609107604.5523195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25">
      <c r="G2210" s="459"/>
      <c r="H2210" s="459">
        <v>2203</v>
      </c>
      <c r="I2210" s="444">
        <f t="shared" ca="1" si="125"/>
        <v>-7609107604.5523195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-31704615.018967997</v>
      </c>
      <c r="L2210" s="444">
        <f t="shared" ca="1" si="124"/>
        <v>-7640812219.5712872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25">
      <c r="G2211" s="459"/>
      <c r="H2211" s="459">
        <v>2204</v>
      </c>
      <c r="I2211" s="444">
        <f t="shared" ca="1" si="125"/>
        <v>-7640812219.5712872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-31836717.581547029</v>
      </c>
      <c r="L2211" s="444">
        <f t="shared" ca="1" si="124"/>
        <v>-7672648937.1528339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25">
      <c r="G2212" s="459"/>
      <c r="H2212" s="459">
        <v>2205</v>
      </c>
      <c r="I2212" s="444">
        <f t="shared" ca="1" si="125"/>
        <v>-7672648937.1528339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-31969370.571470141</v>
      </c>
      <c r="L2212" s="444">
        <f t="shared" ca="1" si="124"/>
        <v>-7704618307.7243042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25">
      <c r="G2213" s="459"/>
      <c r="H2213" s="459">
        <v>2206</v>
      </c>
      <c r="I2213" s="444">
        <f t="shared" ca="1" si="125"/>
        <v>-7704618307.7243042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-32102576.282184601</v>
      </c>
      <c r="L2213" s="444">
        <f t="shared" ca="1" si="124"/>
        <v>-7736720884.0064888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25">
      <c r="G2214" s="459"/>
      <c r="H2214" s="459">
        <v>2207</v>
      </c>
      <c r="I2214" s="444">
        <f t="shared" ca="1" si="125"/>
        <v>-7736720884.0064888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-32236337.016693704</v>
      </c>
      <c r="L2214" s="444">
        <f t="shared" ca="1" si="124"/>
        <v>-7768957221.0231829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25">
      <c r="G2215" s="459"/>
      <c r="H2215" s="459">
        <v>2208</v>
      </c>
      <c r="I2215" s="444">
        <f t="shared" ca="1" si="125"/>
        <v>-7768957221.0231829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-32370655.087596592</v>
      </c>
      <c r="L2215" s="444">
        <f t="shared" ca="1" si="124"/>
        <v>-7801327876.1107798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25">
      <c r="G2216" s="459"/>
      <c r="H2216" s="459">
        <v>2209</v>
      </c>
      <c r="I2216" s="444">
        <f t="shared" ca="1" si="125"/>
        <v>-7801327876.1107798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-32505532.817128249</v>
      </c>
      <c r="L2216" s="444">
        <f t="shared" ca="1" si="124"/>
        <v>-7833833408.9279079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25">
      <c r="G2217" s="459"/>
      <c r="H2217" s="459">
        <v>2210</v>
      </c>
      <c r="I2217" s="444">
        <f t="shared" ca="1" si="125"/>
        <v>-7833833408.9279079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-32640972.537199616</v>
      </c>
      <c r="L2217" s="444">
        <f t="shared" ca="1" si="124"/>
        <v>-7866474381.4651079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25">
      <c r="G2218" s="459"/>
      <c r="H2218" s="459">
        <v>2211</v>
      </c>
      <c r="I2218" s="444">
        <f t="shared" ca="1" si="125"/>
        <v>-7866474381.4651079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-32776976.58943795</v>
      </c>
      <c r="L2218" s="444">
        <f t="shared" ca="1" si="124"/>
        <v>-7899251358.0545454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25">
      <c r="G2219" s="459"/>
      <c r="H2219" s="459">
        <v>2212</v>
      </c>
      <c r="I2219" s="444">
        <f t="shared" ca="1" si="125"/>
        <v>-7899251358.0545454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-32913547.325227272</v>
      </c>
      <c r="L2219" s="444">
        <f t="shared" ca="1" si="124"/>
        <v>-7932164905.3797731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25">
      <c r="G2220" s="459"/>
      <c r="H2220" s="459">
        <v>2213</v>
      </c>
      <c r="I2220" s="444">
        <f t="shared" ca="1" si="125"/>
        <v>-7932164905.3797731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-33050687.105749056</v>
      </c>
      <c r="L2220" s="444">
        <f t="shared" ca="1" si="124"/>
        <v>-7965215592.4855223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25">
      <c r="G2221" s="459"/>
      <c r="H2221" s="459">
        <v>2214</v>
      </c>
      <c r="I2221" s="444">
        <f t="shared" ca="1" si="125"/>
        <v>-7965215592.4855223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-33188398.302023008</v>
      </c>
      <c r="L2221" s="444">
        <f t="shared" ca="1" si="124"/>
        <v>-7998403990.7875452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25">
      <c r="G2222" s="459"/>
      <c r="H2222" s="459">
        <v>2215</v>
      </c>
      <c r="I2222" s="444">
        <f t="shared" ca="1" si="125"/>
        <v>-7998403990.7875452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-33326683.294948108</v>
      </c>
      <c r="L2222" s="444">
        <f t="shared" ca="1" si="124"/>
        <v>-8031730674.0824938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25">
      <c r="G2223" s="459"/>
      <c r="H2223" s="459">
        <v>2216</v>
      </c>
      <c r="I2223" s="444">
        <f t="shared" ca="1" si="125"/>
        <v>-8031730674.0824938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-33465544.475343723</v>
      </c>
      <c r="L2223" s="444">
        <f t="shared" ca="1" si="124"/>
        <v>-8065196218.5578375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25">
      <c r="G2224" s="459"/>
      <c r="H2224" s="459">
        <v>2217</v>
      </c>
      <c r="I2224" s="444">
        <f t="shared" ca="1" si="125"/>
        <v>-8065196218.5578375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-33604984.243990988</v>
      </c>
      <c r="L2224" s="444">
        <f t="shared" ca="1" si="124"/>
        <v>-8098801202.8018284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25">
      <c r="G2225" s="459"/>
      <c r="H2225" s="459">
        <v>2218</v>
      </c>
      <c r="I2225" s="444">
        <f t="shared" ca="1" si="125"/>
        <v>-8098801202.8018284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-33745005.011674285</v>
      </c>
      <c r="L2225" s="444">
        <f t="shared" ca="1" si="124"/>
        <v>-8132546207.8135023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25">
      <c r="G2226" s="459"/>
      <c r="H2226" s="459">
        <v>2219</v>
      </c>
      <c r="I2226" s="444">
        <f t="shared" ca="1" si="125"/>
        <v>-8132546207.8135023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-33885609.199222922</v>
      </c>
      <c r="L2226" s="444">
        <f t="shared" ca="1" si="124"/>
        <v>-8166431817.0127249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25">
      <c r="G2227" s="459"/>
      <c r="H2227" s="459">
        <v>2220</v>
      </c>
      <c r="I2227" s="444">
        <f t="shared" ca="1" si="125"/>
        <v>-8166431817.0127249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-34026799.237553023</v>
      </c>
      <c r="L2227" s="444">
        <f t="shared" ca="1" si="124"/>
        <v>-8200458616.2502775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25">
      <c r="G2228" s="459"/>
      <c r="H2228" s="459">
        <v>2221</v>
      </c>
      <c r="I2228" s="444">
        <f t="shared" ca="1" si="125"/>
        <v>-8200458616.2502775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-34168577.567709491</v>
      </c>
      <c r="L2228" s="444">
        <f t="shared" ca="1" si="124"/>
        <v>-8234627193.8179874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25">
      <c r="G2229" s="459"/>
      <c r="H2229" s="459">
        <v>2222</v>
      </c>
      <c r="I2229" s="444">
        <f t="shared" ca="1" si="125"/>
        <v>-8234627193.8179874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-34310946.640908286</v>
      </c>
      <c r="L2229" s="444">
        <f t="shared" ca="1" si="124"/>
        <v>-8268938140.4588957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25">
      <c r="G2230" s="459"/>
      <c r="H2230" s="459">
        <v>2223</v>
      </c>
      <c r="I2230" s="444">
        <f t="shared" ca="1" si="125"/>
        <v>-8268938140.4588957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-34453908.918578729</v>
      </c>
      <c r="L2230" s="444">
        <f t="shared" ca="1" si="124"/>
        <v>-8303392049.3774748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25">
      <c r="G2231" s="459"/>
      <c r="H2231" s="459">
        <v>2224</v>
      </c>
      <c r="I2231" s="444">
        <f t="shared" ca="1" si="125"/>
        <v>-8303392049.3774748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-34597466.872406147</v>
      </c>
      <c r="L2231" s="444">
        <f t="shared" ca="1" si="124"/>
        <v>-8337989516.2498808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25">
      <c r="G2232" s="459"/>
      <c r="H2232" s="459">
        <v>2225</v>
      </c>
      <c r="I2232" s="444">
        <f t="shared" ca="1" si="125"/>
        <v>-8337989516.2498808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-34741622.984374501</v>
      </c>
      <c r="L2232" s="444">
        <f t="shared" ca="1" si="124"/>
        <v>-8372731139.2342548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25">
      <c r="G2233" s="459"/>
      <c r="H2233" s="459">
        <v>2226</v>
      </c>
      <c r="I2233" s="444">
        <f t="shared" ca="1" si="125"/>
        <v>-8372731139.2342548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-34886379.746809393</v>
      </c>
      <c r="L2233" s="444">
        <f t="shared" ca="1" si="124"/>
        <v>-8407617518.9810638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25">
      <c r="G2234" s="459"/>
      <c r="H2234" s="459">
        <v>2227</v>
      </c>
      <c r="I2234" s="444">
        <f t="shared" ca="1" si="125"/>
        <v>-8407617518.9810638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-35031739.6624211</v>
      </c>
      <c r="L2234" s="444">
        <f t="shared" ca="1" si="124"/>
        <v>-8442649258.6434851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25">
      <c r="G2235" s="459"/>
      <c r="H2235" s="459">
        <v>2228</v>
      </c>
      <c r="I2235" s="444">
        <f t="shared" ca="1" si="125"/>
        <v>-8442649258.6434851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-35177705.244347855</v>
      </c>
      <c r="L2235" s="444">
        <f t="shared" ca="1" si="124"/>
        <v>-8477826963.8878326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25">
      <c r="G2236" s="459"/>
      <c r="H2236" s="459">
        <v>2229</v>
      </c>
      <c r="I2236" s="444">
        <f t="shared" ca="1" si="125"/>
        <v>-8477826963.8878326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-35324279.016199306</v>
      </c>
      <c r="L2236" s="444">
        <f t="shared" ca="1" si="124"/>
        <v>-8513151242.9040318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25">
      <c r="G2237" s="459"/>
      <c r="H2237" s="459">
        <v>2230</v>
      </c>
      <c r="I2237" s="444">
        <f t="shared" ca="1" si="125"/>
        <v>-8513151242.9040318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-35471463.51210013</v>
      </c>
      <c r="L2237" s="444">
        <f t="shared" ca="1" si="124"/>
        <v>-8548622706.416132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25">
      <c r="G2238" s="459"/>
      <c r="H2238" s="459">
        <v>2231</v>
      </c>
      <c r="I2238" s="444">
        <f t="shared" ca="1" si="125"/>
        <v>-8548622706.416132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-35619261.276733875</v>
      </c>
      <c r="L2238" s="444">
        <f t="shared" ca="1" si="124"/>
        <v>-8584241967.6928654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25">
      <c r="G2239" s="459"/>
      <c r="H2239" s="459">
        <v>2232</v>
      </c>
      <c r="I2239" s="444">
        <f t="shared" ca="1" si="125"/>
        <v>-8584241967.6928654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-35767674.865386941</v>
      </c>
      <c r="L2239" s="444">
        <f t="shared" ca="1" si="124"/>
        <v>-8620009642.5582523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25">
      <c r="G2240" s="459"/>
      <c r="H2240" s="459">
        <v>2233</v>
      </c>
      <c r="I2240" s="444">
        <f t="shared" ca="1" si="125"/>
        <v>-8620009642.5582523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-35916706.843992718</v>
      </c>
      <c r="L2240" s="444">
        <f t="shared" ca="1" si="124"/>
        <v>-8655926349.4022446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25">
      <c r="G2241" s="459"/>
      <c r="H2241" s="459">
        <v>2234</v>
      </c>
      <c r="I2241" s="444">
        <f t="shared" ca="1" si="125"/>
        <v>-8655926349.4022446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-36066359.789176017</v>
      </c>
      <c r="L2241" s="444">
        <f t="shared" ca="1" si="124"/>
        <v>-8691992709.1914215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25">
      <c r="G2242" s="459"/>
      <c r="H2242" s="459">
        <v>2235</v>
      </c>
      <c r="I2242" s="444">
        <f t="shared" ca="1" si="125"/>
        <v>-8691992709.1914215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-36216636.288297586</v>
      </c>
      <c r="L2242" s="444">
        <f t="shared" ca="1" si="124"/>
        <v>-8728209345.4797192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25">
      <c r="G2243" s="459"/>
      <c r="H2243" s="459">
        <v>2236</v>
      </c>
      <c r="I2243" s="444">
        <f t="shared" ca="1" si="125"/>
        <v>-8728209345.4797192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-36367538.939498827</v>
      </c>
      <c r="L2243" s="444">
        <f t="shared" ca="1" si="124"/>
        <v>-8764576884.4192181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25">
      <c r="G2244" s="459"/>
      <c r="H2244" s="459">
        <v>2237</v>
      </c>
      <c r="I2244" s="444">
        <f t="shared" ca="1" si="125"/>
        <v>-8764576884.4192181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-36519070.351746738</v>
      </c>
      <c r="L2244" s="444">
        <f t="shared" ca="1" si="124"/>
        <v>-8801095954.7709656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25">
      <c r="G2245" s="459"/>
      <c r="H2245" s="459">
        <v>2238</v>
      </c>
      <c r="I2245" s="444">
        <f t="shared" ca="1" si="125"/>
        <v>-8801095954.7709656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-36671233.144879021</v>
      </c>
      <c r="L2245" s="444">
        <f t="shared" ca="1" si="124"/>
        <v>-8837767187.915844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25">
      <c r="G2246" s="459"/>
      <c r="H2246" s="459">
        <v>2239</v>
      </c>
      <c r="I2246" s="444">
        <f t="shared" ca="1" si="125"/>
        <v>-8837767187.915844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-36824029.949649349</v>
      </c>
      <c r="L2246" s="444">
        <f t="shared" ca="1" si="124"/>
        <v>-8874591217.8654938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25">
      <c r="G2247" s="459"/>
      <c r="H2247" s="459">
        <v>2240</v>
      </c>
      <c r="I2247" s="444">
        <f t="shared" ca="1" si="125"/>
        <v>-8874591217.8654938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-36977463.407772891</v>
      </c>
      <c r="L2247" s="444">
        <f t="shared" ca="1" si="124"/>
        <v>-8911568681.2732658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25">
      <c r="G2248" s="459"/>
      <c r="H2248" s="459">
        <v>2241</v>
      </c>
      <c r="I2248" s="444">
        <f t="shared" ca="1" si="125"/>
        <v>-8911568681.2732658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-37131536.17197194</v>
      </c>
      <c r="L2248" s="444">
        <f t="shared" ca="1" si="124"/>
        <v>-8948700217.4452381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25">
      <c r="G2249" s="459"/>
      <c r="H2249" s="459">
        <v>2242</v>
      </c>
      <c r="I2249" s="444">
        <f t="shared" ca="1" si="125"/>
        <v>-8948700217.4452381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-37286250.906021826</v>
      </c>
      <c r="L2249" s="444">
        <f t="shared" ca="1" si="124"/>
        <v>-8985986468.3512592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25">
      <c r="G2250" s="459"/>
      <c r="H2250" s="459">
        <v>2243</v>
      </c>
      <c r="I2250" s="444">
        <f t="shared" ca="1" si="125"/>
        <v>-8985986468.3512592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-37441610.284796916</v>
      </c>
      <c r="L2250" s="444">
        <f t="shared" ca="1" si="124"/>
        <v>-9023428078.6360569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25">
      <c r="G2251" s="459"/>
      <c r="H2251" s="459">
        <v>2244</v>
      </c>
      <c r="I2251" s="444">
        <f t="shared" ca="1" si="125"/>
        <v>-9023428078.6360569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-37597616.994316906</v>
      </c>
      <c r="L2251" s="444">
        <f t="shared" ca="1" si="124"/>
        <v>-9061025695.630373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25">
      <c r="G2252" s="459"/>
      <c r="H2252" s="459">
        <v>2245</v>
      </c>
      <c r="I2252" s="444">
        <f t="shared" ca="1" si="125"/>
        <v>-9061025695.630373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-37754273.731793217</v>
      </c>
      <c r="L2252" s="444">
        <f t="shared" ca="1" si="124"/>
        <v>-9098779969.3621655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25">
      <c r="G2253" s="459"/>
      <c r="H2253" s="459">
        <v>2246</v>
      </c>
      <c r="I2253" s="444">
        <f t="shared" ca="1" si="125"/>
        <v>-9098779969.3621655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-37911583.205675691</v>
      </c>
      <c r="L2253" s="444">
        <f t="shared" ca="1" si="124"/>
        <v>-9136691552.5678406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25">
      <c r="G2254" s="459"/>
      <c r="H2254" s="459">
        <v>2247</v>
      </c>
      <c r="I2254" s="444">
        <f t="shared" ca="1" si="125"/>
        <v>-9136691552.5678406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-38069548.135699332</v>
      </c>
      <c r="L2254" s="444">
        <f t="shared" ca="1" si="124"/>
        <v>-9174761100.7035408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25">
      <c r="G2255" s="459"/>
      <c r="H2255" s="459">
        <v>2248</v>
      </c>
      <c r="I2255" s="444">
        <f t="shared" ca="1" si="125"/>
        <v>-9174761100.7035408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-38228171.252931416</v>
      </c>
      <c r="L2255" s="444">
        <f t="shared" ca="1" si="124"/>
        <v>-9212989271.9564724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25">
      <c r="G2256" s="459"/>
      <c r="H2256" s="459">
        <v>2249</v>
      </c>
      <c r="I2256" s="444">
        <f t="shared" ca="1" si="125"/>
        <v>-9212989271.9564724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-38387455.299818635</v>
      </c>
      <c r="L2256" s="444">
        <f t="shared" ca="1" si="124"/>
        <v>-9251376727.2562904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25">
      <c r="G2257" s="459"/>
      <c r="H2257" s="459">
        <v>2250</v>
      </c>
      <c r="I2257" s="444">
        <f t="shared" ca="1" si="125"/>
        <v>-9251376727.2562904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-38547403.030234545</v>
      </c>
      <c r="L2257" s="444">
        <f t="shared" ca="1" si="124"/>
        <v>-9289924130.2865257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25">
      <c r="G2258" s="459"/>
      <c r="H2258" s="459">
        <v>2251</v>
      </c>
      <c r="I2258" s="444">
        <f t="shared" ca="1" si="125"/>
        <v>-9289924130.2865257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-38708017.209527187</v>
      </c>
      <c r="L2258" s="444">
        <f t="shared" ca="1" si="124"/>
        <v>-9328632147.4960537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25">
      <c r="G2259" s="459"/>
      <c r="H2259" s="459">
        <v>2252</v>
      </c>
      <c r="I2259" s="444">
        <f t="shared" ca="1" si="125"/>
        <v>-9328632147.4960537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-38869300.614566892</v>
      </c>
      <c r="L2259" s="444">
        <f t="shared" ca="1" si="124"/>
        <v>-9367501448.1106205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25">
      <c r="G2260" s="459"/>
      <c r="H2260" s="459">
        <v>2253</v>
      </c>
      <c r="I2260" s="444">
        <f t="shared" ca="1" si="125"/>
        <v>-9367501448.1106205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-39031256.033794254</v>
      </c>
      <c r="L2260" s="444">
        <f t="shared" ca="1" si="124"/>
        <v>-9406532704.1444149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25">
      <c r="G2261" s="459"/>
      <c r="H2261" s="459">
        <v>2254</v>
      </c>
      <c r="I2261" s="444">
        <f t="shared" ca="1" si="125"/>
        <v>-9406532704.1444149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-39193886.267268397</v>
      </c>
      <c r="L2261" s="444">
        <f t="shared" ca="1" si="124"/>
        <v>-9445726590.411684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25">
      <c r="G2262" s="459"/>
      <c r="H2262" s="459">
        <v>2255</v>
      </c>
      <c r="I2262" s="444">
        <f t="shared" ca="1" si="125"/>
        <v>-9445726590.411684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-39357194.126715347</v>
      </c>
      <c r="L2262" s="444">
        <f t="shared" ca="1" si="124"/>
        <v>-9485083784.5383987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25">
      <c r="G2263" s="459"/>
      <c r="H2263" s="459">
        <v>2256</v>
      </c>
      <c r="I2263" s="444">
        <f t="shared" ca="1" si="125"/>
        <v>-9485083784.5383987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-39521182.435576662</v>
      </c>
      <c r="L2263" s="444">
        <f t="shared" ca="1" si="124"/>
        <v>-9524604966.9739761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25">
      <c r="G2264" s="459"/>
      <c r="H2264" s="459">
        <v>2257</v>
      </c>
      <c r="I2264" s="444">
        <f t="shared" ca="1" si="125"/>
        <v>-9524604966.9739761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-39685854.029058233</v>
      </c>
      <c r="L2264" s="444">
        <f t="shared" ca="1" si="124"/>
        <v>-9564290821.0030346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25">
      <c r="G2265" s="459"/>
      <c r="H2265" s="459">
        <v>2258</v>
      </c>
      <c r="I2265" s="444">
        <f t="shared" ca="1" si="125"/>
        <v>-9564290821.0030346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-39851211.754179314</v>
      </c>
      <c r="L2265" s="444">
        <f t="shared" ca="1" si="124"/>
        <v>-9604142032.7572136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25">
      <c r="G2266" s="459"/>
      <c r="H2266" s="459">
        <v>2259</v>
      </c>
      <c r="I2266" s="444">
        <f t="shared" ca="1" si="125"/>
        <v>-9604142032.7572136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-40017258.469821721</v>
      </c>
      <c r="L2266" s="444">
        <f t="shared" ca="1" si="124"/>
        <v>-9644159291.2270355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25">
      <c r="G2267" s="459"/>
      <c r="H2267" s="459">
        <v>2260</v>
      </c>
      <c r="I2267" s="444">
        <f t="shared" ca="1" si="125"/>
        <v>-9644159291.2270355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-40183997.046779312</v>
      </c>
      <c r="L2267" s="444">
        <f t="shared" ca="1" si="124"/>
        <v>-9684343288.2738152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25">
      <c r="G2268" s="459"/>
      <c r="H2268" s="459">
        <v>2261</v>
      </c>
      <c r="I2268" s="444">
        <f t="shared" ca="1" si="125"/>
        <v>-9684343288.2738152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-40351430.36780756</v>
      </c>
      <c r="L2268" s="444">
        <f t="shared" ca="1" si="124"/>
        <v>-9724694718.6416225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25">
      <c r="G2269" s="459"/>
      <c r="H2269" s="459">
        <v>2262</v>
      </c>
      <c r="I2269" s="444">
        <f t="shared" ca="1" si="125"/>
        <v>-9724694718.6416225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-40519561.327673428</v>
      </c>
      <c r="L2269" s="444">
        <f t="shared" ca="1" si="124"/>
        <v>-9765214279.9692955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25">
      <c r="G2270" s="459"/>
      <c r="H2270" s="459">
        <v>2263</v>
      </c>
      <c r="I2270" s="444">
        <f t="shared" ca="1" si="125"/>
        <v>-9765214279.9692955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-40688392.833205394</v>
      </c>
      <c r="L2270" s="444">
        <f t="shared" ca="1" si="124"/>
        <v>-9805902672.8025017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25">
      <c r="G2271" s="459"/>
      <c r="H2271" s="459">
        <v>2264</v>
      </c>
      <c r="I2271" s="444">
        <f t="shared" ca="1" si="125"/>
        <v>-9805902672.8025017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-40857927.803343758</v>
      </c>
      <c r="L2271" s="444">
        <f t="shared" ca="1" si="124"/>
        <v>-9846760600.6058445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25">
      <c r="G2272" s="459"/>
      <c r="H2272" s="459">
        <v>2265</v>
      </c>
      <c r="I2272" s="444">
        <f t="shared" ca="1" si="125"/>
        <v>-9846760600.6058445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-41028169.169191018</v>
      </c>
      <c r="L2272" s="444">
        <f t="shared" ca="1" si="124"/>
        <v>-9887788769.7750359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25">
      <c r="G2273" s="459"/>
      <c r="H2273" s="459">
        <v>2266</v>
      </c>
      <c r="I2273" s="444">
        <f t="shared" ca="1" si="125"/>
        <v>-9887788769.7750359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-41199119.87406265</v>
      </c>
      <c r="L2273" s="444">
        <f t="shared" ca="1" si="124"/>
        <v>-9928987889.6490993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25">
      <c r="G2274" s="459"/>
      <c r="H2274" s="459">
        <v>2267</v>
      </c>
      <c r="I2274" s="444">
        <f t="shared" ca="1" si="125"/>
        <v>-9928987889.6490993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-41370782.873537913</v>
      </c>
      <c r="L2274" s="444">
        <f t="shared" ca="1" si="124"/>
        <v>-9970358672.5226364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25">
      <c r="G2275" s="459"/>
      <c r="H2275" s="459">
        <v>2268</v>
      </c>
      <c r="I2275" s="444">
        <f t="shared" ca="1" si="125"/>
        <v>-9970358672.5226364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-41543161.135510981</v>
      </c>
      <c r="L2275" s="444">
        <f t="shared" ca="1" si="124"/>
        <v>-10011901833.658148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25">
      <c r="G2276" s="459"/>
      <c r="H2276" s="459">
        <v>2269</v>
      </c>
      <c r="I2276" s="444">
        <f t="shared" ca="1" si="125"/>
        <v>-10011901833.658148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-41716257.640242279</v>
      </c>
      <c r="L2276" s="444">
        <f t="shared" ca="1" si="124"/>
        <v>-10053618091.298389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25">
      <c r="G2277" s="459"/>
      <c r="H2277" s="459">
        <v>2270</v>
      </c>
      <c r="I2277" s="444">
        <f t="shared" ca="1" si="125"/>
        <v>-10053618091.298389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-41890075.380409956</v>
      </c>
      <c r="L2277" s="444">
        <f t="shared" ca="1" si="124"/>
        <v>-10095508166.678799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25">
      <c r="G2278" s="459"/>
      <c r="H2278" s="459">
        <v>2271</v>
      </c>
      <c r="I2278" s="444">
        <f t="shared" ca="1" si="125"/>
        <v>-10095508166.678799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-42064617.361161664</v>
      </c>
      <c r="L2278" s="444">
        <f t="shared" ca="1" si="124"/>
        <v>-10137572784.039961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25">
      <c r="G2279" s="459"/>
      <c r="H2279" s="459">
        <v>2272</v>
      </c>
      <c r="I2279" s="444">
        <f t="shared" ca="1" si="125"/>
        <v>-10137572784.039961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-42239886.6001665</v>
      </c>
      <c r="L2279" s="444">
        <f t="shared" ca="1" si="124"/>
        <v>-10179812670.640127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25">
      <c r="G2280" s="459"/>
      <c r="H2280" s="459">
        <v>2273</v>
      </c>
      <c r="I2280" s="444">
        <f t="shared" ca="1" si="125"/>
        <v>-10179812670.640127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-42415886.127667196</v>
      </c>
      <c r="L2280" s="444">
        <f t="shared" ca="1" si="124"/>
        <v>-10222228556.767794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25">
      <c r="G2281" s="459"/>
      <c r="H2281" s="459">
        <v>2274</v>
      </c>
      <c r="I2281" s="444">
        <f t="shared" ca="1" si="125"/>
        <v>-10222228556.767794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-42592618.986532472</v>
      </c>
      <c r="L2281" s="444">
        <f t="shared" ca="1" si="124"/>
        <v>-10264821175.754326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25">
      <c r="G2282" s="459"/>
      <c r="H2282" s="459">
        <v>2275</v>
      </c>
      <c r="I2282" s="444">
        <f t="shared" ca="1" si="125"/>
        <v>-10264821175.754326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-42770088.232309692</v>
      </c>
      <c r="L2282" s="444">
        <f t="shared" ca="1" si="124"/>
        <v>-10307591263.986635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25">
      <c r="G2283" s="459"/>
      <c r="H2283" s="459">
        <v>2276</v>
      </c>
      <c r="I2283" s="444">
        <f t="shared" ca="1" si="125"/>
        <v>-10307591263.986635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-42948296.933277644</v>
      </c>
      <c r="L2283" s="444">
        <f t="shared" ca="1" si="124"/>
        <v>-10350539560.919912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25">
      <c r="G2284" s="459"/>
      <c r="H2284" s="459">
        <v>2277</v>
      </c>
      <c r="I2284" s="444">
        <f t="shared" ca="1" si="125"/>
        <v>-10350539560.919912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-43127248.170499638</v>
      </c>
      <c r="L2284" s="444">
        <f t="shared" ca="1" si="124"/>
        <v>-10393666809.090412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25">
      <c r="G2285" s="459"/>
      <c r="H2285" s="459">
        <v>2278</v>
      </c>
      <c r="I2285" s="444">
        <f t="shared" ca="1" si="125"/>
        <v>-10393666809.090412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-43306945.037876718</v>
      </c>
      <c r="L2285" s="444">
        <f t="shared" ca="1" si="124"/>
        <v>-10436973754.128288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25">
      <c r="G2286" s="459"/>
      <c r="H2286" s="459">
        <v>2279</v>
      </c>
      <c r="I2286" s="444">
        <f t="shared" ca="1" si="125"/>
        <v>-10436973754.128288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-43487390.6422012</v>
      </c>
      <c r="L2286" s="444">
        <f t="shared" ca="1" si="124"/>
        <v>-10480461144.770489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25">
      <c r="G2287" s="459"/>
      <c r="H2287" s="459">
        <v>2280</v>
      </c>
      <c r="I2287" s="444">
        <f t="shared" ca="1" si="125"/>
        <v>-10480461144.770489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-43668588.103210367</v>
      </c>
      <c r="L2287" s="444">
        <f t="shared" ca="1" si="124"/>
        <v>-10524129732.873699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25">
      <c r="G2288" s="459"/>
      <c r="H2288" s="459">
        <v>2281</v>
      </c>
      <c r="I2288" s="444">
        <f t="shared" ca="1" si="125"/>
        <v>-10524129732.873699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-43850540.55364041</v>
      </c>
      <c r="L2288" s="444">
        <f t="shared" ca="1" si="124"/>
        <v>-10567980273.42734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25">
      <c r="G2289" s="459"/>
      <c r="H2289" s="459">
        <v>2282</v>
      </c>
      <c r="I2289" s="444">
        <f t="shared" ca="1" si="125"/>
        <v>-10567980273.42734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-44033251.13928058</v>
      </c>
      <c r="L2289" s="444">
        <f t="shared" ca="1" si="124"/>
        <v>-10612013524.56662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25">
      <c r="G2290" s="459"/>
      <c r="H2290" s="459">
        <v>2283</v>
      </c>
      <c r="I2290" s="444">
        <f t="shared" ca="1" si="125"/>
        <v>-10612013524.56662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-44216723.019027583</v>
      </c>
      <c r="L2290" s="444">
        <f t="shared" ca="1" si="124"/>
        <v>-10656230247.585648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25">
      <c r="G2291" s="459"/>
      <c r="H2291" s="459">
        <v>2284</v>
      </c>
      <c r="I2291" s="444">
        <f t="shared" ca="1" si="125"/>
        <v>-10656230247.585648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-44400959.364940196</v>
      </c>
      <c r="L2291" s="444">
        <f t="shared" ca="1" si="124"/>
        <v>-10700631206.950588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25">
      <c r="G2292" s="459"/>
      <c r="H2292" s="459">
        <v>2285</v>
      </c>
      <c r="I2292" s="444">
        <f t="shared" ca="1" si="125"/>
        <v>-10700631206.950588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-44585963.362294115</v>
      </c>
      <c r="L2292" s="444">
        <f t="shared" ca="1" si="124"/>
        <v>-10745217170.312881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25">
      <c r="G2293" s="459"/>
      <c r="H2293" s="459">
        <v>2286</v>
      </c>
      <c r="I2293" s="444">
        <f t="shared" ca="1" si="125"/>
        <v>-10745217170.312881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-44771738.209637009</v>
      </c>
      <c r="L2293" s="444">
        <f t="shared" ca="1" si="124"/>
        <v>-10789988908.522518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25">
      <c r="G2294" s="459"/>
      <c r="H2294" s="459">
        <v>2287</v>
      </c>
      <c r="I2294" s="444">
        <f t="shared" ca="1" si="125"/>
        <v>-10789988908.522518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-44958287.118843824</v>
      </c>
      <c r="L2294" s="444">
        <f t="shared" ca="1" si="124"/>
        <v>-10834947195.641361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25">
      <c r="G2295" s="459"/>
      <c r="H2295" s="459">
        <v>2288</v>
      </c>
      <c r="I2295" s="444">
        <f t="shared" ca="1" si="125"/>
        <v>-10834947195.641361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-45145613.315172337</v>
      </c>
      <c r="L2295" s="444">
        <f t="shared" ca="1" si="124"/>
        <v>-10880092808.956533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25">
      <c r="G2296" s="459"/>
      <c r="H2296" s="459">
        <v>2289</v>
      </c>
      <c r="I2296" s="444">
        <f t="shared" ca="1" si="125"/>
        <v>-10880092808.956533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-45333720.037318885</v>
      </c>
      <c r="L2296" s="444">
        <f t="shared" ca="1" si="124"/>
        <v>-10925426528.993853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25">
      <c r="G2297" s="459"/>
      <c r="H2297" s="459">
        <v>2290</v>
      </c>
      <c r="I2297" s="444">
        <f t="shared" ca="1" si="125"/>
        <v>-10925426528.993853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-45522610.537474386</v>
      </c>
      <c r="L2297" s="444">
        <f t="shared" ca="1" si="124"/>
        <v>-10970949139.531326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25">
      <c r="G2298" s="459"/>
      <c r="H2298" s="459">
        <v>2291</v>
      </c>
      <c r="I2298" s="444">
        <f t="shared" ca="1" si="125"/>
        <v>-10970949139.531326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-45712288.081380524</v>
      </c>
      <c r="L2298" s="444">
        <f t="shared" ca="1" si="124"/>
        <v>-11016661427.612707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25">
      <c r="G2299" s="459"/>
      <c r="H2299" s="459">
        <v>2292</v>
      </c>
      <c r="I2299" s="444">
        <f t="shared" ca="1" si="125"/>
        <v>-11016661427.612707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-45902755.948386282</v>
      </c>
      <c r="L2299" s="444">
        <f t="shared" ca="1" si="124"/>
        <v>-11062564183.561094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25">
      <c r="G2300" s="459"/>
      <c r="H2300" s="459">
        <v>2293</v>
      </c>
      <c r="I2300" s="444">
        <f t="shared" ca="1" si="125"/>
        <v>-11062564183.561094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-46094017.431504562</v>
      </c>
      <c r="L2300" s="444">
        <f t="shared" ca="1" si="124"/>
        <v>-11108658200.992599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25">
      <c r="G2301" s="459"/>
      <c r="H2301" s="459">
        <v>2294</v>
      </c>
      <c r="I2301" s="444">
        <f t="shared" ca="1" si="125"/>
        <v>-11108658200.992599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-46286075.837469161</v>
      </c>
      <c r="L2301" s="444">
        <f t="shared" ca="1" si="124"/>
        <v>-11154944276.830069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25">
      <c r="G2302" s="459"/>
      <c r="H2302" s="459">
        <v>2295</v>
      </c>
      <c r="I2302" s="444">
        <f t="shared" ca="1" si="125"/>
        <v>-11154944276.830069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-46478934.486791953</v>
      </c>
      <c r="L2302" s="444">
        <f t="shared" ca="1" si="124"/>
        <v>-11201423211.31686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25">
      <c r="G2303" s="459"/>
      <c r="H2303" s="459">
        <v>2296</v>
      </c>
      <c r="I2303" s="444">
        <f t="shared" ca="1" si="125"/>
        <v>-11201423211.31686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-46672596.713820249</v>
      </c>
      <c r="L2303" s="444">
        <f t="shared" ref="L2303:L2557" ca="1" si="129">I2303-J2303+K2303</f>
        <v>-11248095808.03068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25">
      <c r="G2304" s="459"/>
      <c r="H2304" s="459">
        <v>2297</v>
      </c>
      <c r="I2304" s="444">
        <f t="shared" ref="I2304:I2558" ca="1" si="130">L2303</f>
        <v>-11248095808.03068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-46867065.866794497</v>
      </c>
      <c r="L2304" s="444">
        <f t="shared" ca="1" si="129"/>
        <v>-11294962873.897474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25">
      <c r="G2305" s="459"/>
      <c r="H2305" s="459">
        <v>2298</v>
      </c>
      <c r="I2305" s="444">
        <f t="shared" ca="1" si="130"/>
        <v>-11294962873.897474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-47062345.307906143</v>
      </c>
      <c r="L2305" s="444">
        <f t="shared" ca="1" si="129"/>
        <v>-11342025219.205379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25">
      <c r="G2306" s="459"/>
      <c r="H2306" s="459">
        <v>2299</v>
      </c>
      <c r="I2306" s="444">
        <f t="shared" ca="1" si="130"/>
        <v>-11342025219.205379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-47258438.413355745</v>
      </c>
      <c r="L2306" s="444">
        <f t="shared" ca="1" si="129"/>
        <v>-11389283657.618734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25">
      <c r="G2307" s="459"/>
      <c r="H2307" s="459">
        <v>2300</v>
      </c>
      <c r="I2307" s="444">
        <f t="shared" ca="1" si="130"/>
        <v>-11389283657.618734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-47455348.57341139</v>
      </c>
      <c r="L2307" s="444">
        <f t="shared" ca="1" si="129"/>
        <v>-11436739006.192146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25">
      <c r="G2308" s="459"/>
      <c r="H2308" s="459">
        <v>2301</v>
      </c>
      <c r="I2308" s="444">
        <f t="shared" ca="1" si="130"/>
        <v>-11436739006.192146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-47653079.192467272</v>
      </c>
      <c r="L2308" s="444">
        <f t="shared" ca="1" si="129"/>
        <v>-11484392085.384613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25">
      <c r="G2309" s="459"/>
      <c r="H2309" s="459">
        <v>2302</v>
      </c>
      <c r="I2309" s="444">
        <f t="shared" ca="1" si="130"/>
        <v>-11484392085.384613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-47851633.689102553</v>
      </c>
      <c r="L2309" s="444">
        <f t="shared" ca="1" si="129"/>
        <v>-11532243719.073715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25">
      <c r="G2310" s="459"/>
      <c r="H2310" s="459">
        <v>2303</v>
      </c>
      <c r="I2310" s="444">
        <f t="shared" ca="1" si="130"/>
        <v>-11532243719.073715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-48051015.49614048</v>
      </c>
      <c r="L2310" s="444">
        <f t="shared" ca="1" si="129"/>
        <v>-11580294734.569855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25">
      <c r="G2311" s="459"/>
      <c r="H2311" s="459">
        <v>2304</v>
      </c>
      <c r="I2311" s="444">
        <f t="shared" ca="1" si="130"/>
        <v>-11580294734.569855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-48251228.060707726</v>
      </c>
      <c r="L2311" s="444">
        <f t="shared" ca="1" si="129"/>
        <v>-11628545962.630562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25">
      <c r="G2312" s="459"/>
      <c r="H2312" s="459">
        <v>2305</v>
      </c>
      <c r="I2312" s="444">
        <f t="shared" ca="1" si="130"/>
        <v>-11628545962.630562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-48452274.844294004</v>
      </c>
      <c r="L2312" s="444">
        <f t="shared" ca="1" si="129"/>
        <v>-11676998237.474855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25">
      <c r="G2313" s="459"/>
      <c r="H2313" s="459">
        <v>2306</v>
      </c>
      <c r="I2313" s="444">
        <f t="shared" ca="1" si="130"/>
        <v>-11676998237.474855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-48654159.322811894</v>
      </c>
      <c r="L2313" s="444">
        <f t="shared" ca="1" si="129"/>
        <v>-11725652396.797667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25">
      <c r="G2314" s="459"/>
      <c r="H2314" s="459">
        <v>2307</v>
      </c>
      <c r="I2314" s="444">
        <f t="shared" ca="1" si="130"/>
        <v>-11725652396.797667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-48856884.986656941</v>
      </c>
      <c r="L2314" s="444">
        <f t="shared" ca="1" si="129"/>
        <v>-11774509281.784323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25">
      <c r="G2315" s="459"/>
      <c r="H2315" s="459">
        <v>2308</v>
      </c>
      <c r="I2315" s="444">
        <f t="shared" ca="1" si="130"/>
        <v>-11774509281.784323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-49060455.340768009</v>
      </c>
      <c r="L2315" s="444">
        <f t="shared" ca="1" si="129"/>
        <v>-11823569737.125092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25">
      <c r="G2316" s="459"/>
      <c r="H2316" s="459">
        <v>2309</v>
      </c>
      <c r="I2316" s="444">
        <f t="shared" ca="1" si="130"/>
        <v>-11823569737.125092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-49264873.904687881</v>
      </c>
      <c r="L2316" s="444">
        <f t="shared" ca="1" si="129"/>
        <v>-11872834611.029779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25">
      <c r="G2317" s="459"/>
      <c r="H2317" s="459">
        <v>2310</v>
      </c>
      <c r="I2317" s="444">
        <f t="shared" ca="1" si="130"/>
        <v>-11872834611.029779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-49470144.21262408</v>
      </c>
      <c r="L2317" s="444">
        <f t="shared" ca="1" si="129"/>
        <v>-11922304755.242403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25">
      <c r="G2318" s="459"/>
      <c r="H2318" s="459">
        <v>2311</v>
      </c>
      <c r="I2318" s="444">
        <f t="shared" ca="1" si="130"/>
        <v>-11922304755.242403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-49676269.813510016</v>
      </c>
      <c r="L2318" s="444">
        <f t="shared" ca="1" si="129"/>
        <v>-11971981025.055914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25">
      <c r="G2319" s="459"/>
      <c r="H2319" s="459">
        <v>2312</v>
      </c>
      <c r="I2319" s="444">
        <f t="shared" ca="1" si="130"/>
        <v>-11971981025.055914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-49883254.271066308</v>
      </c>
      <c r="L2319" s="444">
        <f t="shared" ca="1" si="129"/>
        <v>-12021864279.326981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25">
      <c r="G2320" s="459"/>
      <c r="H2320" s="459">
        <v>2313</v>
      </c>
      <c r="I2320" s="444">
        <f t="shared" ca="1" si="130"/>
        <v>-12021864279.326981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-50091101.163862422</v>
      </c>
      <c r="L2320" s="444">
        <f t="shared" ca="1" si="129"/>
        <v>-12071955380.490843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25">
      <c r="G2321" s="459"/>
      <c r="H2321" s="459">
        <v>2314</v>
      </c>
      <c r="I2321" s="444">
        <f t="shared" ca="1" si="130"/>
        <v>-12071955380.490843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-50299814.085378513</v>
      </c>
      <c r="L2321" s="444">
        <f t="shared" ca="1" si="129"/>
        <v>-12122255194.576221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25">
      <c r="G2322" s="459"/>
      <c r="H2322" s="459">
        <v>2315</v>
      </c>
      <c r="I2322" s="444">
        <f t="shared" ca="1" si="130"/>
        <v>-12122255194.576221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-50509396.644067585</v>
      </c>
      <c r="L2322" s="444">
        <f t="shared" ca="1" si="129"/>
        <v>-12172764591.220289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25">
      <c r="G2323" s="459"/>
      <c r="H2323" s="459">
        <v>2316</v>
      </c>
      <c r="I2323" s="444">
        <f t="shared" ca="1" si="130"/>
        <v>-12172764591.220289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-50719852.463417873</v>
      </c>
      <c r="L2323" s="444">
        <f t="shared" ca="1" si="129"/>
        <v>-12223484443.683706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25">
      <c r="G2324" s="459"/>
      <c r="H2324" s="459">
        <v>2317</v>
      </c>
      <c r="I2324" s="444">
        <f t="shared" ca="1" si="130"/>
        <v>-12223484443.683706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-50931185.182015441</v>
      </c>
      <c r="L2324" s="444">
        <f t="shared" ca="1" si="129"/>
        <v>-12274415628.865723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25">
      <c r="G2325" s="459"/>
      <c r="H2325" s="459">
        <v>2318</v>
      </c>
      <c r="I2325" s="444">
        <f t="shared" ca="1" si="130"/>
        <v>-12274415628.865723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-51143398.453607179</v>
      </c>
      <c r="L2325" s="444">
        <f t="shared" ca="1" si="129"/>
        <v>-12325559027.31933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25">
      <c r="G2326" s="459"/>
      <c r="H2326" s="459">
        <v>2319</v>
      </c>
      <c r="I2326" s="444">
        <f t="shared" ca="1" si="130"/>
        <v>-12325559027.31933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-51356495.947163872</v>
      </c>
      <c r="L2326" s="444">
        <f t="shared" ca="1" si="129"/>
        <v>-12376915523.266495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25">
      <c r="G2327" s="459"/>
      <c r="H2327" s="459">
        <v>2320</v>
      </c>
      <c r="I2327" s="444">
        <f t="shared" ca="1" si="130"/>
        <v>-12376915523.266495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-51570481.346943729</v>
      </c>
      <c r="L2327" s="444">
        <f t="shared" ca="1" si="129"/>
        <v>-12428486004.613438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25">
      <c r="G2328" s="459"/>
      <c r="H2328" s="459">
        <v>2321</v>
      </c>
      <c r="I2328" s="444">
        <f t="shared" ca="1" si="130"/>
        <v>-12428486004.613438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-51785358.35255599</v>
      </c>
      <c r="L2328" s="444">
        <f t="shared" ca="1" si="129"/>
        <v>-12480271362.965994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25">
      <c r="G2329" s="459"/>
      <c r="H2329" s="459">
        <v>2322</v>
      </c>
      <c r="I2329" s="444">
        <f t="shared" ca="1" si="130"/>
        <v>-12480271362.965994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-52001130.679024972</v>
      </c>
      <c r="L2329" s="444">
        <f t="shared" ca="1" si="129"/>
        <v>-12532272493.64502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25">
      <c r="G2330" s="459"/>
      <c r="H2330" s="459">
        <v>2323</v>
      </c>
      <c r="I2330" s="444">
        <f t="shared" ca="1" si="130"/>
        <v>-12532272493.64502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-52217802.056854248</v>
      </c>
      <c r="L2330" s="444">
        <f t="shared" ca="1" si="129"/>
        <v>-12584490295.701874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25">
      <c r="G2331" s="459"/>
      <c r="H2331" s="459">
        <v>2324</v>
      </c>
      <c r="I2331" s="444">
        <f t="shared" ca="1" si="130"/>
        <v>-12584490295.701874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-52435376.232091144</v>
      </c>
      <c r="L2331" s="444">
        <f t="shared" ca="1" si="129"/>
        <v>-12636925671.933966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25">
      <c r="G2332" s="459"/>
      <c r="H2332" s="459">
        <v>2325</v>
      </c>
      <c r="I2332" s="444">
        <f t="shared" ca="1" si="130"/>
        <v>-12636925671.933966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-52653856.966391526</v>
      </c>
      <c r="L2332" s="444">
        <f t="shared" ca="1" si="129"/>
        <v>-12689579528.900356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25">
      <c r="G2333" s="459"/>
      <c r="H2333" s="459">
        <v>2326</v>
      </c>
      <c r="I2333" s="444">
        <f t="shared" ca="1" si="130"/>
        <v>-12689579528.900356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-52873248.037084818</v>
      </c>
      <c r="L2333" s="444">
        <f t="shared" ca="1" si="129"/>
        <v>-12742452776.937441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25">
      <c r="G2334" s="459"/>
      <c r="H2334" s="459">
        <v>2327</v>
      </c>
      <c r="I2334" s="444">
        <f t="shared" ca="1" si="130"/>
        <v>-12742452776.937441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-53093553.237239338</v>
      </c>
      <c r="L2334" s="444">
        <f t="shared" ca="1" si="129"/>
        <v>-12795546330.174681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25">
      <c r="G2335" s="459"/>
      <c r="H2335" s="459">
        <v>2328</v>
      </c>
      <c r="I2335" s="444">
        <f t="shared" ca="1" si="130"/>
        <v>-12795546330.174681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-53314776.375727832</v>
      </c>
      <c r="L2335" s="444">
        <f t="shared" ca="1" si="129"/>
        <v>-12848861106.550409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25">
      <c r="G2336" s="459"/>
      <c r="H2336" s="459">
        <v>2329</v>
      </c>
      <c r="I2336" s="444">
        <f t="shared" ca="1" si="130"/>
        <v>-12848861106.550409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-53536921.277293369</v>
      </c>
      <c r="L2336" s="444">
        <f t="shared" ca="1" si="129"/>
        <v>-12902398027.827703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25">
      <c r="G2337" s="459"/>
      <c r="H2337" s="459">
        <v>2330</v>
      </c>
      <c r="I2337" s="444">
        <f t="shared" ca="1" si="130"/>
        <v>-12902398027.827703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-53759991.782615431</v>
      </c>
      <c r="L2337" s="444">
        <f t="shared" ca="1" si="129"/>
        <v>-12956158019.610319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25">
      <c r="G2338" s="459"/>
      <c r="H2338" s="459">
        <v>2331</v>
      </c>
      <c r="I2338" s="444">
        <f t="shared" ca="1" si="130"/>
        <v>-12956158019.610319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-53983991.748376332</v>
      </c>
      <c r="L2338" s="444">
        <f t="shared" ca="1" si="129"/>
        <v>-13010142011.358696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25">
      <c r="G2339" s="459"/>
      <c r="H2339" s="459">
        <v>2332</v>
      </c>
      <c r="I2339" s="444">
        <f t="shared" ca="1" si="130"/>
        <v>-13010142011.358696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-54208925.047327898</v>
      </c>
      <c r="L2339" s="444">
        <f t="shared" ca="1" si="129"/>
        <v>-13064350936.406023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25">
      <c r="G2340" s="459"/>
      <c r="H2340" s="459">
        <v>2333</v>
      </c>
      <c r="I2340" s="444">
        <f t="shared" ca="1" si="130"/>
        <v>-13064350936.406023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-54434795.568358429</v>
      </c>
      <c r="L2340" s="444">
        <f t="shared" ca="1" si="129"/>
        <v>-13118785731.974382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25">
      <c r="G2341" s="459"/>
      <c r="H2341" s="459">
        <v>2334</v>
      </c>
      <c r="I2341" s="444">
        <f t="shared" ca="1" si="130"/>
        <v>-13118785731.974382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-54661607.216559924</v>
      </c>
      <c r="L2341" s="444">
        <f t="shared" ca="1" si="129"/>
        <v>-13173447339.190943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25">
      <c r="G2342" s="459"/>
      <c r="H2342" s="459">
        <v>2335</v>
      </c>
      <c r="I2342" s="444">
        <f t="shared" ca="1" si="130"/>
        <v>-13173447339.190943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-54889363.913295597</v>
      </c>
      <c r="L2342" s="444">
        <f t="shared" ca="1" si="129"/>
        <v>-13228336703.104239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25">
      <c r="G2343" s="459"/>
      <c r="H2343" s="459">
        <v>2336</v>
      </c>
      <c r="I2343" s="444">
        <f t="shared" ca="1" si="130"/>
        <v>-13228336703.104239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-55118069.596267663</v>
      </c>
      <c r="L2343" s="444">
        <f t="shared" ca="1" si="129"/>
        <v>-13283454772.700506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25">
      <c r="G2344" s="459"/>
      <c r="H2344" s="459">
        <v>2337</v>
      </c>
      <c r="I2344" s="444">
        <f t="shared" ca="1" si="130"/>
        <v>-13283454772.700506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-55347728.219585441</v>
      </c>
      <c r="L2344" s="444">
        <f t="shared" ca="1" si="129"/>
        <v>-13338802500.920092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25">
      <c r="G2345" s="459"/>
      <c r="H2345" s="459">
        <v>2338</v>
      </c>
      <c r="I2345" s="444">
        <f t="shared" ca="1" si="130"/>
        <v>-13338802500.920092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-55578343.753833711</v>
      </c>
      <c r="L2345" s="444">
        <f t="shared" ca="1" si="129"/>
        <v>-13394380844.673925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25">
      <c r="G2346" s="459"/>
      <c r="H2346" s="459">
        <v>2339</v>
      </c>
      <c r="I2346" s="444">
        <f t="shared" ca="1" si="130"/>
        <v>-13394380844.673925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-55809920.186141357</v>
      </c>
      <c r="L2346" s="444">
        <f t="shared" ca="1" si="129"/>
        <v>-13450190764.860067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25">
      <c r="G2347" s="459"/>
      <c r="H2347" s="459">
        <v>2340</v>
      </c>
      <c r="I2347" s="444">
        <f t="shared" ca="1" si="130"/>
        <v>-13450190764.860067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-56042461.520250283</v>
      </c>
      <c r="L2347" s="444">
        <f t="shared" ca="1" si="129"/>
        <v>-13506233226.380318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25">
      <c r="G2348" s="459"/>
      <c r="H2348" s="459">
        <v>2341</v>
      </c>
      <c r="I2348" s="444">
        <f t="shared" ca="1" si="130"/>
        <v>-13506233226.380318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-56275971.776584648</v>
      </c>
      <c r="L2348" s="444">
        <f t="shared" ca="1" si="129"/>
        <v>-13562509198.156902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25">
      <c r="G2349" s="459"/>
      <c r="H2349" s="459">
        <v>2342</v>
      </c>
      <c r="I2349" s="444">
        <f t="shared" ca="1" si="130"/>
        <v>-13562509198.156902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-56510454.992320433</v>
      </c>
      <c r="L2349" s="444">
        <f t="shared" ca="1" si="129"/>
        <v>-13619019653.149223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25">
      <c r="G2350" s="459"/>
      <c r="H2350" s="459">
        <v>2343</v>
      </c>
      <c r="I2350" s="444">
        <f t="shared" ca="1" si="130"/>
        <v>-13619019653.149223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-56745915.221455097</v>
      </c>
      <c r="L2350" s="444">
        <f t="shared" ca="1" si="129"/>
        <v>-13675765568.370678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25">
      <c r="G2351" s="459"/>
      <c r="H2351" s="459">
        <v>2344</v>
      </c>
      <c r="I2351" s="444">
        <f t="shared" ca="1" si="130"/>
        <v>-13675765568.370678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-56982356.534877822</v>
      </c>
      <c r="L2351" s="444">
        <f t="shared" ca="1" si="129"/>
        <v>-13732747924.905556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25">
      <c r="G2352" s="459"/>
      <c r="H2352" s="459">
        <v>2345</v>
      </c>
      <c r="I2352" s="444">
        <f t="shared" ca="1" si="130"/>
        <v>-13732747924.905556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-57219783.020439811</v>
      </c>
      <c r="L2352" s="444">
        <f t="shared" ca="1" si="129"/>
        <v>-13789967707.925995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25">
      <c r="G2353" s="459"/>
      <c r="H2353" s="459">
        <v>2346</v>
      </c>
      <c r="I2353" s="444">
        <f t="shared" ca="1" si="130"/>
        <v>-13789967707.925995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-57458198.783024974</v>
      </c>
      <c r="L2353" s="444">
        <f t="shared" ca="1" si="129"/>
        <v>-13847425906.709021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25">
      <c r="G2354" s="459"/>
      <c r="H2354" s="459">
        <v>2347</v>
      </c>
      <c r="I2354" s="444">
        <f t="shared" ca="1" si="130"/>
        <v>-13847425906.709021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-57697607.944620907</v>
      </c>
      <c r="L2354" s="444">
        <f t="shared" ca="1" si="129"/>
        <v>-13905123514.653641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25">
      <c r="G2355" s="459"/>
      <c r="H2355" s="459">
        <v>2348</v>
      </c>
      <c r="I2355" s="444">
        <f t="shared" ca="1" si="130"/>
        <v>-13905123514.653641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-57938014.644390166</v>
      </c>
      <c r="L2355" s="444">
        <f t="shared" ca="1" si="129"/>
        <v>-13963061529.298031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25">
      <c r="G2356" s="459"/>
      <c r="H2356" s="459">
        <v>2349</v>
      </c>
      <c r="I2356" s="444">
        <f t="shared" ca="1" si="130"/>
        <v>-13963061529.298031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-58179423.038741797</v>
      </c>
      <c r="L2356" s="444">
        <f t="shared" ca="1" si="129"/>
        <v>-14021240952.336773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25">
      <c r="G2357" s="459"/>
      <c r="H2357" s="459">
        <v>2350</v>
      </c>
      <c r="I2357" s="444">
        <f t="shared" ca="1" si="130"/>
        <v>-14021240952.336773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-58421837.301403217</v>
      </c>
      <c r="L2357" s="444">
        <f t="shared" ca="1" si="129"/>
        <v>-14079662789.638176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25">
      <c r="G2358" s="459"/>
      <c r="H2358" s="459">
        <v>2351</v>
      </c>
      <c r="I2358" s="444">
        <f t="shared" ca="1" si="130"/>
        <v>-14079662789.638176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-58665261.623492397</v>
      </c>
      <c r="L2358" s="444">
        <f t="shared" ca="1" si="129"/>
        <v>-14138328051.261669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25">
      <c r="G2359" s="459"/>
      <c r="H2359" s="459">
        <v>2352</v>
      </c>
      <c r="I2359" s="444">
        <f t="shared" ca="1" si="130"/>
        <v>-14138328051.261669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-58909700.213590294</v>
      </c>
      <c r="L2359" s="444">
        <f t="shared" ca="1" si="129"/>
        <v>-14197237751.47526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25">
      <c r="G2360" s="459"/>
      <c r="H2360" s="459">
        <v>2353</v>
      </c>
      <c r="I2360" s="444">
        <f t="shared" ca="1" si="130"/>
        <v>-14197237751.47526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-59155157.297813579</v>
      </c>
      <c r="L2360" s="444">
        <f t="shared" ca="1" si="129"/>
        <v>-14256392908.773073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25">
      <c r="G2361" s="459"/>
      <c r="H2361" s="459">
        <v>2354</v>
      </c>
      <c r="I2361" s="444">
        <f t="shared" ca="1" si="130"/>
        <v>-14256392908.773073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-59401637.119887806</v>
      </c>
      <c r="L2361" s="444">
        <f t="shared" ca="1" si="129"/>
        <v>-14315794545.892962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25">
      <c r="G2362" s="459"/>
      <c r="H2362" s="459">
        <v>2355</v>
      </c>
      <c r="I2362" s="444">
        <f t="shared" ca="1" si="130"/>
        <v>-14315794545.892962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-59649143.941220671</v>
      </c>
      <c r="L2362" s="444">
        <f t="shared" ca="1" si="129"/>
        <v>-14375443689.834183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25">
      <c r="G2363" s="459"/>
      <c r="H2363" s="459">
        <v>2356</v>
      </c>
      <c r="I2363" s="444">
        <f t="shared" ca="1" si="130"/>
        <v>-14375443689.834183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-59897682.040975757</v>
      </c>
      <c r="L2363" s="444">
        <f t="shared" ca="1" si="129"/>
        <v>-14435341371.875158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25">
      <c r="G2364" s="459"/>
      <c r="H2364" s="459">
        <v>2357</v>
      </c>
      <c r="I2364" s="444">
        <f t="shared" ca="1" si="130"/>
        <v>-14435341371.875158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-60147255.716146491</v>
      </c>
      <c r="L2364" s="444">
        <f t="shared" ca="1" si="129"/>
        <v>-14495488627.591305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25">
      <c r="G2365" s="459"/>
      <c r="H2365" s="459">
        <v>2358</v>
      </c>
      <c r="I2365" s="444">
        <f t="shared" ca="1" si="130"/>
        <v>-14495488627.591305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-60397869.281630427</v>
      </c>
      <c r="L2365" s="444">
        <f t="shared" ca="1" si="129"/>
        <v>-14555886496.872934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25">
      <c r="G2366" s="459"/>
      <c r="H2366" s="459">
        <v>2359</v>
      </c>
      <c r="I2366" s="444">
        <f t="shared" ca="1" si="130"/>
        <v>-14555886496.872934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-60649527.070303902</v>
      </c>
      <c r="L2366" s="444">
        <f t="shared" ca="1" si="129"/>
        <v>-14616536023.943237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25">
      <c r="G2367" s="459"/>
      <c r="H2367" s="459">
        <v>2360</v>
      </c>
      <c r="I2367" s="444">
        <f t="shared" ca="1" si="130"/>
        <v>-14616536023.943237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-60902233.433096811</v>
      </c>
      <c r="L2367" s="444">
        <f t="shared" ca="1" si="129"/>
        <v>-14677438257.376333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25">
      <c r="G2368" s="459"/>
      <c r="H2368" s="459">
        <v>2361</v>
      </c>
      <c r="I2368" s="444">
        <f t="shared" ca="1" si="130"/>
        <v>-14677438257.376333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-61155992.739068061</v>
      </c>
      <c r="L2368" s="444">
        <f t="shared" ca="1" si="129"/>
        <v>-14738594250.115402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25">
      <c r="G2369" s="459"/>
      <c r="H2369" s="459">
        <v>2362</v>
      </c>
      <c r="I2369" s="444">
        <f t="shared" ca="1" si="130"/>
        <v>-14738594250.115402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-61410809.375480838</v>
      </c>
      <c r="L2369" s="444">
        <f t="shared" ca="1" si="129"/>
        <v>-14800005059.490883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25">
      <c r="G2370" s="459"/>
      <c r="H2370" s="459">
        <v>2363</v>
      </c>
      <c r="I2370" s="444">
        <f t="shared" ca="1" si="130"/>
        <v>-14800005059.490883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-61666687.747878686</v>
      </c>
      <c r="L2370" s="444">
        <f t="shared" ca="1" si="129"/>
        <v>-14861671747.238762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25">
      <c r="G2371" s="459"/>
      <c r="H2371" s="459">
        <v>2364</v>
      </c>
      <c r="I2371" s="444">
        <f t="shared" ca="1" si="130"/>
        <v>-14861671747.238762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-61923632.280161507</v>
      </c>
      <c r="L2371" s="444">
        <f t="shared" ca="1" si="129"/>
        <v>-14923595379.518923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25">
      <c r="G2372" s="459"/>
      <c r="H2372" s="459">
        <v>2365</v>
      </c>
      <c r="I2372" s="444">
        <f t="shared" ca="1" si="130"/>
        <v>-14923595379.518923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-62181647.414662175</v>
      </c>
      <c r="L2372" s="444">
        <f t="shared" ca="1" si="129"/>
        <v>-14985777026.933584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25">
      <c r="G2373" s="459"/>
      <c r="H2373" s="459">
        <v>2366</v>
      </c>
      <c r="I2373" s="444">
        <f t="shared" ca="1" si="130"/>
        <v>-14985777026.933584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-62440737.612223268</v>
      </c>
      <c r="L2373" s="444">
        <f t="shared" ca="1" si="129"/>
        <v>-15048217764.545807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25">
      <c r="G2374" s="459"/>
      <c r="H2374" s="459">
        <v>2367</v>
      </c>
      <c r="I2374" s="444">
        <f t="shared" ca="1" si="130"/>
        <v>-15048217764.545807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-62700907.352274202</v>
      </c>
      <c r="L2374" s="444">
        <f t="shared" ca="1" si="129"/>
        <v>-15110918671.898081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25">
      <c r="G2375" s="459"/>
      <c r="H2375" s="459">
        <v>2368</v>
      </c>
      <c r="I2375" s="444">
        <f t="shared" ca="1" si="130"/>
        <v>-15110918671.898081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-62962161.132908672</v>
      </c>
      <c r="L2375" s="444">
        <f t="shared" ca="1" si="129"/>
        <v>-15173880833.030989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25">
      <c r="G2376" s="459"/>
      <c r="H2376" s="459">
        <v>2369</v>
      </c>
      <c r="I2376" s="444">
        <f t="shared" ca="1" si="130"/>
        <v>-15173880833.030989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-63224503.47096245</v>
      </c>
      <c r="L2376" s="444">
        <f t="shared" ca="1" si="129"/>
        <v>-15237105336.501951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25">
      <c r="G2377" s="459"/>
      <c r="H2377" s="459">
        <v>2370</v>
      </c>
      <c r="I2377" s="444">
        <f t="shared" ca="1" si="130"/>
        <v>-15237105336.501951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-63487938.902091466</v>
      </c>
      <c r="L2377" s="444">
        <f t="shared" ca="1" si="129"/>
        <v>-15300593275.404043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25">
      <c r="G2378" s="459"/>
      <c r="H2378" s="459">
        <v>2371</v>
      </c>
      <c r="I2378" s="444">
        <f t="shared" ca="1" si="130"/>
        <v>-15300593275.404043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-63752471.98085019</v>
      </c>
      <c r="L2378" s="444">
        <f t="shared" ca="1" si="129"/>
        <v>-15364345747.384893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25">
      <c r="G2379" s="459"/>
      <c r="H2379" s="459">
        <v>2372</v>
      </c>
      <c r="I2379" s="444">
        <f t="shared" ca="1" si="130"/>
        <v>-15364345747.384893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-64018107.280770391</v>
      </c>
      <c r="L2379" s="444">
        <f t="shared" ca="1" si="129"/>
        <v>-15428363854.665665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25">
      <c r="G2380" s="459"/>
      <c r="H2380" s="459">
        <v>2373</v>
      </c>
      <c r="I2380" s="444">
        <f t="shared" ca="1" si="130"/>
        <v>-15428363854.665665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-64284849.394440271</v>
      </c>
      <c r="L2380" s="444">
        <f t="shared" ca="1" si="129"/>
        <v>-15492648704.060104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25">
      <c r="G2381" s="459"/>
      <c r="H2381" s="459">
        <v>2374</v>
      </c>
      <c r="I2381" s="444">
        <f t="shared" ca="1" si="130"/>
        <v>-15492648704.060104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-64552702.933583766</v>
      </c>
      <c r="L2381" s="444">
        <f t="shared" ca="1" si="129"/>
        <v>-15557201406.993689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25">
      <c r="G2382" s="459"/>
      <c r="H2382" s="459">
        <v>2375</v>
      </c>
      <c r="I2382" s="444">
        <f t="shared" ca="1" si="130"/>
        <v>-15557201406.993689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-64821672.529140368</v>
      </c>
      <c r="L2382" s="444">
        <f t="shared" ca="1" si="129"/>
        <v>-15622023079.522829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25">
      <c r="G2383" s="459"/>
      <c r="H2383" s="459">
        <v>2376</v>
      </c>
      <c r="I2383" s="444">
        <f t="shared" ca="1" si="130"/>
        <v>-15622023079.522829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-65091762.831345119</v>
      </c>
      <c r="L2383" s="444">
        <f t="shared" ca="1" si="129"/>
        <v>-15687114842.354174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25">
      <c r="G2384" s="459"/>
      <c r="H2384" s="459">
        <v>2377</v>
      </c>
      <c r="I2384" s="444">
        <f t="shared" ca="1" si="130"/>
        <v>-15687114842.354174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-65362978.509809054</v>
      </c>
      <c r="L2384" s="444">
        <f t="shared" ca="1" si="129"/>
        <v>-15752477820.863983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25">
      <c r="G2385" s="459"/>
      <c r="H2385" s="459">
        <v>2378</v>
      </c>
      <c r="I2385" s="444">
        <f t="shared" ca="1" si="130"/>
        <v>-15752477820.863983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-65635324.253599919</v>
      </c>
      <c r="L2385" s="444">
        <f t="shared" ca="1" si="129"/>
        <v>-15818113145.117582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25">
      <c r="G2386" s="459"/>
      <c r="H2386" s="459">
        <v>2379</v>
      </c>
      <c r="I2386" s="444">
        <f t="shared" ca="1" si="130"/>
        <v>-15818113145.117582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-65908804.771323256</v>
      </c>
      <c r="L2386" s="444">
        <f t="shared" ca="1" si="129"/>
        <v>-15884021949.888906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25">
      <c r="G2387" s="459"/>
      <c r="H2387" s="459">
        <v>2380</v>
      </c>
      <c r="I2387" s="444">
        <f t="shared" ca="1" si="130"/>
        <v>-15884021949.888906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-66183424.791203775</v>
      </c>
      <c r="L2387" s="444">
        <f t="shared" ca="1" si="129"/>
        <v>-15950205374.680111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25">
      <c r="G2388" s="459"/>
      <c r="H2388" s="459">
        <v>2381</v>
      </c>
      <c r="I2388" s="444">
        <f t="shared" ca="1" si="130"/>
        <v>-15950205374.680111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-66459189.061167128</v>
      </c>
      <c r="L2388" s="444">
        <f t="shared" ca="1" si="129"/>
        <v>-16016664563.741278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25">
      <c r="G2389" s="459"/>
      <c r="H2389" s="459">
        <v>2382</v>
      </c>
      <c r="I2389" s="444">
        <f t="shared" ca="1" si="130"/>
        <v>-16016664563.741278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-66736102.348921999</v>
      </c>
      <c r="L2389" s="444">
        <f t="shared" ca="1" si="129"/>
        <v>-16083400666.0902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25">
      <c r="G2390" s="459"/>
      <c r="H2390" s="459">
        <v>2383</v>
      </c>
      <c r="I2390" s="444">
        <f t="shared" ca="1" si="130"/>
        <v>-16083400666.0902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-67014169.4420425</v>
      </c>
      <c r="L2390" s="444">
        <f t="shared" ca="1" si="129"/>
        <v>-16150414835.532244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25">
      <c r="G2391" s="459"/>
      <c r="H2391" s="459">
        <v>2384</v>
      </c>
      <c r="I2391" s="444">
        <f t="shared" ca="1" si="130"/>
        <v>-16150414835.532244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-67293395.148051009</v>
      </c>
      <c r="L2391" s="444">
        <f t="shared" ca="1" si="129"/>
        <v>-16217708230.680294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25">
      <c r="G2392" s="459"/>
      <c r="H2392" s="459">
        <v>2385</v>
      </c>
      <c r="I2392" s="444">
        <f t="shared" ca="1" si="130"/>
        <v>-16217708230.680294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-67573784.29450123</v>
      </c>
      <c r="L2392" s="444">
        <f t="shared" ca="1" si="129"/>
        <v>-16285282014.974794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25">
      <c r="G2393" s="459"/>
      <c r="H2393" s="459">
        <v>2386</v>
      </c>
      <c r="I2393" s="444">
        <f t="shared" ca="1" si="130"/>
        <v>-16285282014.974794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-67855341.729061648</v>
      </c>
      <c r="L2393" s="444">
        <f t="shared" ca="1" si="129"/>
        <v>-16353137356.703856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25">
      <c r="G2394" s="459"/>
      <c r="H2394" s="459">
        <v>2387</v>
      </c>
      <c r="I2394" s="444">
        <f t="shared" ca="1" si="130"/>
        <v>-16353137356.703856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-68138072.31959939</v>
      </c>
      <c r="L2394" s="444">
        <f t="shared" ca="1" si="129"/>
        <v>-16421275429.023455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25">
      <c r="G2395" s="459"/>
      <c r="H2395" s="459">
        <v>2388</v>
      </c>
      <c r="I2395" s="444">
        <f t="shared" ca="1" si="130"/>
        <v>-16421275429.023455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-68421980.954264387</v>
      </c>
      <c r="L2395" s="444">
        <f t="shared" ca="1" si="129"/>
        <v>-16489697409.977718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25">
      <c r="G2396" s="459"/>
      <c r="H2396" s="459">
        <v>2389</v>
      </c>
      <c r="I2396" s="444">
        <f t="shared" ca="1" si="130"/>
        <v>-16489697409.977718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-68707072.541573822</v>
      </c>
      <c r="L2396" s="444">
        <f t="shared" ca="1" si="129"/>
        <v>-16558404482.519293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25">
      <c r="G2397" s="459"/>
      <c r="H2397" s="459">
        <v>2390</v>
      </c>
      <c r="I2397" s="444">
        <f t="shared" ca="1" si="130"/>
        <v>-16558404482.519293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-68993352.010497048</v>
      </c>
      <c r="L2397" s="444">
        <f t="shared" ca="1" si="129"/>
        <v>-16627397834.529789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25">
      <c r="G2398" s="459"/>
      <c r="H2398" s="459">
        <v>2391</v>
      </c>
      <c r="I2398" s="444">
        <f t="shared" ca="1" si="130"/>
        <v>-16627397834.529789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-69280824.31054078</v>
      </c>
      <c r="L2398" s="444">
        <f t="shared" ca="1" si="129"/>
        <v>-16696678658.84033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25">
      <c r="G2399" s="459"/>
      <c r="H2399" s="459">
        <v>2392</v>
      </c>
      <c r="I2399" s="444">
        <f t="shared" ca="1" si="130"/>
        <v>-16696678658.84033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-69569494.411834717</v>
      </c>
      <c r="L2399" s="444">
        <f t="shared" ca="1" si="129"/>
        <v>-16766248153.252165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25">
      <c r="G2400" s="459"/>
      <c r="H2400" s="459">
        <v>2393</v>
      </c>
      <c r="I2400" s="444">
        <f t="shared" ca="1" si="130"/>
        <v>-16766248153.252165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-69859367.305217355</v>
      </c>
      <c r="L2400" s="444">
        <f t="shared" ca="1" si="129"/>
        <v>-16836107520.557383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25">
      <c r="G2401" s="459"/>
      <c r="H2401" s="459">
        <v>2394</v>
      </c>
      <c r="I2401" s="444">
        <f t="shared" ca="1" si="130"/>
        <v>-16836107520.557383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-70150448.00232242</v>
      </c>
      <c r="L2401" s="444">
        <f t="shared" ca="1" si="129"/>
        <v>-16906257968.559706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25">
      <c r="G2402" s="459"/>
      <c r="H2402" s="459">
        <v>2395</v>
      </c>
      <c r="I2402" s="444">
        <f t="shared" ca="1" si="130"/>
        <v>-16906257968.559706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-70442741.535665438</v>
      </c>
      <c r="L2402" s="444">
        <f t="shared" ca="1" si="129"/>
        <v>-16976700710.095371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25">
      <c r="G2403" s="459"/>
      <c r="H2403" s="459">
        <v>2396</v>
      </c>
      <c r="I2403" s="444">
        <f t="shared" ca="1" si="130"/>
        <v>-16976700710.095371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-70736252.958730713</v>
      </c>
      <c r="L2403" s="444">
        <f t="shared" ca="1" si="129"/>
        <v>-17047436963.054102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25">
      <c r="G2404" s="459"/>
      <c r="H2404" s="459">
        <v>2397</v>
      </c>
      <c r="I2404" s="444">
        <f t="shared" ca="1" si="130"/>
        <v>-17047436963.054102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-71030987.346058756</v>
      </c>
      <c r="L2404" s="444">
        <f t="shared" ca="1" si="129"/>
        <v>-17118467950.40016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25">
      <c r="G2405" s="459"/>
      <c r="H2405" s="459">
        <v>2398</v>
      </c>
      <c r="I2405" s="444">
        <f t="shared" ca="1" si="130"/>
        <v>-17118467950.40016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-71326949.793333992</v>
      </c>
      <c r="L2405" s="444">
        <f t="shared" ca="1" si="129"/>
        <v>-17189794900.193493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25">
      <c r="G2406" s="459"/>
      <c r="H2406" s="459">
        <v>2399</v>
      </c>
      <c r="I2406" s="444">
        <f t="shared" ca="1" si="130"/>
        <v>-17189794900.193493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-71624145.417472884</v>
      </c>
      <c r="L2406" s="444">
        <f t="shared" ca="1" si="129"/>
        <v>-17261419045.610966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25">
      <c r="G2407" s="459"/>
      <c r="H2407" s="459">
        <v>2400</v>
      </c>
      <c r="I2407" s="444">
        <f t="shared" ca="1" si="130"/>
        <v>-17261419045.610966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-71922579.356712356</v>
      </c>
      <c r="L2407" s="444">
        <f t="shared" ca="1" si="129"/>
        <v>-17333341624.967678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25">
      <c r="G2408" s="459"/>
      <c r="H2408" s="459">
        <v>2401</v>
      </c>
      <c r="I2408" s="444">
        <f t="shared" ca="1" si="130"/>
        <v>-17333341624.967678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-72222256.770698652</v>
      </c>
      <c r="L2408" s="444">
        <f t="shared" ca="1" si="129"/>
        <v>-17405563881.738377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25">
      <c r="G2409" s="459"/>
      <c r="H2409" s="459">
        <v>2402</v>
      </c>
      <c r="I2409" s="444">
        <f t="shared" ca="1" si="130"/>
        <v>-17405563881.738377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-72523182.840576574</v>
      </c>
      <c r="L2409" s="444">
        <f t="shared" ca="1" si="129"/>
        <v>-17478087064.578953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25">
      <c r="G2410" s="459"/>
      <c r="H2410" s="459">
        <v>2403</v>
      </c>
      <c r="I2410" s="444">
        <f t="shared" ca="1" si="130"/>
        <v>-17478087064.578953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-72825362.76907897</v>
      </c>
      <c r="L2410" s="444">
        <f t="shared" ca="1" si="129"/>
        <v>-17550912427.34803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25">
      <c r="G2411" s="459"/>
      <c r="H2411" s="459">
        <v>2404</v>
      </c>
      <c r="I2411" s="444">
        <f t="shared" ca="1" si="130"/>
        <v>-17550912427.34803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-73128801.78061679</v>
      </c>
      <c r="L2411" s="444">
        <f t="shared" ca="1" si="129"/>
        <v>-17624041229.128647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25">
      <c r="G2412" s="459"/>
      <c r="H2412" s="459">
        <v>2405</v>
      </c>
      <c r="I2412" s="444">
        <f t="shared" ca="1" si="130"/>
        <v>-17624041229.128647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-73433505.121369362</v>
      </c>
      <c r="L2412" s="444">
        <f t="shared" ca="1" si="129"/>
        <v>-17697474734.250015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25">
      <c r="G2413" s="459"/>
      <c r="H2413" s="459">
        <v>2406</v>
      </c>
      <c r="I2413" s="444">
        <f t="shared" ca="1" si="130"/>
        <v>-17697474734.250015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-73739478.059375063</v>
      </c>
      <c r="L2413" s="444">
        <f t="shared" ca="1" si="129"/>
        <v>-17771214212.309391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25">
      <c r="G2414" s="459"/>
      <c r="H2414" s="459">
        <v>2407</v>
      </c>
      <c r="I2414" s="444">
        <f t="shared" ca="1" si="130"/>
        <v>-17771214212.309391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-74046725.884622455</v>
      </c>
      <c r="L2414" s="444">
        <f t="shared" ca="1" si="129"/>
        <v>-17845260938.194012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25">
      <c r="G2415" s="459"/>
      <c r="H2415" s="459">
        <v>2408</v>
      </c>
      <c r="I2415" s="444">
        <f t="shared" ca="1" si="130"/>
        <v>-17845260938.194012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-74355253.909141719</v>
      </c>
      <c r="L2415" s="444">
        <f t="shared" ca="1" si="129"/>
        <v>-17919616192.103153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25">
      <c r="G2416" s="459"/>
      <c r="H2416" s="459">
        <v>2409</v>
      </c>
      <c r="I2416" s="444">
        <f t="shared" ca="1" si="130"/>
        <v>-17919616192.103153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-74665067.467096478</v>
      </c>
      <c r="L2416" s="444">
        <f t="shared" ca="1" si="129"/>
        <v>-17994281259.570251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25">
      <c r="G2417" s="459"/>
      <c r="H2417" s="459">
        <v>2410</v>
      </c>
      <c r="I2417" s="444">
        <f t="shared" ca="1" si="130"/>
        <v>-17994281259.570251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-74976171.914876044</v>
      </c>
      <c r="L2417" s="444">
        <f t="shared" ca="1" si="129"/>
        <v>-18069257431.485126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25">
      <c r="G2418" s="459"/>
      <c r="H2418" s="459">
        <v>2411</v>
      </c>
      <c r="I2418" s="444">
        <f t="shared" ca="1" si="130"/>
        <v>-18069257431.485126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-75288572.63118802</v>
      </c>
      <c r="L2418" s="444">
        <f t="shared" ca="1" si="129"/>
        <v>-18144546004.116314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25">
      <c r="G2419" s="459"/>
      <c r="H2419" s="459">
        <v>2412</v>
      </c>
      <c r="I2419" s="444">
        <f t="shared" ca="1" si="130"/>
        <v>-18144546004.116314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-75602275.017151311</v>
      </c>
      <c r="L2419" s="444">
        <f t="shared" ca="1" si="129"/>
        <v>-18220148279.133465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25">
      <c r="G2420" s="459"/>
      <c r="H2420" s="459">
        <v>2413</v>
      </c>
      <c r="I2420" s="444">
        <f t="shared" ca="1" si="130"/>
        <v>-18220148279.133465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-75917284.496389434</v>
      </c>
      <c r="L2420" s="444">
        <f t="shared" ca="1" si="129"/>
        <v>-18296065563.629856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25">
      <c r="G2421" s="459"/>
      <c r="H2421" s="459">
        <v>2414</v>
      </c>
      <c r="I2421" s="444">
        <f t="shared" ca="1" si="130"/>
        <v>-18296065563.629856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-76233606.515124395</v>
      </c>
      <c r="L2421" s="444">
        <f t="shared" ca="1" si="129"/>
        <v>-18372299170.144981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25">
      <c r="G2422" s="459"/>
      <c r="H2422" s="459">
        <v>2415</v>
      </c>
      <c r="I2422" s="444">
        <f t="shared" ca="1" si="130"/>
        <v>-18372299170.144981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-76551246.54227075</v>
      </c>
      <c r="L2422" s="444">
        <f t="shared" ca="1" si="129"/>
        <v>-18448850416.687252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25">
      <c r="G2423" s="459"/>
      <c r="H2423" s="459">
        <v>2416</v>
      </c>
      <c r="I2423" s="444">
        <f t="shared" ca="1" si="130"/>
        <v>-18448850416.687252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-76870210.069530219</v>
      </c>
      <c r="L2423" s="444">
        <f t="shared" ca="1" si="129"/>
        <v>-18525720626.756783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25">
      <c r="G2424" s="459"/>
      <c r="H2424" s="459">
        <v>2417</v>
      </c>
      <c r="I2424" s="444">
        <f t="shared" ca="1" si="130"/>
        <v>-18525720626.756783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-77190502.611486599</v>
      </c>
      <c r="L2424" s="444">
        <f t="shared" ca="1" si="129"/>
        <v>-18602911129.368271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25">
      <c r="G2425" s="459"/>
      <c r="H2425" s="459">
        <v>2418</v>
      </c>
      <c r="I2425" s="444">
        <f t="shared" ca="1" si="130"/>
        <v>-18602911129.368271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-77512129.705701128</v>
      </c>
      <c r="L2425" s="444">
        <f t="shared" ca="1" si="129"/>
        <v>-18680423259.073971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25">
      <c r="G2426" s="459"/>
      <c r="H2426" s="459">
        <v>2419</v>
      </c>
      <c r="I2426" s="444">
        <f t="shared" ca="1" si="130"/>
        <v>-18680423259.073971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-77835096.91280821</v>
      </c>
      <c r="L2426" s="444">
        <f t="shared" ca="1" si="129"/>
        <v>-18758258355.986778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25">
      <c r="G2427" s="459"/>
      <c r="H2427" s="459">
        <v>2420</v>
      </c>
      <c r="I2427" s="444">
        <f t="shared" ca="1" si="130"/>
        <v>-18758258355.986778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-78159409.816611573</v>
      </c>
      <c r="L2427" s="444">
        <f t="shared" ca="1" si="129"/>
        <v>-18836417765.803391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25">
      <c r="G2428" s="459"/>
      <c r="H2428" s="459">
        <v>2421</v>
      </c>
      <c r="I2428" s="444">
        <f t="shared" ca="1" si="130"/>
        <v>-18836417765.803391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-78485074.0241808</v>
      </c>
      <c r="L2428" s="444">
        <f t="shared" ca="1" si="129"/>
        <v>-18914902839.827572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25">
      <c r="G2429" s="459"/>
      <c r="H2429" s="459">
        <v>2422</v>
      </c>
      <c r="I2429" s="444">
        <f t="shared" ca="1" si="130"/>
        <v>-18914902839.827572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-78812095.165948212</v>
      </c>
      <c r="L2429" s="444">
        <f t="shared" ca="1" si="129"/>
        <v>-18993714934.993519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25">
      <c r="G2430" s="459"/>
      <c r="H2430" s="459">
        <v>2423</v>
      </c>
      <c r="I2430" s="444">
        <f t="shared" ca="1" si="130"/>
        <v>-18993714934.993519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-79140478.895806327</v>
      </c>
      <c r="L2430" s="444">
        <f t="shared" ca="1" si="129"/>
        <v>-19072855413.889324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25">
      <c r="G2431" s="459"/>
      <c r="H2431" s="459">
        <v>2424</v>
      </c>
      <c r="I2431" s="444">
        <f t="shared" ca="1" si="130"/>
        <v>-19072855413.889324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-79470230.891205519</v>
      </c>
      <c r="L2431" s="444">
        <f t="shared" ca="1" si="129"/>
        <v>-19152325644.780529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25">
      <c r="G2432" s="459"/>
      <c r="H2432" s="459">
        <v>2425</v>
      </c>
      <c r="I2432" s="444">
        <f t="shared" ca="1" si="130"/>
        <v>-19152325644.780529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-79801356.853252202</v>
      </c>
      <c r="L2432" s="444">
        <f t="shared" ca="1" si="129"/>
        <v>-19232127001.633781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25">
      <c r="G2433" s="459"/>
      <c r="H2433" s="459">
        <v>2426</v>
      </c>
      <c r="I2433" s="444">
        <f t="shared" ca="1" si="130"/>
        <v>-19232127001.633781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-80133862.506807417</v>
      </c>
      <c r="L2433" s="444">
        <f t="shared" ca="1" si="129"/>
        <v>-19312260864.140591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25">
      <c r="G2434" s="459"/>
      <c r="H2434" s="459">
        <v>2427</v>
      </c>
      <c r="I2434" s="444">
        <f t="shared" ca="1" si="130"/>
        <v>-19312260864.140591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-80467753.600585788</v>
      </c>
      <c r="L2434" s="444">
        <f t="shared" ca="1" si="129"/>
        <v>-19392728617.741177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25">
      <c r="G2435" s="459"/>
      <c r="H2435" s="459">
        <v>2428</v>
      </c>
      <c r="I2435" s="444">
        <f t="shared" ca="1" si="130"/>
        <v>-19392728617.741177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-80803035.907254905</v>
      </c>
      <c r="L2435" s="444">
        <f t="shared" ca="1" si="129"/>
        <v>-19473531653.64843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25">
      <c r="G2436" s="459"/>
      <c r="H2436" s="459">
        <v>2429</v>
      </c>
      <c r="I2436" s="444">
        <f t="shared" ca="1" si="130"/>
        <v>-19473531653.64843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-81139715.22353512</v>
      </c>
      <c r="L2436" s="444">
        <f t="shared" ca="1" si="129"/>
        <v>-19554671368.871964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25">
      <c r="G2437" s="459"/>
      <c r="H2437" s="459">
        <v>2430</v>
      </c>
      <c r="I2437" s="444">
        <f t="shared" ca="1" si="130"/>
        <v>-19554671368.871964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-81477797.370299846</v>
      </c>
      <c r="L2437" s="444">
        <f t="shared" ca="1" si="129"/>
        <v>-19636149166.242264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25">
      <c r="G2438" s="459"/>
      <c r="H2438" s="459">
        <v>2431</v>
      </c>
      <c r="I2438" s="444">
        <f t="shared" ca="1" si="130"/>
        <v>-19636149166.242264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-81817288.192676097</v>
      </c>
      <c r="L2438" s="444">
        <f t="shared" ca="1" si="129"/>
        <v>-19717966454.43494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25">
      <c r="G2439" s="459"/>
      <c r="H2439" s="459">
        <v>2432</v>
      </c>
      <c r="I2439" s="444">
        <f t="shared" ca="1" si="130"/>
        <v>-19717966454.43494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-82158193.560145587</v>
      </c>
      <c r="L2439" s="444">
        <f t="shared" ca="1" si="129"/>
        <v>-19800124647.995087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25">
      <c r="G2440" s="459"/>
      <c r="H2440" s="459">
        <v>2433</v>
      </c>
      <c r="I2440" s="444">
        <f t="shared" ca="1" si="130"/>
        <v>-19800124647.995087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-82500519.3666462</v>
      </c>
      <c r="L2440" s="444">
        <f t="shared" ca="1" si="129"/>
        <v>-19882625167.361732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25">
      <c r="G2441" s="459"/>
      <c r="H2441" s="459">
        <v>2434</v>
      </c>
      <c r="I2441" s="444">
        <f t="shared" ca="1" si="130"/>
        <v>-19882625167.361732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-82844271.530673891</v>
      </c>
      <c r="L2441" s="444">
        <f t="shared" ca="1" si="129"/>
        <v>-19965469438.892406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25">
      <c r="G2442" s="459"/>
      <c r="H2442" s="459">
        <v>2435</v>
      </c>
      <c r="I2442" s="444">
        <f t="shared" ca="1" si="130"/>
        <v>-19965469438.892406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-83189455.995385021</v>
      </c>
      <c r="L2442" s="444">
        <f t="shared" ca="1" si="129"/>
        <v>-20048658894.887791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25">
      <c r="G2443" s="459"/>
      <c r="H2443" s="459">
        <v>2436</v>
      </c>
      <c r="I2443" s="444">
        <f t="shared" ca="1" si="130"/>
        <v>-20048658894.887791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-83536078.728699133</v>
      </c>
      <c r="L2443" s="444">
        <f t="shared" ca="1" si="129"/>
        <v>-20132194973.616489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25">
      <c r="G2444" s="459"/>
      <c r="H2444" s="459">
        <v>2437</v>
      </c>
      <c r="I2444" s="444">
        <f t="shared" ca="1" si="130"/>
        <v>-20132194973.616489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-83884145.723402038</v>
      </c>
      <c r="L2444" s="444">
        <f t="shared" ca="1" si="129"/>
        <v>-20216079119.339893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25">
      <c r="G2445" s="459"/>
      <c r="H2445" s="459">
        <v>2438</v>
      </c>
      <c r="I2445" s="444">
        <f t="shared" ca="1" si="130"/>
        <v>-20216079119.339893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-84233662.997249559</v>
      </c>
      <c r="L2445" s="444">
        <f t="shared" ca="1" si="129"/>
        <v>-20300312782.337143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25">
      <c r="G2446" s="459"/>
      <c r="H2446" s="459">
        <v>2439</v>
      </c>
      <c r="I2446" s="444">
        <f t="shared" ca="1" si="130"/>
        <v>-20300312782.337143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-84584636.593071431</v>
      </c>
      <c r="L2446" s="444">
        <f t="shared" ca="1" si="129"/>
        <v>-20384897418.930214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25">
      <c r="G2447" s="459"/>
      <c r="H2447" s="459">
        <v>2440</v>
      </c>
      <c r="I2447" s="444">
        <f t="shared" ca="1" si="130"/>
        <v>-20384897418.930214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-84937072.578875884</v>
      </c>
      <c r="L2447" s="444">
        <f t="shared" ca="1" si="129"/>
        <v>-20469834491.50909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25">
      <c r="G2448" s="459"/>
      <c r="H2448" s="459">
        <v>2441</v>
      </c>
      <c r="I2448" s="444">
        <f t="shared" ca="1" si="130"/>
        <v>-20469834491.50909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-85290977.047954544</v>
      </c>
      <c r="L2448" s="444">
        <f t="shared" ca="1" si="129"/>
        <v>-20555125468.557045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25">
      <c r="G2449" s="459"/>
      <c r="H2449" s="459">
        <v>2442</v>
      </c>
      <c r="I2449" s="444">
        <f t="shared" ca="1" si="130"/>
        <v>-20555125468.557045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-85646356.118987679</v>
      </c>
      <c r="L2449" s="444">
        <f t="shared" ca="1" si="129"/>
        <v>-20640771824.676033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25">
      <c r="G2450" s="459"/>
      <c r="H2450" s="459">
        <v>2443</v>
      </c>
      <c r="I2450" s="444">
        <f t="shared" ca="1" si="130"/>
        <v>-20640771824.676033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-86003215.936150134</v>
      </c>
      <c r="L2450" s="444">
        <f t="shared" ca="1" si="129"/>
        <v>-20726775040.612183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25">
      <c r="G2451" s="459"/>
      <c r="H2451" s="459">
        <v>2444</v>
      </c>
      <c r="I2451" s="444">
        <f t="shared" ca="1" si="130"/>
        <v>-20726775040.612183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-86361562.669217423</v>
      </c>
      <c r="L2451" s="444">
        <f t="shared" ca="1" si="129"/>
        <v>-20813136603.281399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25">
      <c r="G2452" s="459"/>
      <c r="H2452" s="459">
        <v>2445</v>
      </c>
      <c r="I2452" s="444">
        <f t="shared" ca="1" si="130"/>
        <v>-20813136603.281399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-86721402.513672501</v>
      </c>
      <c r="L2452" s="444">
        <f t="shared" ca="1" si="129"/>
        <v>-20899858005.795071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25">
      <c r="G2453" s="459"/>
      <c r="H2453" s="459">
        <v>2446</v>
      </c>
      <c r="I2453" s="444">
        <f t="shared" ca="1" si="130"/>
        <v>-20899858005.795071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-87082741.690812796</v>
      </c>
      <c r="L2453" s="444">
        <f t="shared" ca="1" si="129"/>
        <v>-20986940747.485882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25">
      <c r="G2454" s="459"/>
      <c r="H2454" s="459">
        <v>2447</v>
      </c>
      <c r="I2454" s="444">
        <f t="shared" ca="1" si="130"/>
        <v>-20986940747.485882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-87445586.447857842</v>
      </c>
      <c r="L2454" s="444">
        <f t="shared" ca="1" si="129"/>
        <v>-21074386333.933739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25">
      <c r="G2455" s="459"/>
      <c r="H2455" s="459">
        <v>2448</v>
      </c>
      <c r="I2455" s="444">
        <f t="shared" ca="1" si="130"/>
        <v>-21074386333.933739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-87809943.058057249</v>
      </c>
      <c r="L2455" s="444">
        <f t="shared" ca="1" si="129"/>
        <v>-21162196276.991795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25">
      <c r="G2456" s="459"/>
      <c r="H2456" s="459">
        <v>2449</v>
      </c>
      <c r="I2456" s="444">
        <f t="shared" ca="1" si="130"/>
        <v>-21162196276.991795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-88175817.820799142</v>
      </c>
      <c r="L2456" s="444">
        <f t="shared" ca="1" si="129"/>
        <v>-21250372094.812595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25">
      <c r="G2457" s="459"/>
      <c r="H2457" s="459">
        <v>2450</v>
      </c>
      <c r="I2457" s="444">
        <f t="shared" ca="1" si="130"/>
        <v>-21250372094.812595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-88543217.061719149</v>
      </c>
      <c r="L2457" s="444">
        <f t="shared" ca="1" si="129"/>
        <v>-21338915311.874313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25">
      <c r="G2458" s="459"/>
      <c r="H2458" s="459">
        <v>2451</v>
      </c>
      <c r="I2458" s="444">
        <f t="shared" ca="1" si="130"/>
        <v>-21338915311.874313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-88912147.132809639</v>
      </c>
      <c r="L2458" s="444">
        <f t="shared" ca="1" si="129"/>
        <v>-21427827459.007122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25">
      <c r="G2459" s="459"/>
      <c r="H2459" s="459">
        <v>2452</v>
      </c>
      <c r="I2459" s="444">
        <f t="shared" ca="1" si="130"/>
        <v>-21427827459.007122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-89282614.412529677</v>
      </c>
      <c r="L2459" s="444">
        <f t="shared" ca="1" si="129"/>
        <v>-21517110073.419651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25">
      <c r="G2460" s="459"/>
      <c r="H2460" s="459">
        <v>2453</v>
      </c>
      <c r="I2460" s="444">
        <f t="shared" ca="1" si="130"/>
        <v>-21517110073.419651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-89654625.305915207</v>
      </c>
      <c r="L2460" s="444">
        <f t="shared" ca="1" si="129"/>
        <v>-21606764698.725567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25">
      <c r="G2461" s="459"/>
      <c r="H2461" s="459">
        <v>2454</v>
      </c>
      <c r="I2461" s="444">
        <f t="shared" ca="1" si="130"/>
        <v>-21606764698.725567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-90028186.244689867</v>
      </c>
      <c r="L2461" s="444">
        <f t="shared" ca="1" si="129"/>
        <v>-21696792884.970257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25">
      <c r="G2462" s="459"/>
      <c r="H2462" s="459">
        <v>2455</v>
      </c>
      <c r="I2462" s="444">
        <f t="shared" ca="1" si="130"/>
        <v>-21696792884.970257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-90403303.687376067</v>
      </c>
      <c r="L2462" s="444">
        <f t="shared" ca="1" si="129"/>
        <v>-21787196188.657635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25">
      <c r="G2463" s="459"/>
      <c r="H2463" s="459">
        <v>2456</v>
      </c>
      <c r="I2463" s="444">
        <f t="shared" ca="1" si="130"/>
        <v>-21787196188.657635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-90779984.119406804</v>
      </c>
      <c r="L2463" s="444">
        <f t="shared" ca="1" si="129"/>
        <v>-21877976172.777042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25">
      <c r="G2464" s="459"/>
      <c r="H2464" s="459">
        <v>2457</v>
      </c>
      <c r="I2464" s="444">
        <f t="shared" ca="1" si="130"/>
        <v>-21877976172.777042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-91158234.053237677</v>
      </c>
      <c r="L2464" s="444">
        <f t="shared" ca="1" si="129"/>
        <v>-21969134406.83028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25">
      <c r="G2465" s="459"/>
      <c r="H2465" s="459">
        <v>2458</v>
      </c>
      <c r="I2465" s="444">
        <f t="shared" ca="1" si="130"/>
        <v>-21969134406.83028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-91538060.028459504</v>
      </c>
      <c r="L2465" s="444">
        <f t="shared" ca="1" si="129"/>
        <v>-22060672466.858738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25">
      <c r="G2466" s="459"/>
      <c r="H2466" s="459">
        <v>2459</v>
      </c>
      <c r="I2466" s="444">
        <f t="shared" ca="1" si="130"/>
        <v>-22060672466.858738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-91919468.611911401</v>
      </c>
      <c r="L2466" s="444">
        <f t="shared" ca="1" si="129"/>
        <v>-22152591935.47065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25">
      <c r="G2467" s="459"/>
      <c r="H2467" s="459">
        <v>2460</v>
      </c>
      <c r="I2467" s="444">
        <f t="shared" ca="1" si="130"/>
        <v>-22152591935.47065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-92302466.397794366</v>
      </c>
      <c r="L2467" s="444">
        <f t="shared" ca="1" si="129"/>
        <v>-22244894401.868443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25">
      <c r="G2468" s="459"/>
      <c r="H2468" s="459">
        <v>2461</v>
      </c>
      <c r="I2468" s="444">
        <f t="shared" ca="1" si="130"/>
        <v>-22244894401.868443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-92687060.007785171</v>
      </c>
      <c r="L2468" s="444">
        <f t="shared" ca="1" si="129"/>
        <v>-22337581461.876228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25">
      <c r="G2469" s="459"/>
      <c r="H2469" s="459">
        <v>2462</v>
      </c>
      <c r="I2469" s="444">
        <f t="shared" ca="1" si="130"/>
        <v>-22337581461.876228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-93073256.091150954</v>
      </c>
      <c r="L2469" s="444">
        <f t="shared" ca="1" si="129"/>
        <v>-22430654717.967381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25">
      <c r="G2470" s="459"/>
      <c r="H2470" s="459">
        <v>2463</v>
      </c>
      <c r="I2470" s="444">
        <f t="shared" ca="1" si="130"/>
        <v>-22430654717.967381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-93461061.324864089</v>
      </c>
      <c r="L2470" s="444">
        <f t="shared" ca="1" si="129"/>
        <v>-22524115779.292244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25">
      <c r="G2471" s="459"/>
      <c r="H2471" s="459">
        <v>2464</v>
      </c>
      <c r="I2471" s="444">
        <f t="shared" ca="1" si="130"/>
        <v>-22524115779.292244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-93850482.413717687</v>
      </c>
      <c r="L2471" s="444">
        <f t="shared" ca="1" si="129"/>
        <v>-22617966261.705963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25">
      <c r="G2472" s="459"/>
      <c r="H2472" s="459">
        <v>2465</v>
      </c>
      <c r="I2472" s="444">
        <f t="shared" ca="1" si="130"/>
        <v>-22617966261.705963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-94241526.09044151</v>
      </c>
      <c r="L2472" s="444">
        <f t="shared" ca="1" si="129"/>
        <v>-22712207787.796406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25">
      <c r="G2473" s="459"/>
      <c r="H2473" s="459">
        <v>2466</v>
      </c>
      <c r="I2473" s="444">
        <f t="shared" ca="1" si="130"/>
        <v>-22712207787.796406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-94634199.115818352</v>
      </c>
      <c r="L2473" s="444">
        <f t="shared" ca="1" si="129"/>
        <v>-22806841986.912224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25">
      <c r="G2474" s="459"/>
      <c r="H2474" s="459">
        <v>2467</v>
      </c>
      <c r="I2474" s="444">
        <f t="shared" ca="1" si="130"/>
        <v>-22806841986.912224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-95028508.278800935</v>
      </c>
      <c r="L2474" s="444">
        <f t="shared" ca="1" si="129"/>
        <v>-22901870495.191025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25">
      <c r="G2475" s="459"/>
      <c r="H2475" s="459">
        <v>2468</v>
      </c>
      <c r="I2475" s="444">
        <f t="shared" ca="1" si="130"/>
        <v>-22901870495.191025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-95424460.396629274</v>
      </c>
      <c r="L2475" s="444">
        <f t="shared" ca="1" si="129"/>
        <v>-22997294955.587654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25">
      <c r="G2476" s="459"/>
      <c r="H2476" s="459">
        <v>2469</v>
      </c>
      <c r="I2476" s="444">
        <f t="shared" ca="1" si="130"/>
        <v>-22997294955.587654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-95822062.314948559</v>
      </c>
      <c r="L2476" s="444">
        <f t="shared" ca="1" si="129"/>
        <v>-23093117017.902603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25">
      <c r="G2477" s="459"/>
      <c r="H2477" s="459">
        <v>2470</v>
      </c>
      <c r="I2477" s="444">
        <f t="shared" ca="1" si="130"/>
        <v>-23093117017.902603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-96221320.907927513</v>
      </c>
      <c r="L2477" s="444">
        <f t="shared" ca="1" si="129"/>
        <v>-23189338338.810532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25">
      <c r="G2478" s="459"/>
      <c r="H2478" s="459">
        <v>2471</v>
      </c>
      <c r="I2478" s="444">
        <f t="shared" ca="1" si="130"/>
        <v>-23189338338.810532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-96622243.078377217</v>
      </c>
      <c r="L2478" s="444">
        <f t="shared" ca="1" si="129"/>
        <v>-23285960581.888908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25">
      <c r="G2479" s="459"/>
      <c r="H2479" s="459">
        <v>2472</v>
      </c>
      <c r="I2479" s="444">
        <f t="shared" ca="1" si="130"/>
        <v>-23285960581.888908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-97024835.757870451</v>
      </c>
      <c r="L2479" s="444">
        <f t="shared" ca="1" si="129"/>
        <v>-23382985417.646778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25">
      <c r="G2480" s="459"/>
      <c r="H2480" s="459">
        <v>2473</v>
      </c>
      <c r="I2480" s="444">
        <f t="shared" ca="1" si="130"/>
        <v>-23382985417.646778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-97429105.906861573</v>
      </c>
      <c r="L2480" s="444">
        <f t="shared" ca="1" si="129"/>
        <v>-23480414523.553638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25">
      <c r="G2481" s="459"/>
      <c r="H2481" s="459">
        <v>2474</v>
      </c>
      <c r="I2481" s="444">
        <f t="shared" ca="1" si="130"/>
        <v>-23480414523.553638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-97835060.514806822</v>
      </c>
      <c r="L2481" s="444">
        <f t="shared" ca="1" si="129"/>
        <v>-23578249584.068447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25">
      <c r="G2482" s="459"/>
      <c r="H2482" s="459">
        <v>2475</v>
      </c>
      <c r="I2482" s="444">
        <f t="shared" ca="1" si="130"/>
        <v>-23578249584.068447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-98242706.600285202</v>
      </c>
      <c r="L2482" s="444">
        <f t="shared" ca="1" si="129"/>
        <v>-23676492290.668732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25">
      <c r="G2483" s="459"/>
      <c r="H2483" s="459">
        <v>2476</v>
      </c>
      <c r="I2483" s="444">
        <f t="shared" ca="1" si="130"/>
        <v>-23676492290.668732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-98652051.211119711</v>
      </c>
      <c r="L2483" s="444">
        <f t="shared" ca="1" si="129"/>
        <v>-23775144341.879852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25">
      <c r="G2484" s="459"/>
      <c r="H2484" s="459">
        <v>2477</v>
      </c>
      <c r="I2484" s="444">
        <f t="shared" ca="1" si="130"/>
        <v>-23775144341.879852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-99063101.424499378</v>
      </c>
      <c r="L2484" s="444">
        <f t="shared" ca="1" si="129"/>
        <v>-23874207443.304352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25">
      <c r="G2485" s="459"/>
      <c r="H2485" s="459">
        <v>2478</v>
      </c>
      <c r="I2485" s="444">
        <f t="shared" ca="1" si="130"/>
        <v>-23874207443.304352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-99475864.347101465</v>
      </c>
      <c r="L2485" s="444">
        <f t="shared" ca="1" si="129"/>
        <v>-23973683307.651455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25">
      <c r="G2486" s="459"/>
      <c r="H2486" s="459">
        <v>2479</v>
      </c>
      <c r="I2486" s="444">
        <f t="shared" ca="1" si="130"/>
        <v>-23973683307.651455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-99890347.115214393</v>
      </c>
      <c r="L2486" s="444">
        <f t="shared" ca="1" si="129"/>
        <v>-24073573654.76667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25">
      <c r="G2487" s="459"/>
      <c r="H2487" s="459">
        <v>2480</v>
      </c>
      <c r="I2487" s="444">
        <f t="shared" ca="1" si="130"/>
        <v>-24073573654.76667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-100306556.89486113</v>
      </c>
      <c r="L2487" s="444">
        <f t="shared" ca="1" si="129"/>
        <v>-24173880211.66153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25">
      <c r="G2488" s="459"/>
      <c r="H2488" s="459">
        <v>2481</v>
      </c>
      <c r="I2488" s="444">
        <f t="shared" ca="1" si="130"/>
        <v>-24173880211.66153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-100724500.88192303</v>
      </c>
      <c r="L2488" s="444">
        <f t="shared" ca="1" si="129"/>
        <v>-24274604712.543453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25">
      <c r="G2489" s="459"/>
      <c r="H2489" s="459">
        <v>2482</v>
      </c>
      <c r="I2489" s="444">
        <f t="shared" ca="1" si="130"/>
        <v>-24274604712.543453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-101144186.30226439</v>
      </c>
      <c r="L2489" s="444">
        <f t="shared" ca="1" si="129"/>
        <v>-24375748898.845718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25">
      <c r="G2490" s="459"/>
      <c r="H2490" s="459">
        <v>2483</v>
      </c>
      <c r="I2490" s="444">
        <f t="shared" ca="1" si="130"/>
        <v>-24375748898.845718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-101565620.41185716</v>
      </c>
      <c r="L2490" s="444">
        <f t="shared" ca="1" si="129"/>
        <v>-24477314519.257576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25">
      <c r="G2491" s="459"/>
      <c r="H2491" s="459">
        <v>2484</v>
      </c>
      <c r="I2491" s="444">
        <f t="shared" ca="1" si="130"/>
        <v>-24477314519.257576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-101988810.49690656</v>
      </c>
      <c r="L2491" s="444">
        <f t="shared" ca="1" si="129"/>
        <v>-24579303329.754482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25">
      <c r="G2492" s="459"/>
      <c r="H2492" s="459">
        <v>2485</v>
      </c>
      <c r="I2492" s="444">
        <f t="shared" ca="1" si="130"/>
        <v>-24579303329.754482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-102413763.87397701</v>
      </c>
      <c r="L2492" s="444">
        <f t="shared" ca="1" si="129"/>
        <v>-24681717093.62846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25">
      <c r="G2493" s="459"/>
      <c r="H2493" s="459">
        <v>2486</v>
      </c>
      <c r="I2493" s="444">
        <f t="shared" ca="1" si="130"/>
        <v>-24681717093.62846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-102840487.89011858</v>
      </c>
      <c r="L2493" s="444">
        <f t="shared" ca="1" si="129"/>
        <v>-24784557581.518578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25">
      <c r="G2494" s="459"/>
      <c r="H2494" s="459">
        <v>2487</v>
      </c>
      <c r="I2494" s="444">
        <f t="shared" ca="1" si="130"/>
        <v>-24784557581.518578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-103268989.92299408</v>
      </c>
      <c r="L2494" s="444">
        <f t="shared" ca="1" si="129"/>
        <v>-24887826571.44157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25">
      <c r="G2495" s="459"/>
      <c r="H2495" s="459">
        <v>2488</v>
      </c>
      <c r="I2495" s="444">
        <f t="shared" ca="1" si="130"/>
        <v>-24887826571.44157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-103699277.38100654</v>
      </c>
      <c r="L2495" s="444">
        <f t="shared" ca="1" si="129"/>
        <v>-24991525848.822578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25">
      <c r="G2496" s="459"/>
      <c r="H2496" s="459">
        <v>2489</v>
      </c>
      <c r="I2496" s="444">
        <f t="shared" ca="1" si="130"/>
        <v>-24991525848.822578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-104131357.7034274</v>
      </c>
      <c r="L2496" s="444">
        <f t="shared" ca="1" si="129"/>
        <v>-25095657206.526005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25">
      <c r="G2497" s="459"/>
      <c r="H2497" s="459">
        <v>2490</v>
      </c>
      <c r="I2497" s="444">
        <f t="shared" ca="1" si="130"/>
        <v>-25095657206.526005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-104565238.36052501</v>
      </c>
      <c r="L2497" s="444">
        <f t="shared" ca="1" si="129"/>
        <v>-25200222444.886528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25">
      <c r="G2498" s="459"/>
      <c r="H2498" s="459">
        <v>2491</v>
      </c>
      <c r="I2498" s="444">
        <f t="shared" ca="1" si="130"/>
        <v>-25200222444.886528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-105000926.85369387</v>
      </c>
      <c r="L2498" s="444">
        <f t="shared" ca="1" si="129"/>
        <v>-25305223371.740223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25">
      <c r="G2499" s="459"/>
      <c r="H2499" s="459">
        <v>2492</v>
      </c>
      <c r="I2499" s="444">
        <f t="shared" ca="1" si="130"/>
        <v>-25305223371.740223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-105438430.71558426</v>
      </c>
      <c r="L2499" s="444">
        <f t="shared" ca="1" si="129"/>
        <v>-25410661802.455807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25">
      <c r="G2500" s="459"/>
      <c r="H2500" s="459">
        <v>2493</v>
      </c>
      <c r="I2500" s="444">
        <f t="shared" ca="1" si="130"/>
        <v>-25410661802.455807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-105877757.51023252</v>
      </c>
      <c r="L2500" s="444">
        <f t="shared" ca="1" si="129"/>
        <v>-25516539559.966038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25">
      <c r="G2501" s="459"/>
      <c r="H2501" s="459">
        <v>2494</v>
      </c>
      <c r="I2501" s="444">
        <f t="shared" ca="1" si="130"/>
        <v>-25516539559.966038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-106318914.83319183</v>
      </c>
      <c r="L2501" s="444">
        <f t="shared" ca="1" si="129"/>
        <v>-25622858474.799229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25">
      <c r="G2502" s="459"/>
      <c r="H2502" s="459">
        <v>2495</v>
      </c>
      <c r="I2502" s="444">
        <f t="shared" ca="1" si="130"/>
        <v>-25622858474.799229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-106761910.31166345</v>
      </c>
      <c r="L2502" s="444">
        <f t="shared" ca="1" si="129"/>
        <v>-25729620385.110893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25">
      <c r="G2503" s="459"/>
      <c r="H2503" s="459">
        <v>2496</v>
      </c>
      <c r="I2503" s="444">
        <f t="shared" ca="1" si="130"/>
        <v>-25729620385.110893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-107206751.60462873</v>
      </c>
      <c r="L2503" s="444">
        <f t="shared" ca="1" si="129"/>
        <v>-25836827136.715523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25">
      <c r="G2504" s="459"/>
      <c r="H2504" s="459">
        <v>2497</v>
      </c>
      <c r="I2504" s="444">
        <f t="shared" ca="1" si="130"/>
        <v>-25836827136.715523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-107653446.40298134</v>
      </c>
      <c r="L2504" s="444">
        <f t="shared" ca="1" si="129"/>
        <v>-25944480583.118504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25">
      <c r="G2505" s="459"/>
      <c r="H2505" s="459">
        <v>2498</v>
      </c>
      <c r="I2505" s="444">
        <f t="shared" ca="1" si="130"/>
        <v>-25944480583.118504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-108102002.42966042</v>
      </c>
      <c r="L2505" s="444">
        <f t="shared" ca="1" si="129"/>
        <v>-26052582585.548164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25">
      <c r="G2506" s="459"/>
      <c r="H2506" s="459">
        <v>2499</v>
      </c>
      <c r="I2506" s="444">
        <f t="shared" ca="1" si="130"/>
        <v>-26052582585.548164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-108552427.43978402</v>
      </c>
      <c r="L2506" s="444">
        <f t="shared" ca="1" si="129"/>
        <v>-26161135012.987949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25">
      <c r="G2507" s="459"/>
      <c r="H2507" s="459">
        <v>2500</v>
      </c>
      <c r="I2507" s="444">
        <f t="shared" ca="1" si="130"/>
        <v>-26161135012.987949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-109004729.22078311</v>
      </c>
      <c r="L2507" s="444">
        <f t="shared" ca="1" si="129"/>
        <v>-26270139742.208733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25">
      <c r="G2508" s="459"/>
      <c r="H2508" s="459">
        <v>2501</v>
      </c>
      <c r="I2508" s="444">
        <f t="shared" ca="1" si="130"/>
        <v>-26270139742.208733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-109458915.59253639</v>
      </c>
      <c r="L2508" s="444">
        <f t="shared" ca="1" si="129"/>
        <v>-26379598657.80127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25">
      <c r="G2509" s="459"/>
      <c r="H2509" s="459">
        <v>2502</v>
      </c>
      <c r="I2509" s="444">
        <f t="shared" ca="1" si="130"/>
        <v>-26379598657.80127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-109914994.40750529</v>
      </c>
      <c r="L2509" s="444">
        <f t="shared" ca="1" si="129"/>
        <v>-26489513652.208775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25">
      <c r="G2510" s="459"/>
      <c r="H2510" s="459">
        <v>2503</v>
      </c>
      <c r="I2510" s="444">
        <f t="shared" ca="1" si="130"/>
        <v>-26489513652.208775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-110372973.5508699</v>
      </c>
      <c r="L2510" s="444">
        <f t="shared" ca="1" si="129"/>
        <v>-26599886625.759644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25">
      <c r="G2511" s="459"/>
      <c r="H2511" s="459">
        <v>2504</v>
      </c>
      <c r="I2511" s="444">
        <f t="shared" ca="1" si="130"/>
        <v>-26599886625.759644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-110832860.94066519</v>
      </c>
      <c r="L2511" s="444">
        <f t="shared" ca="1" si="129"/>
        <v>-26710719486.70031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25">
      <c r="G2512" s="459"/>
      <c r="H2512" s="459">
        <v>2505</v>
      </c>
      <c r="I2512" s="444">
        <f t="shared" ca="1" si="130"/>
        <v>-26710719486.70031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-111294664.52791795</v>
      </c>
      <c r="L2512" s="444">
        <f t="shared" ca="1" si="129"/>
        <v>-26822014151.22823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25">
      <c r="G2513" s="459"/>
      <c r="H2513" s="459">
        <v>2506</v>
      </c>
      <c r="I2513" s="444">
        <f t="shared" ca="1" si="130"/>
        <v>-26822014151.22823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-111758392.2967843</v>
      </c>
      <c r="L2513" s="444">
        <f t="shared" ca="1" si="129"/>
        <v>-26933772543.525013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25">
      <c r="G2514" s="459"/>
      <c r="H2514" s="459">
        <v>2507</v>
      </c>
      <c r="I2514" s="444">
        <f t="shared" ca="1" si="130"/>
        <v>-26933772543.525013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-112224052.26468755</v>
      </c>
      <c r="L2514" s="444">
        <f t="shared" ca="1" si="129"/>
        <v>-27045996595.7897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25">
      <c r="G2515" s="459"/>
      <c r="H2515" s="459">
        <v>2508</v>
      </c>
      <c r="I2515" s="444">
        <f t="shared" ca="1" si="130"/>
        <v>-27045996595.7897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-112691652.48245709</v>
      </c>
      <c r="L2515" s="444">
        <f t="shared" ca="1" si="129"/>
        <v>-27158688248.272156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25">
      <c r="G2516" s="459"/>
      <c r="H2516" s="459">
        <v>2509</v>
      </c>
      <c r="I2516" s="444">
        <f t="shared" ca="1" si="130"/>
        <v>-27158688248.272156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-113161201.03446731</v>
      </c>
      <c r="L2516" s="444">
        <f t="shared" ca="1" si="129"/>
        <v>-27271849449.306622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25">
      <c r="G2517" s="459"/>
      <c r="H2517" s="459">
        <v>2510</v>
      </c>
      <c r="I2517" s="444">
        <f t="shared" ca="1" si="130"/>
        <v>-27271849449.306622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-113632706.03877759</v>
      </c>
      <c r="L2517" s="444">
        <f t="shared" ca="1" si="129"/>
        <v>-27385482155.345398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25">
      <c r="G2518" s="459"/>
      <c r="H2518" s="459">
        <v>2511</v>
      </c>
      <c r="I2518" s="444">
        <f t="shared" ca="1" si="130"/>
        <v>-27385482155.345398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-114106175.64727248</v>
      </c>
      <c r="L2518" s="444">
        <f t="shared" ca="1" si="129"/>
        <v>-27499588330.992672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25">
      <c r="G2519" s="459"/>
      <c r="H2519" s="459">
        <v>2512</v>
      </c>
      <c r="I2519" s="444">
        <f t="shared" ca="1" si="130"/>
        <v>-27499588330.992672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-114581618.04580279</v>
      </c>
      <c r="L2519" s="444">
        <f t="shared" ca="1" si="129"/>
        <v>-27614169949.038475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25">
      <c r="G2520" s="459"/>
      <c r="H2520" s="459">
        <v>2513</v>
      </c>
      <c r="I2520" s="444">
        <f t="shared" ca="1" si="130"/>
        <v>-27614169949.038475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-115059041.45432697</v>
      </c>
      <c r="L2520" s="444">
        <f t="shared" ca="1" si="129"/>
        <v>-27729228990.492802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25">
      <c r="G2521" s="459"/>
      <c r="H2521" s="459">
        <v>2514</v>
      </c>
      <c r="I2521" s="444">
        <f t="shared" ca="1" si="130"/>
        <v>-27729228990.492802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-115538454.12705334</v>
      </c>
      <c r="L2521" s="444">
        <f t="shared" ca="1" si="129"/>
        <v>-27844767444.619854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25">
      <c r="G2522" s="459"/>
      <c r="H2522" s="459">
        <v>2515</v>
      </c>
      <c r="I2522" s="444">
        <f t="shared" ca="1" si="130"/>
        <v>-27844767444.619854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-116019864.35258272</v>
      </c>
      <c r="L2522" s="444">
        <f t="shared" ca="1" si="129"/>
        <v>-27960787308.972435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25">
      <c r="G2523" s="459"/>
      <c r="H2523" s="459">
        <v>2516</v>
      </c>
      <c r="I2523" s="444">
        <f t="shared" ca="1" si="130"/>
        <v>-27960787308.972435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-116503280.45405182</v>
      </c>
      <c r="L2523" s="444">
        <f t="shared" ca="1" si="129"/>
        <v>-28077290589.426487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25">
      <c r="G2524" s="459"/>
      <c r="H2524" s="459">
        <v>2517</v>
      </c>
      <c r="I2524" s="444">
        <f t="shared" ca="1" si="130"/>
        <v>-28077290589.426487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-116988710.78927703</v>
      </c>
      <c r="L2524" s="444">
        <f t="shared" ca="1" si="129"/>
        <v>-28194279300.215763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25">
      <c r="G2525" s="459"/>
      <c r="H2525" s="459">
        <v>2518</v>
      </c>
      <c r="I2525" s="444">
        <f t="shared" ca="1" si="130"/>
        <v>-28194279300.215763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-117476163.75089902</v>
      </c>
      <c r="L2525" s="444">
        <f t="shared" ca="1" si="129"/>
        <v>-28311755463.966663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25">
      <c r="G2526" s="459"/>
      <c r="H2526" s="459">
        <v>2519</v>
      </c>
      <c r="I2526" s="444">
        <f t="shared" ca="1" si="130"/>
        <v>-28311755463.966663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-117965647.76652776</v>
      </c>
      <c r="L2526" s="444">
        <f t="shared" ca="1" si="129"/>
        <v>-28429721111.733192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25">
      <c r="G2527" s="459"/>
      <c r="H2527" s="459">
        <v>2520</v>
      </c>
      <c r="I2527" s="444">
        <f t="shared" ca="1" si="130"/>
        <v>-28429721111.733192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-118457171.2988883</v>
      </c>
      <c r="L2527" s="444">
        <f t="shared" ca="1" si="129"/>
        <v>-28548178283.032082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25">
      <c r="G2528" s="459"/>
      <c r="H2528" s="459">
        <v>2521</v>
      </c>
      <c r="I2528" s="444">
        <f t="shared" ca="1" si="130"/>
        <v>-28548178283.032082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-118950742.84596699</v>
      </c>
      <c r="L2528" s="444">
        <f t="shared" ca="1" si="129"/>
        <v>-28667129025.878048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25">
      <c r="G2529" s="459"/>
      <c r="H2529" s="459">
        <v>2522</v>
      </c>
      <c r="I2529" s="444">
        <f t="shared" ca="1" si="130"/>
        <v>-28667129025.878048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-119446370.94115853</v>
      </c>
      <c r="L2529" s="444">
        <f t="shared" ca="1" si="129"/>
        <v>-28786575396.819206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25">
      <c r="G2530" s="459"/>
      <c r="H2530" s="459">
        <v>2523</v>
      </c>
      <c r="I2530" s="444">
        <f t="shared" ca="1" si="130"/>
        <v>-28786575396.819206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-119944064.15341336</v>
      </c>
      <c r="L2530" s="444">
        <f t="shared" ca="1" si="129"/>
        <v>-28906519460.972618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25">
      <c r="G2531" s="459"/>
      <c r="H2531" s="459">
        <v>2524</v>
      </c>
      <c r="I2531" s="444">
        <f t="shared" ca="1" si="130"/>
        <v>-28906519460.972618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-120443831.08738591</v>
      </c>
      <c r="L2531" s="444">
        <f t="shared" ca="1" si="129"/>
        <v>-29026963292.060005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25">
      <c r="G2532" s="459"/>
      <c r="H2532" s="459">
        <v>2525</v>
      </c>
      <c r="I2532" s="444">
        <f t="shared" ca="1" si="130"/>
        <v>-29026963292.060005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-120945680.38358334</v>
      </c>
      <c r="L2532" s="444">
        <f t="shared" ca="1" si="129"/>
        <v>-29147908972.443588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25">
      <c r="G2533" s="459"/>
      <c r="H2533" s="459">
        <v>2526</v>
      </c>
      <c r="I2533" s="444">
        <f t="shared" ca="1" si="130"/>
        <v>-29147908972.443588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-121449620.71851493</v>
      </c>
      <c r="L2533" s="444">
        <f t="shared" ca="1" si="129"/>
        <v>-29269358593.162102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25">
      <c r="G2534" s="459"/>
      <c r="H2534" s="459">
        <v>2527</v>
      </c>
      <c r="I2534" s="444">
        <f t="shared" ca="1" si="130"/>
        <v>-29269358593.162102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-121955660.80484208</v>
      </c>
      <c r="L2534" s="444">
        <f t="shared" ca="1" si="129"/>
        <v>-29391314253.966946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25">
      <c r="G2535" s="459"/>
      <c r="H2535" s="459">
        <v>2528</v>
      </c>
      <c r="I2535" s="444">
        <f t="shared" ca="1" si="130"/>
        <v>-29391314253.966946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-122463809.39152893</v>
      </c>
      <c r="L2535" s="444">
        <f t="shared" ca="1" si="129"/>
        <v>-29513778063.358475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25">
      <c r="G2536" s="459"/>
      <c r="H2536" s="459">
        <v>2529</v>
      </c>
      <c r="I2536" s="444">
        <f t="shared" ca="1" si="130"/>
        <v>-29513778063.358475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-122974075.26399364</v>
      </c>
      <c r="L2536" s="444">
        <f t="shared" ca="1" si="129"/>
        <v>-29636752138.622467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25">
      <c r="G2537" s="459"/>
      <c r="H2537" s="459">
        <v>2530</v>
      </c>
      <c r="I2537" s="444">
        <f t="shared" ca="1" si="130"/>
        <v>-29636752138.622467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-123486467.24426027</v>
      </c>
      <c r="L2537" s="444">
        <f t="shared" ca="1" si="129"/>
        <v>-29760238605.866726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25">
      <c r="G2538" s="459"/>
      <c r="H2538" s="459">
        <v>2531</v>
      </c>
      <c r="I2538" s="444">
        <f t="shared" ca="1" si="130"/>
        <v>-29760238605.866726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-124000994.19111136</v>
      </c>
      <c r="L2538" s="444">
        <f t="shared" ca="1" si="129"/>
        <v>-29884239600.057838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25">
      <c r="G2539" s="459"/>
      <c r="H2539" s="459">
        <v>2532</v>
      </c>
      <c r="I2539" s="444">
        <f t="shared" ca="1" si="130"/>
        <v>-29884239600.057838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-124517665.00024098</v>
      </c>
      <c r="L2539" s="444">
        <f t="shared" ca="1" si="129"/>
        <v>-30008757265.058079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25">
      <c r="G2540" s="459"/>
      <c r="H2540" s="459">
        <v>2533</v>
      </c>
      <c r="I2540" s="444">
        <f t="shared" ca="1" si="130"/>
        <v>-30008757265.058079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-125036488.60440868</v>
      </c>
      <c r="L2540" s="444">
        <f t="shared" ca="1" si="129"/>
        <v>-30133793753.662487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25">
      <c r="G2541" s="459"/>
      <c r="H2541" s="459">
        <v>2534</v>
      </c>
      <c r="I2541" s="444">
        <f t="shared" ca="1" si="130"/>
        <v>-30133793753.662487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-125557473.97359371</v>
      </c>
      <c r="L2541" s="444">
        <f t="shared" ca="1" si="129"/>
        <v>-30259351227.636082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25">
      <c r="G2542" s="459"/>
      <c r="H2542" s="459">
        <v>2535</v>
      </c>
      <c r="I2542" s="444">
        <f t="shared" ca="1" si="130"/>
        <v>-30259351227.636082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-126080630.11515032</v>
      </c>
      <c r="L2542" s="444">
        <f t="shared" ca="1" si="129"/>
        <v>-30385431857.751232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25">
      <c r="G2543" s="459"/>
      <c r="H2543" s="459">
        <v>2536</v>
      </c>
      <c r="I2543" s="444">
        <f t="shared" ca="1" si="130"/>
        <v>-30385431857.751232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-126605966.07396346</v>
      </c>
      <c r="L2543" s="444">
        <f t="shared" ca="1" si="129"/>
        <v>-30512037823.825195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25">
      <c r="G2544" s="459"/>
      <c r="H2544" s="459">
        <v>2537</v>
      </c>
      <c r="I2544" s="444">
        <f t="shared" ca="1" si="130"/>
        <v>-30512037823.825195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-127133490.93260498</v>
      </c>
      <c r="L2544" s="444">
        <f t="shared" ca="1" si="129"/>
        <v>-30639171314.757801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25">
      <c r="G2545" s="459"/>
      <c r="H2545" s="459">
        <v>2538</v>
      </c>
      <c r="I2545" s="444">
        <f t="shared" ca="1" si="130"/>
        <v>-30639171314.757801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-127663213.81149083</v>
      </c>
      <c r="L2545" s="444">
        <f t="shared" ca="1" si="129"/>
        <v>-30766834528.56929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25">
      <c r="G2546" s="459"/>
      <c r="H2546" s="459">
        <v>2539</v>
      </c>
      <c r="I2546" s="444">
        <f t="shared" ca="1" si="130"/>
        <v>-30766834528.56929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-128195143.86903869</v>
      </c>
      <c r="L2546" s="444">
        <f t="shared" ca="1" si="129"/>
        <v>-30895029672.438328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25">
      <c r="G2547" s="459"/>
      <c r="H2547" s="459">
        <v>2540</v>
      </c>
      <c r="I2547" s="444">
        <f t="shared" ca="1" si="130"/>
        <v>-30895029672.438328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-128729290.30182636</v>
      </c>
      <c r="L2547" s="444">
        <f t="shared" ca="1" si="129"/>
        <v>-31023758962.740154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25">
      <c r="G2548" s="459"/>
      <c r="H2548" s="459">
        <v>2541</v>
      </c>
      <c r="I2548" s="444">
        <f t="shared" ca="1" si="130"/>
        <v>-31023758962.740154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-129265662.34475064</v>
      </c>
      <c r="L2548" s="444">
        <f t="shared" ca="1" si="129"/>
        <v>-31153024625.084904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25">
      <c r="G2549" s="459"/>
      <c r="H2549" s="459">
        <v>2542</v>
      </c>
      <c r="I2549" s="444">
        <f t="shared" ca="1" si="130"/>
        <v>-31153024625.084904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-129804269.27118708</v>
      </c>
      <c r="L2549" s="444">
        <f t="shared" ca="1" si="129"/>
        <v>-31282828894.356091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25">
      <c r="G2550" s="459"/>
      <c r="H2550" s="459">
        <v>2543</v>
      </c>
      <c r="I2550" s="444">
        <f t="shared" ca="1" si="130"/>
        <v>-31282828894.356091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-130345120.39315037</v>
      </c>
      <c r="L2550" s="444">
        <f t="shared" ca="1" si="129"/>
        <v>-31413174014.749241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25">
      <c r="G2551" s="459"/>
      <c r="H2551" s="459">
        <v>2544</v>
      </c>
      <c r="I2551" s="444">
        <f t="shared" ca="1" si="130"/>
        <v>-31413174014.749241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-130888225.06145519</v>
      </c>
      <c r="L2551" s="444">
        <f t="shared" ca="1" si="129"/>
        <v>-31544062239.810696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25">
      <c r="G2552" s="459"/>
      <c r="H2552" s="459">
        <v>2545</v>
      </c>
      <c r="I2552" s="444">
        <f t="shared" ca="1" si="130"/>
        <v>-31544062239.810696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-131433592.66587788</v>
      </c>
      <c r="L2552" s="444">
        <f t="shared" ca="1" si="129"/>
        <v>-31675495832.476574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25">
      <c r="G2553" s="459"/>
      <c r="H2553" s="459">
        <v>2546</v>
      </c>
      <c r="I2553" s="444">
        <f t="shared" ca="1" si="130"/>
        <v>-31675495832.476574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-131981232.63531905</v>
      </c>
      <c r="L2553" s="444">
        <f t="shared" ca="1" si="129"/>
        <v>-31807477065.111893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25">
      <c r="G2554" s="459"/>
      <c r="H2554" s="459">
        <v>2547</v>
      </c>
      <c r="I2554" s="444">
        <f t="shared" ca="1" si="130"/>
        <v>-31807477065.111893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-132531154.4379662</v>
      </c>
      <c r="L2554" s="444">
        <f t="shared" ca="1" si="129"/>
        <v>-31940008219.549858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25">
      <c r="G2555" s="459"/>
      <c r="H2555" s="459">
        <v>2548</v>
      </c>
      <c r="I2555" s="444">
        <f t="shared" ca="1" si="130"/>
        <v>-31940008219.549858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-133083367.58145775</v>
      </c>
      <c r="L2555" s="444">
        <f t="shared" ca="1" si="129"/>
        <v>-32073091587.131317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25">
      <c r="G2556" s="459"/>
      <c r="H2556" s="459">
        <v>2549</v>
      </c>
      <c r="I2556" s="444">
        <f t="shared" ca="1" si="130"/>
        <v>-32073091587.131317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-133637881.61304714</v>
      </c>
      <c r="L2556" s="444">
        <f t="shared" ca="1" si="129"/>
        <v>-32206729468.744366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25">
      <c r="G2557" s="459"/>
      <c r="H2557" s="459">
        <v>2550</v>
      </c>
      <c r="I2557" s="444">
        <f t="shared" ca="1" si="130"/>
        <v>-32206729468.744366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-134194706.1197682</v>
      </c>
      <c r="L2557" s="444">
        <f t="shared" ca="1" si="129"/>
        <v>-32340924174.864136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25">
      <c r="G2558" s="459"/>
      <c r="H2558" s="459">
        <v>2551</v>
      </c>
      <c r="I2558" s="444">
        <f t="shared" ca="1" si="130"/>
        <v>-32340924174.864136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-134753850.72860059</v>
      </c>
      <c r="L2558" s="444">
        <f t="shared" ref="L2558:L2812" ca="1" si="134">I2558-J2558+K2558</f>
        <v>-32475678025.592735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25">
      <c r="G2559" s="459"/>
      <c r="H2559" s="459">
        <v>2552</v>
      </c>
      <c r="I2559" s="444">
        <f t="shared" ref="I2559:I2813" ca="1" si="135">L2558</f>
        <v>-32475678025.592735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-135315325.1066364</v>
      </c>
      <c r="L2559" s="444">
        <f t="shared" ca="1" si="134"/>
        <v>-32610993350.699371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25">
      <c r="G2560" s="459"/>
      <c r="H2560" s="459">
        <v>2553</v>
      </c>
      <c r="I2560" s="444">
        <f t="shared" ca="1" si="135"/>
        <v>-32610993350.699371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-135879138.96124738</v>
      </c>
      <c r="L2560" s="444">
        <f t="shared" ca="1" si="134"/>
        <v>-32746872489.660618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25">
      <c r="G2561" s="459"/>
      <c r="H2561" s="459">
        <v>2554</v>
      </c>
      <c r="I2561" s="444">
        <f t="shared" ca="1" si="135"/>
        <v>-32746872489.660618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-136445302.04025257</v>
      </c>
      <c r="L2561" s="444">
        <f t="shared" ca="1" si="134"/>
        <v>-32883317791.700871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25">
      <c r="G2562" s="459"/>
      <c r="H2562" s="459">
        <v>2555</v>
      </c>
      <c r="I2562" s="444">
        <f t="shared" ca="1" si="135"/>
        <v>-32883317791.700871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-137013824.13208696</v>
      </c>
      <c r="L2562" s="444">
        <f t="shared" ca="1" si="134"/>
        <v>-33020331615.832958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25">
      <c r="G2563" s="459"/>
      <c r="H2563" s="459">
        <v>2556</v>
      </c>
      <c r="I2563" s="444">
        <f t="shared" ca="1" si="135"/>
        <v>-33020331615.832958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-137584715.06597066</v>
      </c>
      <c r="L2563" s="444">
        <f t="shared" ca="1" si="134"/>
        <v>-33157916330.89893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25">
      <c r="G2564" s="459"/>
      <c r="H2564" s="459">
        <v>2557</v>
      </c>
      <c r="I2564" s="444">
        <f t="shared" ca="1" si="135"/>
        <v>-33157916330.89893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-138157984.71207887</v>
      </c>
      <c r="L2564" s="444">
        <f t="shared" ca="1" si="134"/>
        <v>-33296074315.611008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25">
      <c r="G2565" s="459"/>
      <c r="H2565" s="459">
        <v>2558</v>
      </c>
      <c r="I2565" s="444">
        <f t="shared" ca="1" si="135"/>
        <v>-33296074315.611008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-138733642.98171252</v>
      </c>
      <c r="L2565" s="444">
        <f t="shared" ca="1" si="134"/>
        <v>-33434807958.59272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25">
      <c r="G2566" s="459"/>
      <c r="H2566" s="459">
        <v>2559</v>
      </c>
      <c r="I2566" s="444">
        <f t="shared" ca="1" si="135"/>
        <v>-33434807958.59272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-139311699.82746965</v>
      </c>
      <c r="L2566" s="444">
        <f t="shared" ca="1" si="134"/>
        <v>-33574119658.420189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25">
      <c r="G2567" s="459"/>
      <c r="H2567" s="459">
        <v>2560</v>
      </c>
      <c r="I2567" s="444">
        <f t="shared" ca="1" si="135"/>
        <v>-33574119658.420189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-139892165.24341744</v>
      </c>
      <c r="L2567" s="444">
        <f t="shared" ca="1" si="134"/>
        <v>-33714011823.663605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25">
      <c r="G2568" s="459"/>
      <c r="H2568" s="459">
        <v>2561</v>
      </c>
      <c r="I2568" s="444">
        <f t="shared" ca="1" si="135"/>
        <v>-33714011823.663605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-140475049.26526505</v>
      </c>
      <c r="L2568" s="444">
        <f t="shared" ca="1" si="134"/>
        <v>-33854486872.928871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25">
      <c r="G2569" s="459"/>
      <c r="H2569" s="459">
        <v>2562</v>
      </c>
      <c r="I2569" s="444">
        <f t="shared" ca="1" si="135"/>
        <v>-33854486872.928871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-141060361.97053695</v>
      </c>
      <c r="L2569" s="444">
        <f t="shared" ca="1" si="134"/>
        <v>-33995547234.899406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25">
      <c r="G2570" s="459"/>
      <c r="H2570" s="459">
        <v>2563</v>
      </c>
      <c r="I2570" s="444">
        <f t="shared" ca="1" si="135"/>
        <v>-33995547234.899406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-141648113.47874752</v>
      </c>
      <c r="L2570" s="444">
        <f t="shared" ca="1" si="134"/>
        <v>-34137195348.378155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25">
      <c r="G2571" s="459"/>
      <c r="H2571" s="459">
        <v>2564</v>
      </c>
      <c r="I2571" s="444">
        <f t="shared" ca="1" si="135"/>
        <v>-34137195348.378155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-142238313.95157564</v>
      </c>
      <c r="L2571" s="444">
        <f t="shared" ca="1" si="134"/>
        <v>-34279433662.329731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25">
      <c r="G2572" s="459"/>
      <c r="H2572" s="459">
        <v>2565</v>
      </c>
      <c r="I2572" s="444">
        <f t="shared" ca="1" si="135"/>
        <v>-34279433662.329731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-142830973.59304056</v>
      </c>
      <c r="L2572" s="444">
        <f t="shared" ca="1" si="134"/>
        <v>-34422264635.922775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25">
      <c r="G2573" s="459"/>
      <c r="H2573" s="459">
        <v>2566</v>
      </c>
      <c r="I2573" s="444">
        <f t="shared" ca="1" si="135"/>
        <v>-34422264635.922775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-143426102.64967823</v>
      </c>
      <c r="L2573" s="444">
        <f t="shared" ca="1" si="134"/>
        <v>-34565690738.572456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25">
      <c r="G2574" s="459"/>
      <c r="H2574" s="459">
        <v>2567</v>
      </c>
      <c r="I2574" s="444">
        <f t="shared" ca="1" si="135"/>
        <v>-34565690738.572456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-144023711.41071856</v>
      </c>
      <c r="L2574" s="444">
        <f t="shared" ca="1" si="134"/>
        <v>-34709714449.983177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25">
      <c r="G2575" s="459"/>
      <c r="H2575" s="459">
        <v>2568</v>
      </c>
      <c r="I2575" s="444">
        <f t="shared" ca="1" si="135"/>
        <v>-34709714449.983177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-144623810.20826325</v>
      </c>
      <c r="L2575" s="444">
        <f t="shared" ca="1" si="134"/>
        <v>-34854338260.191437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25">
      <c r="G2576" s="459"/>
      <c r="H2576" s="459">
        <v>2569</v>
      </c>
      <c r="I2576" s="444">
        <f t="shared" ca="1" si="135"/>
        <v>-34854338260.191437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-145226409.41746432</v>
      </c>
      <c r="L2576" s="444">
        <f t="shared" ca="1" si="134"/>
        <v>-34999564669.608902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25">
      <c r="G2577" s="459"/>
      <c r="H2577" s="459">
        <v>2570</v>
      </c>
      <c r="I2577" s="444">
        <f t="shared" ca="1" si="135"/>
        <v>-34999564669.608902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-145831519.45670375</v>
      </c>
      <c r="L2577" s="444">
        <f t="shared" ca="1" si="134"/>
        <v>-35145396189.065605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25">
      <c r="G2578" s="459"/>
      <c r="H2578" s="459">
        <v>2571</v>
      </c>
      <c r="I2578" s="444">
        <f t="shared" ca="1" si="135"/>
        <v>-35145396189.065605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-146439150.78777334</v>
      </c>
      <c r="L2578" s="444">
        <f t="shared" ca="1" si="134"/>
        <v>-35291835339.853378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25">
      <c r="G2579" s="459"/>
      <c r="H2579" s="459">
        <v>2572</v>
      </c>
      <c r="I2579" s="444">
        <f t="shared" ca="1" si="135"/>
        <v>-35291835339.853378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-147049313.91605574</v>
      </c>
      <c r="L2579" s="444">
        <f t="shared" ca="1" si="134"/>
        <v>-35438884653.769432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25">
      <c r="G2580" s="459"/>
      <c r="H2580" s="459">
        <v>2573</v>
      </c>
      <c r="I2580" s="444">
        <f t="shared" ca="1" si="135"/>
        <v>-35438884653.769432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-147662019.39070597</v>
      </c>
      <c r="L2580" s="444">
        <f t="shared" ca="1" si="134"/>
        <v>-35586546673.160141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25">
      <c r="G2581" s="459"/>
      <c r="H2581" s="459">
        <v>2574</v>
      </c>
      <c r="I2581" s="444">
        <f t="shared" ca="1" si="135"/>
        <v>-35586546673.160141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-148277277.80483392</v>
      </c>
      <c r="L2581" s="444">
        <f t="shared" ca="1" si="134"/>
        <v>-35734823950.964973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25">
      <c r="G2582" s="459"/>
      <c r="H2582" s="459">
        <v>2575</v>
      </c>
      <c r="I2582" s="444">
        <f t="shared" ca="1" si="135"/>
        <v>-35734823950.964973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-148895099.79568738</v>
      </c>
      <c r="L2582" s="444">
        <f t="shared" ca="1" si="134"/>
        <v>-35883719050.760658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25">
      <c r="G2583" s="459"/>
      <c r="H2583" s="459">
        <v>2576</v>
      </c>
      <c r="I2583" s="444">
        <f t="shared" ca="1" si="135"/>
        <v>-35883719050.760658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-149515496.04483607</v>
      </c>
      <c r="L2583" s="444">
        <f t="shared" ca="1" si="134"/>
        <v>-36033234546.805496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25">
      <c r="G2584" s="459"/>
      <c r="H2584" s="459">
        <v>2577</v>
      </c>
      <c r="I2584" s="444">
        <f t="shared" ca="1" si="135"/>
        <v>-36033234546.805496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-150138477.27835622</v>
      </c>
      <c r="L2584" s="444">
        <f t="shared" ca="1" si="134"/>
        <v>-36183373024.083855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25">
      <c r="G2585" s="459"/>
      <c r="H2585" s="459">
        <v>2578</v>
      </c>
      <c r="I2585" s="444">
        <f t="shared" ca="1" si="135"/>
        <v>-36183373024.083855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-150764054.26701605</v>
      </c>
      <c r="L2585" s="444">
        <f t="shared" ca="1" si="134"/>
        <v>-36334137078.350868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25">
      <c r="G2586" s="459"/>
      <c r="H2586" s="459">
        <v>2579</v>
      </c>
      <c r="I2586" s="444">
        <f t="shared" ca="1" si="135"/>
        <v>-36334137078.350868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-151392237.82646194</v>
      </c>
      <c r="L2586" s="444">
        <f t="shared" ca="1" si="134"/>
        <v>-36485529316.17733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25">
      <c r="G2587" s="459"/>
      <c r="H2587" s="459">
        <v>2580</v>
      </c>
      <c r="I2587" s="444">
        <f t="shared" ca="1" si="135"/>
        <v>-36485529316.17733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-152023038.81740555</v>
      </c>
      <c r="L2587" s="444">
        <f t="shared" ca="1" si="134"/>
        <v>-36637552354.994736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25">
      <c r="G2588" s="459"/>
      <c r="H2588" s="459">
        <v>2581</v>
      </c>
      <c r="I2588" s="444">
        <f t="shared" ca="1" si="135"/>
        <v>-36637552354.994736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-152656468.14581141</v>
      </c>
      <c r="L2588" s="444">
        <f t="shared" ca="1" si="134"/>
        <v>-36790208823.140549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25">
      <c r="G2589" s="459"/>
      <c r="H2589" s="459">
        <v>2582</v>
      </c>
      <c r="I2589" s="444">
        <f t="shared" ca="1" si="135"/>
        <v>-36790208823.140549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-153292536.7630856</v>
      </c>
      <c r="L2589" s="444">
        <f t="shared" ca="1" si="134"/>
        <v>-36943501359.903633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25">
      <c r="G2590" s="459"/>
      <c r="H2590" s="459">
        <v>2583</v>
      </c>
      <c r="I2590" s="444">
        <f t="shared" ca="1" si="135"/>
        <v>-36943501359.903633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-153931255.66626513</v>
      </c>
      <c r="L2590" s="444">
        <f t="shared" ca="1" si="134"/>
        <v>-37097432615.569901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25">
      <c r="G2591" s="459"/>
      <c r="H2591" s="459">
        <v>2584</v>
      </c>
      <c r="I2591" s="444">
        <f t="shared" ca="1" si="135"/>
        <v>-37097432615.569901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-154572635.8982079</v>
      </c>
      <c r="L2591" s="444">
        <f t="shared" ca="1" si="134"/>
        <v>-37252005251.468109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25">
      <c r="G2592" s="459"/>
      <c r="H2592" s="459">
        <v>2585</v>
      </c>
      <c r="I2592" s="444">
        <f t="shared" ca="1" si="135"/>
        <v>-37252005251.468109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-155216688.54778379</v>
      </c>
      <c r="L2592" s="444">
        <f t="shared" ca="1" si="134"/>
        <v>-37407221940.015892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25">
      <c r="G2593" s="459"/>
      <c r="H2593" s="459">
        <v>2586</v>
      </c>
      <c r="I2593" s="444">
        <f t="shared" ca="1" si="135"/>
        <v>-37407221940.015892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-155863424.75006622</v>
      </c>
      <c r="L2593" s="444">
        <f t="shared" ca="1" si="134"/>
        <v>-37563085364.765961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25">
      <c r="G2594" s="459"/>
      <c r="H2594" s="459">
        <v>2587</v>
      </c>
      <c r="I2594" s="444">
        <f t="shared" ca="1" si="135"/>
        <v>-37563085364.765961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-156512855.68652484</v>
      </c>
      <c r="L2594" s="444">
        <f t="shared" ca="1" si="134"/>
        <v>-37719598220.452484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25">
      <c r="G2595" s="459"/>
      <c r="H2595" s="459">
        <v>2588</v>
      </c>
      <c r="I2595" s="444">
        <f t="shared" ca="1" si="135"/>
        <v>-37719598220.452484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-157164992.58521867</v>
      </c>
      <c r="L2595" s="444">
        <f t="shared" ca="1" si="134"/>
        <v>-37876763213.037704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25">
      <c r="G2596" s="459"/>
      <c r="H2596" s="459">
        <v>2589</v>
      </c>
      <c r="I2596" s="444">
        <f t="shared" ca="1" si="135"/>
        <v>-37876763213.037704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-157819846.72099042</v>
      </c>
      <c r="L2596" s="444">
        <f t="shared" ca="1" si="134"/>
        <v>-38034583059.758698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25">
      <c r="G2597" s="459"/>
      <c r="H2597" s="459">
        <v>2590</v>
      </c>
      <c r="I2597" s="444">
        <f t="shared" ca="1" si="135"/>
        <v>-38034583059.758698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-158477429.41566125</v>
      </c>
      <c r="L2597" s="444">
        <f t="shared" ca="1" si="134"/>
        <v>-38193060489.174362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25">
      <c r="G2598" s="459"/>
      <c r="H2598" s="459">
        <v>2591</v>
      </c>
      <c r="I2598" s="444">
        <f t="shared" ca="1" si="135"/>
        <v>-38193060489.174362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-159137752.03822652</v>
      </c>
      <c r="L2598" s="444">
        <f t="shared" ca="1" si="134"/>
        <v>-38352198241.212585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25">
      <c r="G2599" s="459"/>
      <c r="H2599" s="459">
        <v>2592</v>
      </c>
      <c r="I2599" s="444">
        <f t="shared" ca="1" si="135"/>
        <v>-38352198241.212585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-159800826.00505245</v>
      </c>
      <c r="L2599" s="444">
        <f t="shared" ca="1" si="134"/>
        <v>-38511999067.217636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25">
      <c r="G2600" s="459"/>
      <c r="H2600" s="459">
        <v>2593</v>
      </c>
      <c r="I2600" s="444">
        <f t="shared" ca="1" si="135"/>
        <v>-38511999067.217636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-160466662.78007349</v>
      </c>
      <c r="L2600" s="444">
        <f t="shared" ca="1" si="134"/>
        <v>-38672465729.997711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25">
      <c r="G2601" s="459"/>
      <c r="H2601" s="459">
        <v>2594</v>
      </c>
      <c r="I2601" s="444">
        <f t="shared" ca="1" si="135"/>
        <v>-38672465729.997711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-161135273.87499046</v>
      </c>
      <c r="L2601" s="444">
        <f t="shared" ca="1" si="134"/>
        <v>-38833601003.872704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25">
      <c r="G2602" s="459"/>
      <c r="H2602" s="459">
        <v>2595</v>
      </c>
      <c r="I2602" s="444">
        <f t="shared" ca="1" si="135"/>
        <v>-38833601003.872704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-161806670.8494696</v>
      </c>
      <c r="L2602" s="444">
        <f t="shared" ca="1" si="134"/>
        <v>-38995407674.722176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25">
      <c r="G2603" s="459"/>
      <c r="H2603" s="459">
        <v>2596</v>
      </c>
      <c r="I2603" s="444">
        <f t="shared" ca="1" si="135"/>
        <v>-38995407674.722176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-162480865.31134239</v>
      </c>
      <c r="L2603" s="444">
        <f t="shared" ca="1" si="134"/>
        <v>-39157888540.033516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25">
      <c r="G2604" s="459"/>
      <c r="H2604" s="459">
        <v>2597</v>
      </c>
      <c r="I2604" s="444">
        <f t="shared" ca="1" si="135"/>
        <v>-39157888540.033516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-163157868.91680631</v>
      </c>
      <c r="L2604" s="444">
        <f t="shared" ca="1" si="134"/>
        <v>-39321046408.950325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25">
      <c r="G2605" s="459"/>
      <c r="H2605" s="459">
        <v>2598</v>
      </c>
      <c r="I2605" s="444">
        <f t="shared" ca="1" si="135"/>
        <v>-39321046408.950325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-163837693.37062636</v>
      </c>
      <c r="L2605" s="444">
        <f t="shared" ca="1" si="134"/>
        <v>-39484884102.320953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25">
      <c r="G2606" s="459"/>
      <c r="H2606" s="459">
        <v>2599</v>
      </c>
      <c r="I2606" s="444">
        <f t="shared" ca="1" si="135"/>
        <v>-39484884102.320953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-164520350.4263373</v>
      </c>
      <c r="L2606" s="444">
        <f t="shared" ca="1" si="134"/>
        <v>-39649404452.747292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25">
      <c r="G2607" s="459"/>
      <c r="H2607" s="459">
        <v>2600</v>
      </c>
      <c r="I2607" s="444">
        <f t="shared" ca="1" si="135"/>
        <v>-39649404452.747292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-165205851.88644704</v>
      </c>
      <c r="L2607" s="444">
        <f t="shared" ca="1" si="134"/>
        <v>-39814610304.633736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25">
      <c r="G2608" s="459"/>
      <c r="H2608" s="459">
        <v>2601</v>
      </c>
      <c r="I2608" s="444">
        <f t="shared" ca="1" si="135"/>
        <v>-39814610304.633736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-165894209.60264057</v>
      </c>
      <c r="L2608" s="444">
        <f t="shared" ca="1" si="134"/>
        <v>-39980504514.236374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25">
      <c r="G2609" s="459"/>
      <c r="H2609" s="459">
        <v>2602</v>
      </c>
      <c r="I2609" s="444">
        <f t="shared" ca="1" si="135"/>
        <v>-39980504514.236374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-166585435.4759849</v>
      </c>
      <c r="L2609" s="444">
        <f t="shared" ca="1" si="134"/>
        <v>-40147089949.712357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25">
      <c r="G2610" s="459"/>
      <c r="H2610" s="459">
        <v>2603</v>
      </c>
      <c r="I2610" s="444">
        <f t="shared" ca="1" si="135"/>
        <v>-40147089949.712357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-167279541.45713481</v>
      </c>
      <c r="L2610" s="444">
        <f t="shared" ca="1" si="134"/>
        <v>-40314369491.169495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25">
      <c r="G2611" s="459"/>
      <c r="H2611" s="459">
        <v>2604</v>
      </c>
      <c r="I2611" s="444">
        <f t="shared" ca="1" si="135"/>
        <v>-40314369491.169495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-167976539.54653955</v>
      </c>
      <c r="L2611" s="444">
        <f t="shared" ca="1" si="134"/>
        <v>-40482346030.716034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25">
      <c r="G2612" s="459"/>
      <c r="H2612" s="459">
        <v>2605</v>
      </c>
      <c r="I2612" s="444">
        <f t="shared" ca="1" si="135"/>
        <v>-40482346030.716034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-168676441.79465014</v>
      </c>
      <c r="L2612" s="444">
        <f t="shared" ca="1" si="134"/>
        <v>-40651022472.510681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25">
      <c r="G2613" s="459"/>
      <c r="H2613" s="459">
        <v>2606</v>
      </c>
      <c r="I2613" s="444">
        <f t="shared" ca="1" si="135"/>
        <v>-40651022472.510681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-169379260.30212784</v>
      </c>
      <c r="L2613" s="444">
        <f t="shared" ca="1" si="134"/>
        <v>-40820401732.812805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25">
      <c r="G2614" s="459"/>
      <c r="H2614" s="459">
        <v>2607</v>
      </c>
      <c r="I2614" s="444">
        <f t="shared" ca="1" si="135"/>
        <v>-40820401732.812805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-170085007.22005334</v>
      </c>
      <c r="L2614" s="444">
        <f t="shared" ca="1" si="134"/>
        <v>-40990486740.03286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25">
      <c r="G2615" s="459"/>
      <c r="H2615" s="459">
        <v>2608</v>
      </c>
      <c r="I2615" s="444">
        <f t="shared" ca="1" si="135"/>
        <v>-40990486740.03286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-170793694.75013691</v>
      </c>
      <c r="L2615" s="444">
        <f t="shared" ca="1" si="134"/>
        <v>-41161280434.782997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25">
      <c r="G2616" s="459"/>
      <c r="H2616" s="459">
        <v>2609</v>
      </c>
      <c r="I2616" s="444">
        <f t="shared" ca="1" si="135"/>
        <v>-41161280434.782997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-171505335.14492914</v>
      </c>
      <c r="L2616" s="444">
        <f t="shared" ca="1" si="134"/>
        <v>-41332785769.927925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25">
      <c r="G2617" s="459"/>
      <c r="H2617" s="459">
        <v>2610</v>
      </c>
      <c r="I2617" s="444">
        <f t="shared" ca="1" si="135"/>
        <v>-41332785769.927925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-172219940.70803303</v>
      </c>
      <c r="L2617" s="444">
        <f t="shared" ca="1" si="134"/>
        <v>-41505005710.635956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25">
      <c r="G2618" s="459"/>
      <c r="H2618" s="459">
        <v>2611</v>
      </c>
      <c r="I2618" s="444">
        <f t="shared" ca="1" si="135"/>
        <v>-41505005710.635956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-172937523.79431647</v>
      </c>
      <c r="L2618" s="444">
        <f t="shared" ca="1" si="134"/>
        <v>-41677943234.430275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25">
      <c r="G2619" s="459"/>
      <c r="H2619" s="459">
        <v>2612</v>
      </c>
      <c r="I2619" s="444">
        <f t="shared" ca="1" si="135"/>
        <v>-41677943234.430275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-173658096.81012616</v>
      </c>
      <c r="L2619" s="444">
        <f t="shared" ca="1" si="134"/>
        <v>-41851601331.240402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25">
      <c r="G2620" s="459"/>
      <c r="H2620" s="459">
        <v>2613</v>
      </c>
      <c r="I2620" s="444">
        <f t="shared" ca="1" si="135"/>
        <v>-41851601331.240402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-174381672.21350166</v>
      </c>
      <c r="L2620" s="444">
        <f t="shared" ca="1" si="134"/>
        <v>-42025983003.453903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25">
      <c r="G2621" s="459"/>
      <c r="H2621" s="459">
        <v>2614</v>
      </c>
      <c r="I2621" s="444">
        <f t="shared" ca="1" si="135"/>
        <v>-42025983003.453903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-175108262.51439127</v>
      </c>
      <c r="L2621" s="444">
        <f t="shared" ca="1" si="134"/>
        <v>-42201091265.968292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25">
      <c r="G2622" s="459"/>
      <c r="H2622" s="459">
        <v>2615</v>
      </c>
      <c r="I2622" s="444">
        <f t="shared" ca="1" si="135"/>
        <v>-42201091265.968292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-175837880.27486789</v>
      </c>
      <c r="L2622" s="444">
        <f t="shared" ca="1" si="134"/>
        <v>-42376929146.243156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25">
      <c r="G2623" s="459"/>
      <c r="H2623" s="459">
        <v>2616</v>
      </c>
      <c r="I2623" s="444">
        <f t="shared" ca="1" si="135"/>
        <v>-42376929146.243156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-176570538.10934648</v>
      </c>
      <c r="L2623" s="444">
        <f t="shared" ca="1" si="134"/>
        <v>-42553499684.352501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25">
      <c r="G2624" s="459"/>
      <c r="H2624" s="459">
        <v>2617</v>
      </c>
      <c r="I2624" s="444">
        <f t="shared" ca="1" si="135"/>
        <v>-42553499684.352501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-177306248.68480209</v>
      </c>
      <c r="L2624" s="444">
        <f t="shared" ca="1" si="134"/>
        <v>-42730805933.0373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25">
      <c r="G2625" s="459"/>
      <c r="H2625" s="459">
        <v>2618</v>
      </c>
      <c r="I2625" s="444">
        <f t="shared" ca="1" si="135"/>
        <v>-42730805933.0373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-178045024.72098875</v>
      </c>
      <c r="L2625" s="444">
        <f t="shared" ca="1" si="134"/>
        <v>-42908850957.758286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25">
      <c r="G2626" s="459"/>
      <c r="H2626" s="459">
        <v>2619</v>
      </c>
      <c r="I2626" s="444">
        <f t="shared" ca="1" si="135"/>
        <v>-42908850957.758286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-178786878.99065953</v>
      </c>
      <c r="L2626" s="444">
        <f t="shared" ca="1" si="134"/>
        <v>-43087637836.748947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25">
      <c r="G2627" s="459"/>
      <c r="H2627" s="459">
        <v>2620</v>
      </c>
      <c r="I2627" s="444">
        <f t="shared" ca="1" si="135"/>
        <v>-43087637836.748947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-179531824.31978726</v>
      </c>
      <c r="L2627" s="444">
        <f t="shared" ca="1" si="134"/>
        <v>-43267169661.068733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25">
      <c r="G2628" s="459"/>
      <c r="H2628" s="459">
        <v>2621</v>
      </c>
      <c r="I2628" s="444">
        <f t="shared" ca="1" si="135"/>
        <v>-43267169661.068733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-180279873.58778638</v>
      </c>
      <c r="L2628" s="444">
        <f t="shared" ca="1" si="134"/>
        <v>-43447449534.656517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25">
      <c r="G2629" s="459"/>
      <c r="H2629" s="459">
        <v>2622</v>
      </c>
      <c r="I2629" s="444">
        <f t="shared" ca="1" si="135"/>
        <v>-43447449534.656517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-181031039.72773549</v>
      </c>
      <c r="L2629" s="444">
        <f t="shared" ca="1" si="134"/>
        <v>-43628480574.384254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25">
      <c r="G2630" s="459"/>
      <c r="H2630" s="459">
        <v>2623</v>
      </c>
      <c r="I2630" s="444">
        <f t="shared" ca="1" si="135"/>
        <v>-43628480574.384254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-181785335.72660106</v>
      </c>
      <c r="L2630" s="444">
        <f t="shared" ca="1" si="134"/>
        <v>-43810265910.110855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25">
      <c r="G2631" s="459"/>
      <c r="H2631" s="459">
        <v>2624</v>
      </c>
      <c r="I2631" s="444">
        <f t="shared" ca="1" si="135"/>
        <v>-43810265910.110855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-182542774.62546191</v>
      </c>
      <c r="L2631" s="444">
        <f t="shared" ca="1" si="134"/>
        <v>-43992808684.73632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25">
      <c r="G2632" s="459"/>
      <c r="H2632" s="459">
        <v>2625</v>
      </c>
      <c r="I2632" s="444">
        <f t="shared" ca="1" si="135"/>
        <v>-43992808684.73632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-183303369.51973468</v>
      </c>
      <c r="L2632" s="444">
        <f t="shared" ca="1" si="134"/>
        <v>-44176112054.256058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25">
      <c r="G2633" s="459"/>
      <c r="H2633" s="459">
        <v>2626</v>
      </c>
      <c r="I2633" s="444">
        <f t="shared" ca="1" si="135"/>
        <v>-44176112054.256058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-184067133.55940023</v>
      </c>
      <c r="L2633" s="444">
        <f t="shared" ca="1" si="134"/>
        <v>-44360179187.81546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25">
      <c r="G2634" s="459"/>
      <c r="H2634" s="459">
        <v>2627</v>
      </c>
      <c r="I2634" s="444">
        <f t="shared" ca="1" si="135"/>
        <v>-44360179187.81546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-184834079.94923109</v>
      </c>
      <c r="L2634" s="444">
        <f t="shared" ca="1" si="134"/>
        <v>-44545013267.764694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25">
      <c r="G2635" s="459"/>
      <c r="H2635" s="459">
        <v>2628</v>
      </c>
      <c r="I2635" s="444">
        <f t="shared" ca="1" si="135"/>
        <v>-44545013267.764694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-185604221.94901955</v>
      </c>
      <c r="L2635" s="444">
        <f t="shared" ca="1" si="134"/>
        <v>-44730617489.713715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25">
      <c r="G2636" s="459"/>
      <c r="H2636" s="459">
        <v>2629</v>
      </c>
      <c r="I2636" s="444">
        <f t="shared" ca="1" si="135"/>
        <v>-44730617489.713715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-186377572.87380713</v>
      </c>
      <c r="L2636" s="444">
        <f t="shared" ca="1" si="134"/>
        <v>-44916995062.587524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25">
      <c r="G2637" s="459"/>
      <c r="H2637" s="459">
        <v>2630</v>
      </c>
      <c r="I2637" s="444">
        <f t="shared" ca="1" si="135"/>
        <v>-44916995062.587524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-187154146.09411469</v>
      </c>
      <c r="L2637" s="444">
        <f t="shared" ca="1" si="134"/>
        <v>-45104149208.681641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25">
      <c r="G2638" s="459"/>
      <c r="H2638" s="459">
        <v>2631</v>
      </c>
      <c r="I2638" s="444">
        <f t="shared" ca="1" si="135"/>
        <v>-45104149208.681641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-187933955.03617349</v>
      </c>
      <c r="L2638" s="444">
        <f t="shared" ca="1" si="134"/>
        <v>-45292083163.717812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25">
      <c r="G2639" s="459"/>
      <c r="H2639" s="459">
        <v>2632</v>
      </c>
      <c r="I2639" s="444">
        <f t="shared" ca="1" si="135"/>
        <v>-45292083163.717812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-188717013.18215755</v>
      </c>
      <c r="L2639" s="444">
        <f t="shared" ca="1" si="134"/>
        <v>-45480800176.899971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25">
      <c r="G2640" s="459"/>
      <c r="H2640" s="459">
        <v>2633</v>
      </c>
      <c r="I2640" s="444">
        <f t="shared" ca="1" si="135"/>
        <v>-45480800176.899971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-189503334.07041654</v>
      </c>
      <c r="L2640" s="444">
        <f t="shared" ca="1" si="134"/>
        <v>-45670303510.97039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25">
      <c r="G2641" s="459"/>
      <c r="H2641" s="459">
        <v>2634</v>
      </c>
      <c r="I2641" s="444">
        <f t="shared" ca="1" si="135"/>
        <v>-45670303510.97039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-190292931.29570997</v>
      </c>
      <c r="L2641" s="444">
        <f t="shared" ca="1" si="134"/>
        <v>-45860596442.266098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25">
      <c r="G2642" s="459"/>
      <c r="H2642" s="459">
        <v>2635</v>
      </c>
      <c r="I2642" s="444">
        <f t="shared" ca="1" si="135"/>
        <v>-45860596442.266098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-191085818.50944206</v>
      </c>
      <c r="L2642" s="444">
        <f t="shared" ca="1" si="134"/>
        <v>-46051682260.775543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25">
      <c r="G2643" s="459"/>
      <c r="H2643" s="459">
        <v>2636</v>
      </c>
      <c r="I2643" s="444">
        <f t="shared" ca="1" si="135"/>
        <v>-46051682260.775543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-191882009.41989809</v>
      </c>
      <c r="L2643" s="444">
        <f t="shared" ca="1" si="134"/>
        <v>-46243564270.195442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25">
      <c r="G2644" s="459"/>
      <c r="H2644" s="459">
        <v>2637</v>
      </c>
      <c r="I2644" s="444">
        <f t="shared" ca="1" si="135"/>
        <v>-46243564270.195442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-192681517.79248101</v>
      </c>
      <c r="L2644" s="444">
        <f t="shared" ca="1" si="134"/>
        <v>-46436245787.987923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25">
      <c r="G2645" s="459"/>
      <c r="H2645" s="459">
        <v>2638</v>
      </c>
      <c r="I2645" s="444">
        <f t="shared" ca="1" si="135"/>
        <v>-46436245787.987923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-193484357.44994968</v>
      </c>
      <c r="L2645" s="444">
        <f t="shared" ca="1" si="134"/>
        <v>-46629730145.437874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25">
      <c r="G2646" s="459"/>
      <c r="H2646" s="459">
        <v>2639</v>
      </c>
      <c r="I2646" s="444">
        <f t="shared" ca="1" si="135"/>
        <v>-46629730145.437874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-194290542.27265781</v>
      </c>
      <c r="L2646" s="444">
        <f t="shared" ca="1" si="134"/>
        <v>-46824020687.710533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25">
      <c r="G2647" s="459"/>
      <c r="H2647" s="459">
        <v>2640</v>
      </c>
      <c r="I2647" s="444">
        <f t="shared" ca="1" si="135"/>
        <v>-46824020687.710533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-195100086.19879389</v>
      </c>
      <c r="L2647" s="444">
        <f t="shared" ca="1" si="134"/>
        <v>-47019120773.909325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25">
      <c r="G2648" s="459"/>
      <c r="H2648" s="459">
        <v>2641</v>
      </c>
      <c r="I2648" s="444">
        <f t="shared" ca="1" si="135"/>
        <v>-47019120773.909325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-195913003.22462219</v>
      </c>
      <c r="L2648" s="444">
        <f t="shared" ca="1" si="134"/>
        <v>-47215033777.133949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25">
      <c r="G2649" s="459"/>
      <c r="H2649" s="459">
        <v>2642</v>
      </c>
      <c r="I2649" s="444">
        <f t="shared" ca="1" si="135"/>
        <v>-47215033777.133949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-196729307.40472478</v>
      </c>
      <c r="L2649" s="444">
        <f t="shared" ca="1" si="134"/>
        <v>-47411763084.538673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25">
      <c r="G2650" s="459"/>
      <c r="H2650" s="459">
        <v>2643</v>
      </c>
      <c r="I2650" s="444">
        <f t="shared" ca="1" si="135"/>
        <v>-47411763084.538673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-197549012.85224447</v>
      </c>
      <c r="L2650" s="444">
        <f t="shared" ca="1" si="134"/>
        <v>-47609312097.390915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25">
      <c r="G2651" s="459"/>
      <c r="H2651" s="459">
        <v>2644</v>
      </c>
      <c r="I2651" s="444">
        <f t="shared" ca="1" si="135"/>
        <v>-47609312097.390915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-198372133.7391288</v>
      </c>
      <c r="L2651" s="444">
        <f t="shared" ca="1" si="134"/>
        <v>-47807684231.130043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25">
      <c r="G2652" s="459"/>
      <c r="H2652" s="459">
        <v>2645</v>
      </c>
      <c r="I2652" s="444">
        <f t="shared" ca="1" si="135"/>
        <v>-47807684231.130043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-199198684.29637519</v>
      </c>
      <c r="L2652" s="444">
        <f t="shared" ca="1" si="134"/>
        <v>-48006882915.426414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25">
      <c r="G2653" s="459"/>
      <c r="H2653" s="459">
        <v>2646</v>
      </c>
      <c r="I2653" s="444">
        <f t="shared" ca="1" si="135"/>
        <v>-48006882915.426414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-200028678.81427673</v>
      </c>
      <c r="L2653" s="444">
        <f t="shared" ca="1" si="134"/>
        <v>-48206911594.240692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25">
      <c r="G2654" s="459"/>
      <c r="H2654" s="459">
        <v>2647</v>
      </c>
      <c r="I2654" s="444">
        <f t="shared" ca="1" si="135"/>
        <v>-48206911594.240692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-200862131.64266956</v>
      </c>
      <c r="L2654" s="444">
        <f t="shared" ca="1" si="134"/>
        <v>-48407773725.883362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25">
      <c r="G2655" s="459"/>
      <c r="H2655" s="459">
        <v>2648</v>
      </c>
      <c r="I2655" s="444">
        <f t="shared" ca="1" si="135"/>
        <v>-48407773725.883362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-201699057.19118068</v>
      </c>
      <c r="L2655" s="444">
        <f t="shared" ca="1" si="134"/>
        <v>-48609472783.074539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25">
      <c r="G2656" s="459"/>
      <c r="H2656" s="459">
        <v>2649</v>
      </c>
      <c r="I2656" s="444">
        <f t="shared" ca="1" si="135"/>
        <v>-48609472783.074539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-202539469.92947724</v>
      </c>
      <c r="L2656" s="444">
        <f t="shared" ca="1" si="134"/>
        <v>-48812012253.004013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25">
      <c r="G2657" s="459"/>
      <c r="H2657" s="459">
        <v>2650</v>
      </c>
      <c r="I2657" s="444">
        <f t="shared" ca="1" si="135"/>
        <v>-48812012253.004013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-203383384.38751671</v>
      </c>
      <c r="L2657" s="444">
        <f t="shared" ca="1" si="134"/>
        <v>-49015395637.391533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25">
      <c r="G2658" s="459"/>
      <c r="H2658" s="459">
        <v>2651</v>
      </c>
      <c r="I2658" s="444">
        <f t="shared" ca="1" si="135"/>
        <v>-49015395637.391533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-204230815.15579805</v>
      </c>
      <c r="L2658" s="444">
        <f t="shared" ca="1" si="134"/>
        <v>-49219626452.547333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25">
      <c r="G2659" s="459"/>
      <c r="H2659" s="459">
        <v>2652</v>
      </c>
      <c r="I2659" s="444">
        <f t="shared" ca="1" si="135"/>
        <v>-49219626452.547333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-205081776.88561389</v>
      </c>
      <c r="L2659" s="444">
        <f t="shared" ca="1" si="134"/>
        <v>-49424708229.432945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25">
      <c r="G2660" s="459"/>
      <c r="H2660" s="459">
        <v>2653</v>
      </c>
      <c r="I2660" s="444">
        <f t="shared" ca="1" si="135"/>
        <v>-49424708229.432945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-205936284.28930393</v>
      </c>
      <c r="L2660" s="444">
        <f t="shared" ca="1" si="134"/>
        <v>-49630644513.722252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25">
      <c r="G2661" s="459"/>
      <c r="H2661" s="459">
        <v>2654</v>
      </c>
      <c r="I2661" s="444">
        <f t="shared" ca="1" si="135"/>
        <v>-49630644513.722252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-206794352.14050937</v>
      </c>
      <c r="L2661" s="444">
        <f t="shared" ca="1" si="134"/>
        <v>-49837438865.862762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25">
      <c r="G2662" s="459"/>
      <c r="H2662" s="459">
        <v>2655</v>
      </c>
      <c r="I2662" s="444">
        <f t="shared" ca="1" si="135"/>
        <v>-49837438865.862762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-207655995.27442819</v>
      </c>
      <c r="L2662" s="444">
        <f t="shared" ca="1" si="134"/>
        <v>-50045094861.137192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25">
      <c r="G2663" s="459"/>
      <c r="H2663" s="459">
        <v>2656</v>
      </c>
      <c r="I2663" s="444">
        <f t="shared" ca="1" si="135"/>
        <v>-50045094861.137192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-208521228.58807164</v>
      </c>
      <c r="L2663" s="444">
        <f t="shared" ca="1" si="134"/>
        <v>-50253616089.725266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25">
      <c r="G2664" s="459"/>
      <c r="H2664" s="459">
        <v>2657</v>
      </c>
      <c r="I2664" s="444">
        <f t="shared" ca="1" si="135"/>
        <v>-50253616089.725266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-209390067.04052195</v>
      </c>
      <c r="L2664" s="444">
        <f t="shared" ca="1" si="134"/>
        <v>-50463006156.765785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25">
      <c r="G2665" s="459"/>
      <c r="H2665" s="459">
        <v>2658</v>
      </c>
      <c r="I2665" s="444">
        <f t="shared" ca="1" si="135"/>
        <v>-50463006156.765785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-210262525.65319076</v>
      </c>
      <c r="L2665" s="444">
        <f t="shared" ca="1" si="134"/>
        <v>-50673268682.418976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25">
      <c r="G2666" s="459"/>
      <c r="H2666" s="459">
        <v>2659</v>
      </c>
      <c r="I2666" s="444">
        <f t="shared" ca="1" si="135"/>
        <v>-50673268682.418976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-211138619.51007906</v>
      </c>
      <c r="L2666" s="444">
        <f t="shared" ca="1" si="134"/>
        <v>-50884407301.929054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25">
      <c r="G2667" s="459"/>
      <c r="H2667" s="459">
        <v>2660</v>
      </c>
      <c r="I2667" s="444">
        <f t="shared" ca="1" si="135"/>
        <v>-50884407301.929054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-212018363.75803772</v>
      </c>
      <c r="L2667" s="444">
        <f t="shared" ca="1" si="134"/>
        <v>-51096425665.687096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25">
      <c r="G2668" s="459"/>
      <c r="H2668" s="459">
        <v>2661</v>
      </c>
      <c r="I2668" s="444">
        <f t="shared" ca="1" si="135"/>
        <v>-51096425665.687096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-212901773.60702956</v>
      </c>
      <c r="L2668" s="444">
        <f t="shared" ca="1" si="134"/>
        <v>-51309327439.294128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25">
      <c r="G2669" s="459"/>
      <c r="H2669" s="459">
        <v>2662</v>
      </c>
      <c r="I2669" s="444">
        <f t="shared" ca="1" si="135"/>
        <v>-51309327439.294128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-213788864.33039221</v>
      </c>
      <c r="L2669" s="444">
        <f t="shared" ca="1" si="134"/>
        <v>-51523116303.624519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25">
      <c r="G2670" s="459"/>
      <c r="H2670" s="459">
        <v>2663</v>
      </c>
      <c r="I2670" s="444">
        <f t="shared" ca="1" si="135"/>
        <v>-51523116303.624519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-214679651.26510215</v>
      </c>
      <c r="L2670" s="444">
        <f t="shared" ca="1" si="134"/>
        <v>-51737795954.889618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25">
      <c r="G2671" s="459"/>
      <c r="H2671" s="459">
        <v>2664</v>
      </c>
      <c r="I2671" s="444">
        <f t="shared" ca="1" si="135"/>
        <v>-51737795954.889618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-215574149.81204006</v>
      </c>
      <c r="L2671" s="444">
        <f t="shared" ca="1" si="134"/>
        <v>-51953370104.70166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25">
      <c r="G2672" s="459"/>
      <c r="H2672" s="459">
        <v>2665</v>
      </c>
      <c r="I2672" s="444">
        <f t="shared" ca="1" si="135"/>
        <v>-51953370104.70166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-216472375.43625692</v>
      </c>
      <c r="L2672" s="444">
        <f t="shared" ca="1" si="134"/>
        <v>-52169842480.137917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25">
      <c r="G2673" s="459"/>
      <c r="H2673" s="459">
        <v>2666</v>
      </c>
      <c r="I2673" s="444">
        <f t="shared" ca="1" si="135"/>
        <v>-52169842480.137917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-217374343.66724131</v>
      </c>
      <c r="L2673" s="444">
        <f t="shared" ca="1" si="134"/>
        <v>-52387216823.805161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25">
      <c r="G2674" s="459"/>
      <c r="H2674" s="459">
        <v>2667</v>
      </c>
      <c r="I2674" s="444">
        <f t="shared" ca="1" si="135"/>
        <v>-52387216823.805161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-218280070.09918818</v>
      </c>
      <c r="L2674" s="444">
        <f t="shared" ca="1" si="134"/>
        <v>-52605496893.90435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25">
      <c r="G2675" s="459"/>
      <c r="H2675" s="459">
        <v>2668</v>
      </c>
      <c r="I2675" s="444">
        <f t="shared" ca="1" si="135"/>
        <v>-52605496893.90435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-219189570.39126813</v>
      </c>
      <c r="L2675" s="444">
        <f t="shared" ca="1" si="134"/>
        <v>-52824686464.295616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25">
      <c r="G2676" s="459"/>
      <c r="H2676" s="459">
        <v>2669</v>
      </c>
      <c r="I2676" s="444">
        <f t="shared" ca="1" si="135"/>
        <v>-52824686464.295616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-220102860.26789841</v>
      </c>
      <c r="L2676" s="444">
        <f t="shared" ca="1" si="134"/>
        <v>-53044789324.563515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25">
      <c r="G2677" s="459"/>
      <c r="H2677" s="459">
        <v>2670</v>
      </c>
      <c r="I2677" s="444">
        <f t="shared" ca="1" si="135"/>
        <v>-53044789324.563515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-221019955.51901463</v>
      </c>
      <c r="L2677" s="444">
        <f t="shared" ca="1" si="134"/>
        <v>-53265809280.082527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25">
      <c r="G2678" s="459"/>
      <c r="H2678" s="459">
        <v>2671</v>
      </c>
      <c r="I2678" s="444">
        <f t="shared" ca="1" si="135"/>
        <v>-53265809280.082527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-221940872.00034386</v>
      </c>
      <c r="L2678" s="444">
        <f t="shared" ca="1" si="134"/>
        <v>-53487750152.08287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25">
      <c r="G2679" s="459"/>
      <c r="H2679" s="459">
        <v>2672</v>
      </c>
      <c r="I2679" s="444">
        <f t="shared" ca="1" si="135"/>
        <v>-53487750152.08287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-222865625.63367862</v>
      </c>
      <c r="L2679" s="444">
        <f t="shared" ca="1" si="134"/>
        <v>-53710615777.716553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25">
      <c r="G2680" s="459"/>
      <c r="H2680" s="459">
        <v>2673</v>
      </c>
      <c r="I2680" s="444">
        <f t="shared" ca="1" si="135"/>
        <v>-53710615777.716553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-223794232.4071523</v>
      </c>
      <c r="L2680" s="444">
        <f t="shared" ca="1" si="134"/>
        <v>-53934410010.123703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25">
      <c r="G2681" s="459"/>
      <c r="H2681" s="459">
        <v>2674</v>
      </c>
      <c r="I2681" s="444">
        <f t="shared" ca="1" si="135"/>
        <v>-53934410010.123703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-224726708.37551543</v>
      </c>
      <c r="L2681" s="444">
        <f t="shared" ca="1" si="134"/>
        <v>-54159136718.499222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25">
      <c r="G2682" s="459"/>
      <c r="H2682" s="459">
        <v>2675</v>
      </c>
      <c r="I2682" s="444">
        <f t="shared" ca="1" si="135"/>
        <v>-54159136718.499222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-225663069.66041338</v>
      </c>
      <c r="L2682" s="444">
        <f t="shared" ca="1" si="134"/>
        <v>-54384799788.159637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25">
      <c r="G2683" s="459"/>
      <c r="H2683" s="459">
        <v>2676</v>
      </c>
      <c r="I2683" s="444">
        <f t="shared" ca="1" si="135"/>
        <v>-54384799788.159637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-226603332.45066515</v>
      </c>
      <c r="L2683" s="444">
        <f t="shared" ca="1" si="134"/>
        <v>-54611403120.610306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25">
      <c r="G2684" s="459"/>
      <c r="H2684" s="459">
        <v>2677</v>
      </c>
      <c r="I2684" s="444">
        <f t="shared" ca="1" si="135"/>
        <v>-54611403120.610306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-227547513.00254297</v>
      </c>
      <c r="L2684" s="444">
        <f t="shared" ca="1" si="134"/>
        <v>-54838950633.612846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25">
      <c r="G2685" s="459"/>
      <c r="H2685" s="459">
        <v>2678</v>
      </c>
      <c r="I2685" s="444">
        <f t="shared" ca="1" si="135"/>
        <v>-54838950633.612846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-228495627.64005351</v>
      </c>
      <c r="L2685" s="444">
        <f t="shared" ca="1" si="134"/>
        <v>-55067446261.252899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25">
      <c r="G2686" s="459"/>
      <c r="H2686" s="459">
        <v>2679</v>
      </c>
      <c r="I2686" s="444">
        <f t="shared" ca="1" si="135"/>
        <v>-55067446261.252899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-229447692.75522044</v>
      </c>
      <c r="L2686" s="444">
        <f t="shared" ca="1" si="134"/>
        <v>-55296893954.008118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25">
      <c r="G2687" s="459"/>
      <c r="H2687" s="459">
        <v>2680</v>
      </c>
      <c r="I2687" s="444">
        <f t="shared" ca="1" si="135"/>
        <v>-55296893954.008118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-230403724.80836716</v>
      </c>
      <c r="L2687" s="444">
        <f t="shared" ca="1" si="134"/>
        <v>-55527297678.816483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25">
      <c r="G2688" s="459"/>
      <c r="H2688" s="459">
        <v>2681</v>
      </c>
      <c r="I2688" s="444">
        <f t="shared" ca="1" si="135"/>
        <v>-55527297678.816483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-231363740.32840201</v>
      </c>
      <c r="L2688" s="444">
        <f t="shared" ca="1" si="134"/>
        <v>-55758661419.144882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25">
      <c r="G2689" s="459"/>
      <c r="H2689" s="459">
        <v>2682</v>
      </c>
      <c r="I2689" s="444">
        <f t="shared" ca="1" si="135"/>
        <v>-55758661419.144882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-232327755.91310367</v>
      </c>
      <c r="L2689" s="444">
        <f t="shared" ca="1" si="134"/>
        <v>-55990989175.057983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25">
      <c r="G2690" s="459"/>
      <c r="H2690" s="459">
        <v>2683</v>
      </c>
      <c r="I2690" s="444">
        <f t="shared" ca="1" si="135"/>
        <v>-55990989175.057983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-233295788.22940826</v>
      </c>
      <c r="L2690" s="444">
        <f t="shared" ca="1" si="134"/>
        <v>-56224284963.287392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25">
      <c r="G2691" s="459"/>
      <c r="H2691" s="459">
        <v>2684</v>
      </c>
      <c r="I2691" s="444">
        <f t="shared" ca="1" si="135"/>
        <v>-56224284963.287392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-234267854.0136975</v>
      </c>
      <c r="L2691" s="444">
        <f t="shared" ca="1" si="134"/>
        <v>-56458552817.301086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25">
      <c r="G2692" s="459"/>
      <c r="H2692" s="459">
        <v>2685</v>
      </c>
      <c r="I2692" s="444">
        <f t="shared" ca="1" si="135"/>
        <v>-56458552817.301086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-235243970.07208782</v>
      </c>
      <c r="L2692" s="444">
        <f t="shared" ca="1" si="134"/>
        <v>-56693796787.373177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25">
      <c r="G2693" s="459"/>
      <c r="H2693" s="459">
        <v>2686</v>
      </c>
      <c r="I2693" s="444">
        <f t="shared" ca="1" si="135"/>
        <v>-56693796787.373177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-236224153.28072155</v>
      </c>
      <c r="L2693" s="444">
        <f t="shared" ca="1" si="134"/>
        <v>-56930020940.6539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25">
      <c r="G2694" s="459"/>
      <c r="H2694" s="459">
        <v>2687</v>
      </c>
      <c r="I2694" s="444">
        <f t="shared" ca="1" si="135"/>
        <v>-56930020940.6539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-237208420.58605787</v>
      </c>
      <c r="L2694" s="444">
        <f t="shared" ca="1" si="134"/>
        <v>-57167229361.23996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25">
      <c r="G2695" s="459"/>
      <c r="H2695" s="459">
        <v>2688</v>
      </c>
      <c r="I2695" s="444">
        <f t="shared" ca="1" si="135"/>
        <v>-57167229361.23996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-238196789.0051665</v>
      </c>
      <c r="L2695" s="444">
        <f t="shared" ca="1" si="134"/>
        <v>-57405426150.245125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25">
      <c r="G2696" s="459"/>
      <c r="H2696" s="459">
        <v>2689</v>
      </c>
      <c r="I2696" s="444">
        <f t="shared" ca="1" si="135"/>
        <v>-57405426150.245125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-239189275.62602136</v>
      </c>
      <c r="L2696" s="444">
        <f t="shared" ca="1" si="134"/>
        <v>-57644615425.871147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25">
      <c r="G2697" s="459"/>
      <c r="H2697" s="459">
        <v>2690</v>
      </c>
      <c r="I2697" s="444">
        <f t="shared" ca="1" si="135"/>
        <v>-57644615425.871147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-240185897.60779643</v>
      </c>
      <c r="L2697" s="444">
        <f t="shared" ca="1" si="134"/>
        <v>-57884801323.478943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25">
      <c r="G2698" s="459"/>
      <c r="H2698" s="459">
        <v>2691</v>
      </c>
      <c r="I2698" s="444">
        <f t="shared" ca="1" si="135"/>
        <v>-57884801323.478943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-241186672.18116227</v>
      </c>
      <c r="L2698" s="444">
        <f t="shared" ca="1" si="134"/>
        <v>-58125987995.660103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25">
      <c r="G2699" s="459"/>
      <c r="H2699" s="459">
        <v>2692</v>
      </c>
      <c r="I2699" s="444">
        <f t="shared" ca="1" si="135"/>
        <v>-58125987995.660103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-242191616.64858377</v>
      </c>
      <c r="L2699" s="444">
        <f t="shared" ca="1" si="134"/>
        <v>-58368179612.308685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25">
      <c r="G2700" s="459"/>
      <c r="H2700" s="459">
        <v>2693</v>
      </c>
      <c r="I2700" s="444">
        <f t="shared" ca="1" si="135"/>
        <v>-58368179612.308685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-243200748.3846195</v>
      </c>
      <c r="L2700" s="444">
        <f t="shared" ca="1" si="134"/>
        <v>-58611380360.693306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25">
      <c r="G2701" s="459"/>
      <c r="H2701" s="459">
        <v>2694</v>
      </c>
      <c r="I2701" s="444">
        <f t="shared" ca="1" si="135"/>
        <v>-58611380360.693306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-244214084.83622214</v>
      </c>
      <c r="L2701" s="444">
        <f t="shared" ca="1" si="134"/>
        <v>-58855594445.529526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25">
      <c r="G2702" s="459"/>
      <c r="H2702" s="459">
        <v>2695</v>
      </c>
      <c r="I2702" s="444">
        <f t="shared" ca="1" si="135"/>
        <v>-58855594445.529526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-245231643.52303973</v>
      </c>
      <c r="L2702" s="444">
        <f t="shared" ca="1" si="134"/>
        <v>-59100826089.052567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25">
      <c r="G2703" s="459"/>
      <c r="H2703" s="459">
        <v>2696</v>
      </c>
      <c r="I2703" s="444">
        <f t="shared" ca="1" si="135"/>
        <v>-59100826089.052567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-246253442.03771901</v>
      </c>
      <c r="L2703" s="444">
        <f t="shared" ca="1" si="134"/>
        <v>-59347079531.090286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25">
      <c r="G2704" s="459"/>
      <c r="H2704" s="459">
        <v>2697</v>
      </c>
      <c r="I2704" s="444">
        <f t="shared" ca="1" si="135"/>
        <v>-59347079531.090286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-247279498.04620948</v>
      </c>
      <c r="L2704" s="444">
        <f t="shared" ca="1" si="134"/>
        <v>-59594359029.136497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25">
      <c r="G2705" s="459"/>
      <c r="H2705" s="459">
        <v>2698</v>
      </c>
      <c r="I2705" s="444">
        <f t="shared" ca="1" si="135"/>
        <v>-59594359029.136497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-248309829.28806877</v>
      </c>
      <c r="L2705" s="444">
        <f t="shared" ca="1" si="134"/>
        <v>-59842668858.424568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25">
      <c r="G2706" s="459"/>
      <c r="H2706" s="459">
        <v>2699</v>
      </c>
      <c r="I2706" s="444">
        <f t="shared" ca="1" si="135"/>
        <v>-59842668858.424568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-249344453.57676905</v>
      </c>
      <c r="L2706" s="444">
        <f t="shared" ca="1" si="134"/>
        <v>-60092013312.001335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25">
      <c r="G2707" s="459"/>
      <c r="H2707" s="459">
        <v>2700</v>
      </c>
      <c r="I2707" s="444">
        <f t="shared" ca="1" si="135"/>
        <v>-60092013312.001335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-250383388.80000556</v>
      </c>
      <c r="L2707" s="444">
        <f t="shared" ca="1" si="134"/>
        <v>-60342396700.801338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25">
      <c r="G2708" s="459"/>
      <c r="H2708" s="459">
        <v>2701</v>
      </c>
      <c r="I2708" s="444">
        <f t="shared" ca="1" si="135"/>
        <v>-60342396700.801338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-251426652.92000556</v>
      </c>
      <c r="L2708" s="444">
        <f t="shared" ca="1" si="134"/>
        <v>-60593823353.721344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25">
      <c r="G2709" s="459"/>
      <c r="H2709" s="459">
        <v>2702</v>
      </c>
      <c r="I2709" s="444">
        <f t="shared" ca="1" si="135"/>
        <v>-60593823353.721344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-252474263.97383893</v>
      </c>
      <c r="L2709" s="444">
        <f t="shared" ca="1" si="134"/>
        <v>-60846297617.695183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25">
      <c r="G2710" s="459"/>
      <c r="H2710" s="459">
        <v>2703</v>
      </c>
      <c r="I2710" s="444">
        <f t="shared" ca="1" si="135"/>
        <v>-60846297617.695183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-253526240.07372993</v>
      </c>
      <c r="L2710" s="444">
        <f t="shared" ca="1" si="134"/>
        <v>-61099823857.768913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25">
      <c r="G2711" s="459"/>
      <c r="H2711" s="459">
        <v>2704</v>
      </c>
      <c r="I2711" s="444">
        <f t="shared" ca="1" si="135"/>
        <v>-61099823857.768913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-254582599.40737045</v>
      </c>
      <c r="L2711" s="444">
        <f t="shared" ca="1" si="134"/>
        <v>-61354406457.176285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25">
      <c r="G2712" s="459"/>
      <c r="H2712" s="459">
        <v>2705</v>
      </c>
      <c r="I2712" s="444">
        <f t="shared" ca="1" si="135"/>
        <v>-61354406457.176285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-255643360.23823452</v>
      </c>
      <c r="L2712" s="444">
        <f t="shared" ca="1" si="134"/>
        <v>-61610049817.41452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25">
      <c r="G2713" s="459"/>
      <c r="H2713" s="459">
        <v>2706</v>
      </c>
      <c r="I2713" s="444">
        <f t="shared" ca="1" si="135"/>
        <v>-61610049817.41452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-256708540.90589386</v>
      </c>
      <c r="L2713" s="444">
        <f t="shared" ca="1" si="134"/>
        <v>-61866758358.320412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25">
      <c r="G2714" s="459"/>
      <c r="H2714" s="459">
        <v>2707</v>
      </c>
      <c r="I2714" s="444">
        <f t="shared" ca="1" si="135"/>
        <v>-61866758358.320412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-257778159.82633504</v>
      </c>
      <c r="L2714" s="444">
        <f t="shared" ca="1" si="134"/>
        <v>-62124536518.146744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25">
      <c r="G2715" s="459"/>
      <c r="H2715" s="459">
        <v>2708</v>
      </c>
      <c r="I2715" s="444">
        <f t="shared" ca="1" si="135"/>
        <v>-62124536518.146744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-258852235.4922781</v>
      </c>
      <c r="L2715" s="444">
        <f t="shared" ca="1" si="134"/>
        <v>-62383388753.639023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25">
      <c r="G2716" s="459"/>
      <c r="H2716" s="459">
        <v>2709</v>
      </c>
      <c r="I2716" s="444">
        <f t="shared" ca="1" si="135"/>
        <v>-62383388753.639023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-259930786.47349593</v>
      </c>
      <c r="L2716" s="444">
        <f t="shared" ca="1" si="134"/>
        <v>-62643319540.112518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25">
      <c r="G2717" s="459"/>
      <c r="H2717" s="459">
        <v>2710</v>
      </c>
      <c r="I2717" s="444">
        <f t="shared" ca="1" si="135"/>
        <v>-62643319540.112518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-261013831.41713548</v>
      </c>
      <c r="L2717" s="444">
        <f t="shared" ca="1" si="134"/>
        <v>-62904333371.529655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25">
      <c r="G2718" s="459"/>
      <c r="H2718" s="459">
        <v>2711</v>
      </c>
      <c r="I2718" s="444">
        <f t="shared" ca="1" si="135"/>
        <v>-62904333371.529655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-262101389.04804024</v>
      </c>
      <c r="L2718" s="444">
        <f t="shared" ca="1" si="134"/>
        <v>-63166434760.577698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25">
      <c r="G2719" s="459"/>
      <c r="H2719" s="459">
        <v>2712</v>
      </c>
      <c r="I2719" s="444">
        <f t="shared" ca="1" si="135"/>
        <v>-63166434760.577698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-263193478.16907373</v>
      </c>
      <c r="L2719" s="444">
        <f t="shared" ca="1" si="134"/>
        <v>-63429628238.746773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25">
      <c r="G2720" s="459"/>
      <c r="H2720" s="459">
        <v>2713</v>
      </c>
      <c r="I2720" s="444">
        <f t="shared" ca="1" si="135"/>
        <v>-63429628238.746773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-264290117.66144487</v>
      </c>
      <c r="L2720" s="444">
        <f t="shared" ca="1" si="134"/>
        <v>-63693918356.408218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25">
      <c r="G2721" s="459"/>
      <c r="H2721" s="459">
        <v>2714</v>
      </c>
      <c r="I2721" s="444">
        <f t="shared" ca="1" si="135"/>
        <v>-63693918356.408218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-265391326.4850342</v>
      </c>
      <c r="L2721" s="444">
        <f t="shared" ca="1" si="134"/>
        <v>-63959309682.89325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25">
      <c r="G2722" s="459"/>
      <c r="H2722" s="459">
        <v>2715</v>
      </c>
      <c r="I2722" s="444">
        <f t="shared" ca="1" si="135"/>
        <v>-63959309682.89325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-266497123.67872187</v>
      </c>
      <c r="L2722" s="444">
        <f t="shared" ca="1" si="134"/>
        <v>-64225806806.571968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25">
      <c r="G2723" s="459"/>
      <c r="H2723" s="459">
        <v>2716</v>
      </c>
      <c r="I2723" s="444">
        <f t="shared" ca="1" si="135"/>
        <v>-64225806806.571968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-267607528.36071652</v>
      </c>
      <c r="L2723" s="444">
        <f t="shared" ca="1" si="134"/>
        <v>-64493414334.932686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25">
      <c r="G2724" s="459"/>
      <c r="H2724" s="459">
        <v>2717</v>
      </c>
      <c r="I2724" s="444">
        <f t="shared" ca="1" si="135"/>
        <v>-64493414334.932686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-268722559.72888619</v>
      </c>
      <c r="L2724" s="444">
        <f t="shared" ca="1" si="134"/>
        <v>-64762136894.661575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25">
      <c r="G2725" s="459"/>
      <c r="H2725" s="459">
        <v>2718</v>
      </c>
      <c r="I2725" s="444">
        <f t="shared" ca="1" si="135"/>
        <v>-64762136894.661575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-269842237.06108987</v>
      </c>
      <c r="L2725" s="444">
        <f t="shared" ca="1" si="134"/>
        <v>-65031979131.722664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25">
      <c r="G2726" s="459"/>
      <c r="H2726" s="459">
        <v>2719</v>
      </c>
      <c r="I2726" s="444">
        <f t="shared" ca="1" si="135"/>
        <v>-65031979131.722664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-270966579.71551108</v>
      </c>
      <c r="L2726" s="444">
        <f t="shared" ca="1" si="134"/>
        <v>-65302945711.438171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25">
      <c r="G2727" s="459"/>
      <c r="H2727" s="459">
        <v>2720</v>
      </c>
      <c r="I2727" s="444">
        <f t="shared" ca="1" si="135"/>
        <v>-65302945711.438171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-272095607.13099235</v>
      </c>
      <c r="L2727" s="444">
        <f t="shared" ca="1" si="134"/>
        <v>-65575041318.56916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25">
      <c r="G2728" s="459"/>
      <c r="H2728" s="459">
        <v>2721</v>
      </c>
      <c r="I2728" s="444">
        <f t="shared" ca="1" si="135"/>
        <v>-65575041318.56916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-273229338.82737154</v>
      </c>
      <c r="L2728" s="444">
        <f t="shared" ca="1" si="134"/>
        <v>-65848270657.39653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25">
      <c r="G2729" s="459"/>
      <c r="H2729" s="459">
        <v>2722</v>
      </c>
      <c r="I2729" s="444">
        <f t="shared" ca="1" si="135"/>
        <v>-65848270657.39653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-274367794.40581888</v>
      </c>
      <c r="L2729" s="444">
        <f t="shared" ca="1" si="134"/>
        <v>-66122638451.802345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25">
      <c r="G2730" s="459"/>
      <c r="H2730" s="459">
        <v>2723</v>
      </c>
      <c r="I2730" s="444">
        <f t="shared" ca="1" si="135"/>
        <v>-66122638451.802345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-275510993.54917645</v>
      </c>
      <c r="L2730" s="444">
        <f t="shared" ca="1" si="134"/>
        <v>-66398149445.351524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25">
      <c r="G2731" s="459"/>
      <c r="H2731" s="459">
        <v>2724</v>
      </c>
      <c r="I2731" s="444">
        <f t="shared" ca="1" si="135"/>
        <v>-66398149445.351524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-276658956.02229804</v>
      </c>
      <c r="L2731" s="444">
        <f t="shared" ca="1" si="134"/>
        <v>-66674808401.373825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25">
      <c r="G2732" s="459"/>
      <c r="H2732" s="459">
        <v>2725</v>
      </c>
      <c r="I2732" s="444">
        <f t="shared" ca="1" si="135"/>
        <v>-66674808401.373825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-277811701.67239094</v>
      </c>
      <c r="L2732" s="444">
        <f t="shared" ca="1" si="134"/>
        <v>-66952620103.046219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25">
      <c r="G2733" s="459"/>
      <c r="H2733" s="459">
        <v>2726</v>
      </c>
      <c r="I2733" s="444">
        <f t="shared" ca="1" si="135"/>
        <v>-66952620103.046219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-278969250.42935926</v>
      </c>
      <c r="L2733" s="444">
        <f t="shared" ca="1" si="134"/>
        <v>-67231589353.475578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25">
      <c r="G2734" s="459"/>
      <c r="H2734" s="459">
        <v>2727</v>
      </c>
      <c r="I2734" s="444">
        <f t="shared" ca="1" si="135"/>
        <v>-67231589353.475578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-280131622.30614823</v>
      </c>
      <c r="L2734" s="444">
        <f t="shared" ca="1" si="134"/>
        <v>-67511720975.781723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25">
      <c r="G2735" s="459"/>
      <c r="H2735" s="459">
        <v>2728</v>
      </c>
      <c r="I2735" s="444">
        <f t="shared" ca="1" si="135"/>
        <v>-67511720975.781723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-281298837.39909053</v>
      </c>
      <c r="L2735" s="444">
        <f t="shared" ca="1" si="134"/>
        <v>-67793019813.180817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25">
      <c r="G2736" s="459"/>
      <c r="H2736" s="459">
        <v>2729</v>
      </c>
      <c r="I2736" s="444">
        <f t="shared" ca="1" si="135"/>
        <v>-67793019813.180817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-282470915.88825345</v>
      </c>
      <c r="L2736" s="444">
        <f t="shared" ca="1" si="134"/>
        <v>-68075490729.069069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25">
      <c r="G2737" s="459"/>
      <c r="H2737" s="459">
        <v>2730</v>
      </c>
      <c r="I2737" s="444">
        <f t="shared" ca="1" si="135"/>
        <v>-68075490729.069069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-283647878.0377878</v>
      </c>
      <c r="L2737" s="444">
        <f t="shared" ca="1" si="134"/>
        <v>-68359138607.106857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25">
      <c r="G2738" s="459"/>
      <c r="H2738" s="459">
        <v>2731</v>
      </c>
      <c r="I2738" s="444">
        <f t="shared" ca="1" si="135"/>
        <v>-68359138607.106857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-284829744.19627851</v>
      </c>
      <c r="L2738" s="444">
        <f t="shared" ca="1" si="134"/>
        <v>-68643968351.303139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25">
      <c r="G2739" s="459"/>
      <c r="H2739" s="459">
        <v>2732</v>
      </c>
      <c r="I2739" s="444">
        <f t="shared" ca="1" si="135"/>
        <v>-68643968351.303139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-286016534.79709643</v>
      </c>
      <c r="L2739" s="444">
        <f t="shared" ca="1" si="134"/>
        <v>-68929984886.100235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25">
      <c r="G2740" s="459"/>
      <c r="H2740" s="459">
        <v>2733</v>
      </c>
      <c r="I2740" s="444">
        <f t="shared" ca="1" si="135"/>
        <v>-68929984886.100235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-287208270.358751</v>
      </c>
      <c r="L2740" s="444">
        <f t="shared" ca="1" si="134"/>
        <v>-69217193156.458984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25">
      <c r="G2741" s="459"/>
      <c r="H2741" s="459">
        <v>2734</v>
      </c>
      <c r="I2741" s="444">
        <f t="shared" ca="1" si="135"/>
        <v>-69217193156.458984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-288404971.48524576</v>
      </c>
      <c r="L2741" s="444">
        <f t="shared" ca="1" si="134"/>
        <v>-69505598127.944229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25">
      <c r="G2742" s="459"/>
      <c r="H2742" s="459">
        <v>2735</v>
      </c>
      <c r="I2742" s="444">
        <f t="shared" ca="1" si="135"/>
        <v>-69505598127.944229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-289606658.86643428</v>
      </c>
      <c r="L2742" s="444">
        <f t="shared" ca="1" si="134"/>
        <v>-69795204786.810669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25">
      <c r="G2743" s="459"/>
      <c r="H2743" s="459">
        <v>2736</v>
      </c>
      <c r="I2743" s="444">
        <f t="shared" ca="1" si="135"/>
        <v>-69795204786.810669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-290813353.27837777</v>
      </c>
      <c r="L2743" s="444">
        <f t="shared" ca="1" si="134"/>
        <v>-70086018140.08905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25">
      <c r="G2744" s="459"/>
      <c r="H2744" s="459">
        <v>2737</v>
      </c>
      <c r="I2744" s="444">
        <f t="shared" ca="1" si="135"/>
        <v>-70086018140.08905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-292025075.58370435</v>
      </c>
      <c r="L2744" s="444">
        <f t="shared" ca="1" si="134"/>
        <v>-70378043215.67276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25">
      <c r="G2745" s="459"/>
      <c r="H2745" s="459">
        <v>2738</v>
      </c>
      <c r="I2745" s="444">
        <f t="shared" ca="1" si="135"/>
        <v>-70378043215.67276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-293241846.73196983</v>
      </c>
      <c r="L2745" s="444">
        <f t="shared" ca="1" si="134"/>
        <v>-70671285062.404724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25">
      <c r="G2746" s="459"/>
      <c r="H2746" s="459">
        <v>2739</v>
      </c>
      <c r="I2746" s="444">
        <f t="shared" ca="1" si="135"/>
        <v>-70671285062.404724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-294463687.76001966</v>
      </c>
      <c r="L2746" s="444">
        <f t="shared" ca="1" si="134"/>
        <v>-70965748750.164749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25">
      <c r="G2747" s="459"/>
      <c r="H2747" s="459">
        <v>2740</v>
      </c>
      <c r="I2747" s="444">
        <f t="shared" ca="1" si="135"/>
        <v>-70965748750.164749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-295690619.79235309</v>
      </c>
      <c r="L2747" s="444">
        <f t="shared" ca="1" si="134"/>
        <v>-71261439369.957108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25">
      <c r="G2748" s="459"/>
      <c r="H2748" s="459">
        <v>2741</v>
      </c>
      <c r="I2748" s="444">
        <f t="shared" ca="1" si="135"/>
        <v>-71261439369.957108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-296922664.04148793</v>
      </c>
      <c r="L2748" s="444">
        <f t="shared" ca="1" si="134"/>
        <v>-71558362033.998596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25">
      <c r="G2749" s="459"/>
      <c r="H2749" s="459">
        <v>2742</v>
      </c>
      <c r="I2749" s="444">
        <f t="shared" ca="1" si="135"/>
        <v>-71558362033.998596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-298159841.8083275</v>
      </c>
      <c r="L2749" s="444">
        <f t="shared" ca="1" si="134"/>
        <v>-71856521875.806931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25">
      <c r="G2750" s="459"/>
      <c r="H2750" s="459">
        <v>2743</v>
      </c>
      <c r="I2750" s="444">
        <f t="shared" ca="1" si="135"/>
        <v>-71856521875.806931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-299402174.48252887</v>
      </c>
      <c r="L2750" s="444">
        <f t="shared" ca="1" si="134"/>
        <v>-72155924050.289459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25">
      <c r="G2751" s="459"/>
      <c r="H2751" s="459">
        <v>2744</v>
      </c>
      <c r="I2751" s="444">
        <f t="shared" ca="1" si="135"/>
        <v>-72155924050.289459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-300649683.54287273</v>
      </c>
      <c r="L2751" s="444">
        <f t="shared" ca="1" si="134"/>
        <v>-72456573733.832336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25">
      <c r="G2752" s="459"/>
      <c r="H2752" s="459">
        <v>2745</v>
      </c>
      <c r="I2752" s="444">
        <f t="shared" ca="1" si="135"/>
        <v>-72456573733.832336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-301902390.55763471</v>
      </c>
      <c r="L2752" s="444">
        <f t="shared" ca="1" si="134"/>
        <v>-72758476124.389969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25">
      <c r="G2753" s="459"/>
      <c r="H2753" s="459">
        <v>2746</v>
      </c>
      <c r="I2753" s="444">
        <f t="shared" ca="1" si="135"/>
        <v>-72758476124.389969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-303160317.18495822</v>
      </c>
      <c r="L2753" s="444">
        <f t="shared" ca="1" si="134"/>
        <v>-73061636441.574921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25">
      <c r="G2754" s="459"/>
      <c r="H2754" s="459">
        <v>2747</v>
      </c>
      <c r="I2754" s="444">
        <f t="shared" ca="1" si="135"/>
        <v>-73061636441.574921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-304423485.17322886</v>
      </c>
      <c r="L2754" s="444">
        <f t="shared" ca="1" si="134"/>
        <v>-73366059926.748154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25">
      <c r="G2755" s="459"/>
      <c r="H2755" s="459">
        <v>2748</v>
      </c>
      <c r="I2755" s="444">
        <f t="shared" ca="1" si="135"/>
        <v>-73366059926.748154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-305691916.36145061</v>
      </c>
      <c r="L2755" s="444">
        <f t="shared" ca="1" si="134"/>
        <v>-73671751843.109604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25">
      <c r="G2756" s="459"/>
      <c r="H2756" s="459">
        <v>2749</v>
      </c>
      <c r="I2756" s="444">
        <f t="shared" ca="1" si="135"/>
        <v>-73671751843.109604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-306965632.67962337</v>
      </c>
      <c r="L2756" s="444">
        <f t="shared" ca="1" si="134"/>
        <v>-73978717475.78923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25">
      <c r="G2757" s="459"/>
      <c r="H2757" s="459">
        <v>2750</v>
      </c>
      <c r="I2757" s="444">
        <f t="shared" ca="1" si="135"/>
        <v>-73978717475.78923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-308244656.14912176</v>
      </c>
      <c r="L2757" s="444">
        <f t="shared" ca="1" si="134"/>
        <v>-74286962131.938354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25">
      <c r="G2758" s="459"/>
      <c r="H2758" s="459">
        <v>2751</v>
      </c>
      <c r="I2758" s="444">
        <f t="shared" ca="1" si="135"/>
        <v>-74286962131.938354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-309529008.88307649</v>
      </c>
      <c r="L2758" s="444">
        <f t="shared" ca="1" si="134"/>
        <v>-74596491140.821426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25">
      <c r="G2759" s="459"/>
      <c r="H2759" s="459">
        <v>2752</v>
      </c>
      <c r="I2759" s="444">
        <f t="shared" ca="1" si="135"/>
        <v>-74596491140.821426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-310818713.08675593</v>
      </c>
      <c r="L2759" s="444">
        <f t="shared" ca="1" si="134"/>
        <v>-74907309853.908188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25">
      <c r="G2760" s="459"/>
      <c r="H2760" s="459">
        <v>2753</v>
      </c>
      <c r="I2760" s="444">
        <f t="shared" ca="1" si="135"/>
        <v>-74907309853.908188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-312113791.05795079</v>
      </c>
      <c r="L2760" s="444">
        <f t="shared" ca="1" si="134"/>
        <v>-75219423644.966141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25">
      <c r="G2761" s="459"/>
      <c r="H2761" s="459">
        <v>2754</v>
      </c>
      <c r="I2761" s="444">
        <f t="shared" ca="1" si="135"/>
        <v>-75219423644.966141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-313414265.18735892</v>
      </c>
      <c r="L2761" s="444">
        <f t="shared" ca="1" si="134"/>
        <v>-75532837910.153503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25">
      <c r="G2762" s="459"/>
      <c r="H2762" s="459">
        <v>2755</v>
      </c>
      <c r="I2762" s="444">
        <f t="shared" ca="1" si="135"/>
        <v>-75532837910.153503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-314720157.95897293</v>
      </c>
      <c r="L2762" s="444">
        <f t="shared" ca="1" si="134"/>
        <v>-75847558068.112473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25">
      <c r="G2763" s="459"/>
      <c r="H2763" s="459">
        <v>2756</v>
      </c>
      <c r="I2763" s="444">
        <f t="shared" ca="1" si="135"/>
        <v>-75847558068.112473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-316031491.95046866</v>
      </c>
      <c r="L2763" s="444">
        <f t="shared" ca="1" si="134"/>
        <v>-76163589560.062943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25">
      <c r="G2764" s="459"/>
      <c r="H2764" s="459">
        <v>2757</v>
      </c>
      <c r="I2764" s="444">
        <f t="shared" ca="1" si="135"/>
        <v>-76163589560.062943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-317348289.83359557</v>
      </c>
      <c r="L2764" s="444">
        <f t="shared" ca="1" si="134"/>
        <v>-76480937849.896545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25">
      <c r="G2765" s="459"/>
      <c r="H2765" s="459">
        <v>2758</v>
      </c>
      <c r="I2765" s="444">
        <f t="shared" ca="1" si="135"/>
        <v>-76480937849.896545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-318670574.37456894</v>
      </c>
      <c r="L2765" s="444">
        <f t="shared" ca="1" si="134"/>
        <v>-76799608424.271118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25">
      <c r="G2766" s="459"/>
      <c r="H2766" s="459">
        <v>2759</v>
      </c>
      <c r="I2766" s="444">
        <f t="shared" ca="1" si="135"/>
        <v>-76799608424.271118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-319998368.43446296</v>
      </c>
      <c r="L2766" s="444">
        <f t="shared" ca="1" si="134"/>
        <v>-77119606792.705582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25">
      <c r="G2767" s="459"/>
      <c r="H2767" s="459">
        <v>2760</v>
      </c>
      <c r="I2767" s="444">
        <f t="shared" ca="1" si="135"/>
        <v>-77119606792.705582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-321331694.96960658</v>
      </c>
      <c r="L2767" s="444">
        <f t="shared" ca="1" si="134"/>
        <v>-77440938487.675186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25">
      <c r="G2768" s="459"/>
      <c r="H2768" s="459">
        <v>2761</v>
      </c>
      <c r="I2768" s="444">
        <f t="shared" ca="1" si="135"/>
        <v>-77440938487.675186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-322670577.03197992</v>
      </c>
      <c r="L2768" s="444">
        <f t="shared" ca="1" si="134"/>
        <v>-77763609064.707169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25">
      <c r="G2769" s="459"/>
      <c r="H2769" s="459">
        <v>2762</v>
      </c>
      <c r="I2769" s="444">
        <f t="shared" ca="1" si="135"/>
        <v>-77763609064.707169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-324015037.76961321</v>
      </c>
      <c r="L2769" s="444">
        <f t="shared" ca="1" si="134"/>
        <v>-78087624102.476776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25">
      <c r="G2770" s="459"/>
      <c r="H2770" s="459">
        <v>2763</v>
      </c>
      <c r="I2770" s="444">
        <f t="shared" ca="1" si="135"/>
        <v>-78087624102.476776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-325365100.42698658</v>
      </c>
      <c r="L2770" s="444">
        <f t="shared" ca="1" si="134"/>
        <v>-78412989202.903763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25">
      <c r="G2771" s="459"/>
      <c r="H2771" s="459">
        <v>2764</v>
      </c>
      <c r="I2771" s="444">
        <f t="shared" ca="1" si="135"/>
        <v>-78412989202.903763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-326720788.34543234</v>
      </c>
      <c r="L2771" s="444">
        <f t="shared" ca="1" si="134"/>
        <v>-78739709991.249191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25">
      <c r="G2772" s="459"/>
      <c r="H2772" s="459">
        <v>2765</v>
      </c>
      <c r="I2772" s="444">
        <f t="shared" ca="1" si="135"/>
        <v>-78739709991.249191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-328082124.96353829</v>
      </c>
      <c r="L2772" s="444">
        <f t="shared" ca="1" si="134"/>
        <v>-79067792116.212723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25">
      <c r="G2773" s="459"/>
      <c r="H2773" s="459">
        <v>2766</v>
      </c>
      <c r="I2773" s="444">
        <f t="shared" ca="1" si="135"/>
        <v>-79067792116.212723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-329449133.81755298</v>
      </c>
      <c r="L2773" s="444">
        <f t="shared" ca="1" si="134"/>
        <v>-79397241250.030273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25">
      <c r="G2774" s="459"/>
      <c r="H2774" s="459">
        <v>2767</v>
      </c>
      <c r="I2774" s="444">
        <f t="shared" ca="1" si="135"/>
        <v>-79397241250.030273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-330821838.54179281</v>
      </c>
      <c r="L2774" s="444">
        <f t="shared" ca="1" si="134"/>
        <v>-79728063088.572067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25">
      <c r="G2775" s="459"/>
      <c r="H2775" s="459">
        <v>2768</v>
      </c>
      <c r="I2775" s="444">
        <f t="shared" ca="1" si="135"/>
        <v>-79728063088.572067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-332200262.86905026</v>
      </c>
      <c r="L2775" s="444">
        <f t="shared" ca="1" si="134"/>
        <v>-80060263351.441116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25">
      <c r="G2776" s="459"/>
      <c r="H2776" s="459">
        <v>2769</v>
      </c>
      <c r="I2776" s="444">
        <f t="shared" ca="1" si="135"/>
        <v>-80060263351.441116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-333584430.63100463</v>
      </c>
      <c r="L2776" s="444">
        <f t="shared" ca="1" si="134"/>
        <v>-80393847782.072128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25">
      <c r="G2777" s="459"/>
      <c r="H2777" s="459">
        <v>2770</v>
      </c>
      <c r="I2777" s="444">
        <f t="shared" ca="1" si="135"/>
        <v>-80393847782.072128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-334974365.75863385</v>
      </c>
      <c r="L2777" s="444">
        <f t="shared" ca="1" si="134"/>
        <v>-80728822147.830765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25">
      <c r="G2778" s="459"/>
      <c r="H2778" s="459">
        <v>2771</v>
      </c>
      <c r="I2778" s="444">
        <f t="shared" ca="1" si="135"/>
        <v>-80728822147.830765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-336370092.28262818</v>
      </c>
      <c r="L2778" s="444">
        <f t="shared" ca="1" si="134"/>
        <v>-81065192240.113388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25">
      <c r="G2779" s="459"/>
      <c r="H2779" s="459">
        <v>2772</v>
      </c>
      <c r="I2779" s="444">
        <f t="shared" ca="1" si="135"/>
        <v>-81065192240.113388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-337771634.3338058</v>
      </c>
      <c r="L2779" s="444">
        <f t="shared" ca="1" si="134"/>
        <v>-81402963874.447189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25">
      <c r="G2780" s="459"/>
      <c r="H2780" s="459">
        <v>2773</v>
      </c>
      <c r="I2780" s="444">
        <f t="shared" ca="1" si="135"/>
        <v>-81402963874.447189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-339179016.14352995</v>
      </c>
      <c r="L2780" s="444">
        <f t="shared" ca="1" si="134"/>
        <v>-81742142890.590714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25">
      <c r="G2781" s="459"/>
      <c r="H2781" s="459">
        <v>2774</v>
      </c>
      <c r="I2781" s="444">
        <f t="shared" ca="1" si="135"/>
        <v>-81742142890.590714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-340592262.04412794</v>
      </c>
      <c r="L2781" s="444">
        <f t="shared" ca="1" si="134"/>
        <v>-82082735152.634842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25">
      <c r="G2782" s="459"/>
      <c r="H2782" s="459">
        <v>2775</v>
      </c>
      <c r="I2782" s="444">
        <f t="shared" ca="1" si="135"/>
        <v>-82082735152.634842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-342011396.46931183</v>
      </c>
      <c r="L2782" s="444">
        <f t="shared" ca="1" si="134"/>
        <v>-82424746549.104156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25">
      <c r="G2783" s="459"/>
      <c r="H2783" s="459">
        <v>2776</v>
      </c>
      <c r="I2783" s="444">
        <f t="shared" ca="1" si="135"/>
        <v>-82424746549.104156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-343436443.95460063</v>
      </c>
      <c r="L2783" s="444">
        <f t="shared" ca="1" si="134"/>
        <v>-82768182993.058762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25">
      <c r="G2784" s="459"/>
      <c r="H2784" s="459">
        <v>2777</v>
      </c>
      <c r="I2784" s="444">
        <f t="shared" ca="1" si="135"/>
        <v>-82768182993.058762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-344867429.13774484</v>
      </c>
      <c r="L2784" s="444">
        <f t="shared" ca="1" si="134"/>
        <v>-83113050422.196503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25">
      <c r="G2785" s="459"/>
      <c r="H2785" s="459">
        <v>2778</v>
      </c>
      <c r="I2785" s="444">
        <f t="shared" ca="1" si="135"/>
        <v>-83113050422.196503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-346304376.75915211</v>
      </c>
      <c r="L2785" s="444">
        <f t="shared" ca="1" si="134"/>
        <v>-83459354798.955658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25">
      <c r="G2786" s="459"/>
      <c r="H2786" s="459">
        <v>2779</v>
      </c>
      <c r="I2786" s="444">
        <f t="shared" ca="1" si="135"/>
        <v>-83459354798.955658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-347747311.66231525</v>
      </c>
      <c r="L2786" s="444">
        <f t="shared" ca="1" si="134"/>
        <v>-83807102110.617966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25">
      <c r="G2787" s="459"/>
      <c r="H2787" s="459">
        <v>2780</v>
      </c>
      <c r="I2787" s="444">
        <f t="shared" ca="1" si="135"/>
        <v>-83807102110.617966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-349196258.79424155</v>
      </c>
      <c r="L2787" s="444">
        <f t="shared" ca="1" si="134"/>
        <v>-84156298369.412201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25">
      <c r="G2788" s="459"/>
      <c r="H2788" s="459">
        <v>2781</v>
      </c>
      <c r="I2788" s="444">
        <f t="shared" ca="1" si="135"/>
        <v>-84156298369.412201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-350651243.20588416</v>
      </c>
      <c r="L2788" s="444">
        <f t="shared" ca="1" si="134"/>
        <v>-84506949612.618088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25">
      <c r="G2789" s="459"/>
      <c r="H2789" s="459">
        <v>2782</v>
      </c>
      <c r="I2789" s="444">
        <f t="shared" ca="1" si="135"/>
        <v>-84506949612.618088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-352112290.05257535</v>
      </c>
      <c r="L2789" s="444">
        <f t="shared" ca="1" si="134"/>
        <v>-84859061902.67067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25">
      <c r="G2790" s="459"/>
      <c r="H2790" s="459">
        <v>2783</v>
      </c>
      <c r="I2790" s="444">
        <f t="shared" ca="1" si="135"/>
        <v>-84859061902.67067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-353579424.59446114</v>
      </c>
      <c r="L2790" s="444">
        <f t="shared" ca="1" si="134"/>
        <v>-85212641327.265137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25">
      <c r="G2791" s="459"/>
      <c r="H2791" s="459">
        <v>2784</v>
      </c>
      <c r="I2791" s="444">
        <f t="shared" ca="1" si="135"/>
        <v>-85212641327.265137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-355052672.19693804</v>
      </c>
      <c r="L2791" s="444">
        <f t="shared" ca="1" si="134"/>
        <v>-85567693999.462082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25">
      <c r="G2792" s="459"/>
      <c r="H2792" s="459">
        <v>2785</v>
      </c>
      <c r="I2792" s="444">
        <f t="shared" ca="1" si="135"/>
        <v>-85567693999.462082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-356532058.331092</v>
      </c>
      <c r="L2792" s="444">
        <f t="shared" ca="1" si="134"/>
        <v>-85924226057.793167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25">
      <c r="G2793" s="459"/>
      <c r="H2793" s="459">
        <v>2786</v>
      </c>
      <c r="I2793" s="444">
        <f t="shared" ca="1" si="135"/>
        <v>-85924226057.793167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-358017608.57413816</v>
      </c>
      <c r="L2793" s="444">
        <f t="shared" ca="1" si="134"/>
        <v>-86282243666.36731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25">
      <c r="G2794" s="459"/>
      <c r="H2794" s="459">
        <v>2787</v>
      </c>
      <c r="I2794" s="444">
        <f t="shared" ca="1" si="135"/>
        <v>-86282243666.36731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-359509348.60986376</v>
      </c>
      <c r="L2794" s="444">
        <f t="shared" ca="1" si="134"/>
        <v>-86641753014.977173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25">
      <c r="G2795" s="459"/>
      <c r="H2795" s="459">
        <v>2788</v>
      </c>
      <c r="I2795" s="444">
        <f t="shared" ca="1" si="135"/>
        <v>-86641753014.977173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-361007304.22907156</v>
      </c>
      <c r="L2795" s="444">
        <f t="shared" ca="1" si="134"/>
        <v>-87002760319.206238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25">
      <c r="G2796" s="459"/>
      <c r="H2796" s="459">
        <v>2789</v>
      </c>
      <c r="I2796" s="444">
        <f t="shared" ca="1" si="135"/>
        <v>-87002760319.206238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-362511501.33002597</v>
      </c>
      <c r="L2796" s="444">
        <f t="shared" ca="1" si="134"/>
        <v>-87365271820.53627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25">
      <c r="G2797" s="459"/>
      <c r="H2797" s="459">
        <v>2790</v>
      </c>
      <c r="I2797" s="444">
        <f t="shared" ca="1" si="135"/>
        <v>-87365271820.53627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-364021965.91890115</v>
      </c>
      <c r="L2797" s="444">
        <f t="shared" ca="1" si="134"/>
        <v>-87729293786.45517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25">
      <c r="G2798" s="459"/>
      <c r="H2798" s="459">
        <v>2791</v>
      </c>
      <c r="I2798" s="444">
        <f t="shared" ca="1" si="135"/>
        <v>-87729293786.45517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-365538724.11022985</v>
      </c>
      <c r="L2798" s="444">
        <f t="shared" ca="1" si="134"/>
        <v>-88094832510.565399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25">
      <c r="G2799" s="459"/>
      <c r="H2799" s="459">
        <v>2792</v>
      </c>
      <c r="I2799" s="444">
        <f t="shared" ca="1" si="135"/>
        <v>-88094832510.565399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-367061802.12735581</v>
      </c>
      <c r="L2799" s="444">
        <f t="shared" ca="1" si="134"/>
        <v>-88461894312.692749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25">
      <c r="G2800" s="459"/>
      <c r="H2800" s="459">
        <v>2793</v>
      </c>
      <c r="I2800" s="444">
        <f t="shared" ca="1" si="135"/>
        <v>-88461894312.692749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-368591226.30288643</v>
      </c>
      <c r="L2800" s="444">
        <f t="shared" ca="1" si="134"/>
        <v>-88830485538.995636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25">
      <c r="G2801" s="459"/>
      <c r="H2801" s="459">
        <v>2794</v>
      </c>
      <c r="I2801" s="444">
        <f t="shared" ca="1" si="135"/>
        <v>-88830485538.995636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-370127023.07914847</v>
      </c>
      <c r="L2801" s="444">
        <f t="shared" ca="1" si="134"/>
        <v>-89200612562.074783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25">
      <c r="G2802" s="459"/>
      <c r="H2802" s="459">
        <v>2795</v>
      </c>
      <c r="I2802" s="444">
        <f t="shared" ca="1" si="135"/>
        <v>-89200612562.074783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-371669219.00864494</v>
      </c>
      <c r="L2802" s="444">
        <f t="shared" ca="1" si="134"/>
        <v>-89572281781.083435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25">
      <c r="G2803" s="459"/>
      <c r="H2803" s="459">
        <v>2796</v>
      </c>
      <c r="I2803" s="444">
        <f t="shared" ca="1" si="135"/>
        <v>-89572281781.083435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-373217840.75451434</v>
      </c>
      <c r="L2803" s="444">
        <f t="shared" ca="1" si="134"/>
        <v>-89945499621.837952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25">
      <c r="G2804" s="459"/>
      <c r="H2804" s="459">
        <v>2797</v>
      </c>
      <c r="I2804" s="444">
        <f t="shared" ca="1" si="135"/>
        <v>-89945499621.837952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-374772915.09099144</v>
      </c>
      <c r="L2804" s="444">
        <f t="shared" ca="1" si="134"/>
        <v>-90320272536.92894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25">
      <c r="G2805" s="459"/>
      <c r="H2805" s="459">
        <v>2798</v>
      </c>
      <c r="I2805" s="444">
        <f t="shared" ca="1" si="135"/>
        <v>-90320272536.92894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-376334468.90387058</v>
      </c>
      <c r="L2805" s="444">
        <f t="shared" ca="1" si="134"/>
        <v>-90696607005.832809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25">
      <c r="G2806" s="459"/>
      <c r="H2806" s="459">
        <v>2799</v>
      </c>
      <c r="I2806" s="444">
        <f t="shared" ca="1" si="135"/>
        <v>-90696607005.832809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-377902529.19097006</v>
      </c>
      <c r="L2806" s="444">
        <f t="shared" ca="1" si="134"/>
        <v>-91074509535.023773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25">
      <c r="G2807" s="459"/>
      <c r="H2807" s="459">
        <v>2800</v>
      </c>
      <c r="I2807" s="444">
        <f t="shared" ca="1" si="135"/>
        <v>-91074509535.023773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-379477123.06259906</v>
      </c>
      <c r="L2807" s="444">
        <f t="shared" ca="1" si="134"/>
        <v>-91453986658.086365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25">
      <c r="G2808" s="459"/>
      <c r="H2808" s="459">
        <v>2801</v>
      </c>
      <c r="I2808" s="444">
        <f t="shared" ca="1" si="135"/>
        <v>-91453986658.086365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-381058277.74202651</v>
      </c>
      <c r="L2808" s="444">
        <f t="shared" ca="1" si="134"/>
        <v>-91835044935.828384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25">
      <c r="G2809" s="459"/>
      <c r="H2809" s="459">
        <v>2802</v>
      </c>
      <c r="I2809" s="444">
        <f t="shared" ca="1" si="135"/>
        <v>-91835044935.828384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-382646020.56595159</v>
      </c>
      <c r="L2809" s="444">
        <f t="shared" ca="1" si="134"/>
        <v>-92217690956.394333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25">
      <c r="G2810" s="459"/>
      <c r="H2810" s="459">
        <v>2803</v>
      </c>
      <c r="I2810" s="444">
        <f t="shared" ca="1" si="135"/>
        <v>-92217690956.394333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-384240378.98497641</v>
      </c>
      <c r="L2810" s="444">
        <f t="shared" ca="1" si="134"/>
        <v>-92601931335.379303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25">
      <c r="G2811" s="459"/>
      <c r="H2811" s="459">
        <v>2804</v>
      </c>
      <c r="I2811" s="444">
        <f t="shared" ca="1" si="135"/>
        <v>-92601931335.379303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-385841380.56408042</v>
      </c>
      <c r="L2811" s="444">
        <f t="shared" ca="1" si="134"/>
        <v>-92987772715.94339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25">
      <c r="G2812" s="459"/>
      <c r="H2812" s="459">
        <v>2805</v>
      </c>
      <c r="I2812" s="444">
        <f t="shared" ca="1" si="135"/>
        <v>-92987772715.94339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-387449052.98309743</v>
      </c>
      <c r="L2812" s="444">
        <f t="shared" ca="1" si="134"/>
        <v>-93375221768.926483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25">
      <c r="G2813" s="459"/>
      <c r="H2813" s="459">
        <v>2806</v>
      </c>
      <c r="I2813" s="444">
        <f t="shared" ca="1" si="135"/>
        <v>-93375221768.926483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-389063424.03719366</v>
      </c>
      <c r="L2813" s="444">
        <f t="shared" ref="L2813:L3067" ca="1" si="139">I2813-J2813+K2813</f>
        <v>-93764285192.963684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25">
      <c r="G2814" s="459"/>
      <c r="H2814" s="459">
        <v>2807</v>
      </c>
      <c r="I2814" s="444">
        <f t="shared" ref="I2814:I3068" ca="1" si="140">L2813</f>
        <v>-93764285192.963684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-390684521.63734865</v>
      </c>
      <c r="L2814" s="444">
        <f t="shared" ca="1" si="139"/>
        <v>-94154969714.601028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25">
      <c r="G2815" s="459"/>
      <c r="H2815" s="459">
        <v>2808</v>
      </c>
      <c r="I2815" s="444">
        <f t="shared" ca="1" si="140"/>
        <v>-94154969714.601028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-392312373.81083763</v>
      </c>
      <c r="L2815" s="444">
        <f t="shared" ca="1" si="139"/>
        <v>-94547282088.411865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25">
      <c r="G2816" s="459"/>
      <c r="H2816" s="459">
        <v>2809</v>
      </c>
      <c r="I2816" s="444">
        <f t="shared" ca="1" si="140"/>
        <v>-94547282088.411865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-393947008.70171613</v>
      </c>
      <c r="L2816" s="444">
        <f t="shared" ca="1" si="139"/>
        <v>-94941229097.113586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25">
      <c r="G2817" s="459"/>
      <c r="H2817" s="459">
        <v>2810</v>
      </c>
      <c r="I2817" s="444">
        <f t="shared" ca="1" si="140"/>
        <v>-94941229097.113586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-395588454.57130659</v>
      </c>
      <c r="L2817" s="444">
        <f t="shared" ca="1" si="139"/>
        <v>-95336817551.684891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25">
      <c r="G2818" s="459"/>
      <c r="H2818" s="459">
        <v>2811</v>
      </c>
      <c r="I2818" s="444">
        <f t="shared" ca="1" si="140"/>
        <v>-95336817551.684891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-397236739.79868704</v>
      </c>
      <c r="L2818" s="444">
        <f t="shared" ca="1" si="139"/>
        <v>-95734054291.483582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25">
      <c r="G2819" s="459"/>
      <c r="H2819" s="459">
        <v>2812</v>
      </c>
      <c r="I2819" s="444">
        <f t="shared" ca="1" si="140"/>
        <v>-95734054291.483582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-398891892.8811816</v>
      </c>
      <c r="L2819" s="444">
        <f t="shared" ca="1" si="139"/>
        <v>-96132946184.364761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25">
      <c r="G2820" s="459"/>
      <c r="H2820" s="459">
        <v>2813</v>
      </c>
      <c r="I2820" s="444">
        <f t="shared" ca="1" si="140"/>
        <v>-96132946184.364761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-400553942.4348532</v>
      </c>
      <c r="L2820" s="444">
        <f t="shared" ca="1" si="139"/>
        <v>-96533500126.799622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25">
      <c r="G2821" s="459"/>
      <c r="H2821" s="459">
        <v>2814</v>
      </c>
      <c r="I2821" s="444">
        <f t="shared" ca="1" si="140"/>
        <v>-96533500126.799622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-402222917.19499844</v>
      </c>
      <c r="L2821" s="444">
        <f t="shared" ca="1" si="139"/>
        <v>-96935723043.994614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25">
      <c r="G2822" s="459"/>
      <c r="H2822" s="459">
        <v>2815</v>
      </c>
      <c r="I2822" s="444">
        <f t="shared" ca="1" si="140"/>
        <v>-96935723043.994614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-403898846.01664424</v>
      </c>
      <c r="L2822" s="444">
        <f t="shared" ca="1" si="139"/>
        <v>-97339621890.011261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25">
      <c r="G2823" s="459"/>
      <c r="H2823" s="459">
        <v>2816</v>
      </c>
      <c r="I2823" s="444">
        <f t="shared" ca="1" si="140"/>
        <v>-97339621890.011261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-405581757.87504691</v>
      </c>
      <c r="L2823" s="444">
        <f t="shared" ca="1" si="139"/>
        <v>-97745203647.886307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25">
      <c r="G2824" s="459"/>
      <c r="H2824" s="459">
        <v>2817</v>
      </c>
      <c r="I2824" s="444">
        <f t="shared" ca="1" si="140"/>
        <v>-97745203647.886307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-407271681.86619294</v>
      </c>
      <c r="L2824" s="444">
        <f t="shared" ca="1" si="139"/>
        <v>-98152475329.752502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25">
      <c r="G2825" s="459"/>
      <c r="H2825" s="459">
        <v>2818</v>
      </c>
      <c r="I2825" s="444">
        <f t="shared" ca="1" si="140"/>
        <v>-98152475329.752502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-408968647.20730209</v>
      </c>
      <c r="L2825" s="444">
        <f t="shared" ca="1" si="139"/>
        <v>-98561443976.959808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25">
      <c r="G2826" s="459"/>
      <c r="H2826" s="459">
        <v>2819</v>
      </c>
      <c r="I2826" s="444">
        <f t="shared" ca="1" si="140"/>
        <v>-98561443976.959808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-410672683.23733252</v>
      </c>
      <c r="L2826" s="444">
        <f t="shared" ca="1" si="139"/>
        <v>-98972116660.197144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25">
      <c r="G2827" s="459"/>
      <c r="H2827" s="459">
        <v>2820</v>
      </c>
      <c r="I2827" s="444">
        <f t="shared" ca="1" si="140"/>
        <v>-98972116660.197144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-412383819.4174881</v>
      </c>
      <c r="L2827" s="444">
        <f t="shared" ca="1" si="139"/>
        <v>-99384500479.614624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25">
      <c r="G2828" s="459"/>
      <c r="H2828" s="459">
        <v>2821</v>
      </c>
      <c r="I2828" s="444">
        <f t="shared" ca="1" si="140"/>
        <v>-99384500479.614624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-414102085.33172762</v>
      </c>
      <c r="L2828" s="444">
        <f t="shared" ca="1" si="139"/>
        <v>-99798602564.94635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25">
      <c r="G2829" s="459"/>
      <c r="H2829" s="459">
        <v>2822</v>
      </c>
      <c r="I2829" s="444">
        <f t="shared" ca="1" si="140"/>
        <v>-99798602564.94635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-415827510.68727648</v>
      </c>
      <c r="L2829" s="444">
        <f t="shared" ca="1" si="139"/>
        <v>-100214430075.63362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25">
      <c r="G2830" s="459"/>
      <c r="H2830" s="459">
        <v>2823</v>
      </c>
      <c r="I2830" s="444">
        <f t="shared" ca="1" si="140"/>
        <v>-100214430075.63362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-417560125.31514007</v>
      </c>
      <c r="L2830" s="444">
        <f t="shared" ca="1" si="139"/>
        <v>-100631990200.94876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25">
      <c r="G2831" s="459"/>
      <c r="H2831" s="459">
        <v>2824</v>
      </c>
      <c r="I2831" s="444">
        <f t="shared" ca="1" si="140"/>
        <v>-100631990200.94876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-419299959.17061985</v>
      </c>
      <c r="L2831" s="444">
        <f t="shared" ca="1" si="139"/>
        <v>-101051290160.11938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25">
      <c r="G2832" s="459"/>
      <c r="H2832" s="459">
        <v>2825</v>
      </c>
      <c r="I2832" s="444">
        <f t="shared" ca="1" si="140"/>
        <v>-101051290160.11938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-421047042.33383077</v>
      </c>
      <c r="L2832" s="444">
        <f t="shared" ca="1" si="139"/>
        <v>-101472337202.45322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25">
      <c r="G2833" s="459"/>
      <c r="H2833" s="459">
        <v>2826</v>
      </c>
      <c r="I2833" s="444">
        <f t="shared" ca="1" si="140"/>
        <v>-101472337202.45322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-422801405.01022172</v>
      </c>
      <c r="L2833" s="444">
        <f t="shared" ca="1" si="139"/>
        <v>-101895138607.46344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25">
      <c r="G2834" s="459"/>
      <c r="H2834" s="459">
        <v>2827</v>
      </c>
      <c r="I2834" s="444">
        <f t="shared" ca="1" si="140"/>
        <v>-101895138607.46344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-424563077.53109765</v>
      </c>
      <c r="L2834" s="444">
        <f t="shared" ca="1" si="139"/>
        <v>-102319701684.99454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25">
      <c r="G2835" s="459"/>
      <c r="H2835" s="459">
        <v>2828</v>
      </c>
      <c r="I2835" s="444">
        <f t="shared" ca="1" si="140"/>
        <v>-102319701684.99454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-426332090.35414392</v>
      </c>
      <c r="L2835" s="444">
        <f t="shared" ca="1" si="139"/>
        <v>-102746033775.34868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25">
      <c r="G2836" s="459"/>
      <c r="H2836" s="459">
        <v>2829</v>
      </c>
      <c r="I2836" s="444">
        <f t="shared" ca="1" si="140"/>
        <v>-102746033775.34868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-428108474.0639528</v>
      </c>
      <c r="L2836" s="444">
        <f t="shared" ca="1" si="139"/>
        <v>-103174142249.41263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25">
      <c r="G2837" s="459"/>
      <c r="H2837" s="459">
        <v>2830</v>
      </c>
      <c r="I2837" s="444">
        <f t="shared" ca="1" si="140"/>
        <v>-103174142249.41263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-429892259.37255263</v>
      </c>
      <c r="L2837" s="444">
        <f t="shared" ca="1" si="139"/>
        <v>-103604034508.78519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25">
      <c r="G2838" s="459"/>
      <c r="H2838" s="459">
        <v>2831</v>
      </c>
      <c r="I2838" s="444">
        <f t="shared" ca="1" si="140"/>
        <v>-103604034508.78519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-431683477.11993825</v>
      </c>
      <c r="L2838" s="444">
        <f t="shared" ca="1" si="139"/>
        <v>-104035717985.90512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25">
      <c r="G2839" s="459"/>
      <c r="H2839" s="459">
        <v>2832</v>
      </c>
      <c r="I2839" s="444">
        <f t="shared" ca="1" si="140"/>
        <v>-104035717985.90512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-433482158.27460468</v>
      </c>
      <c r="L2839" s="444">
        <f t="shared" ca="1" si="139"/>
        <v>-104469200144.17972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25">
      <c r="G2840" s="459"/>
      <c r="H2840" s="459">
        <v>2833</v>
      </c>
      <c r="I2840" s="444">
        <f t="shared" ca="1" si="140"/>
        <v>-104469200144.17972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-435288333.93408215</v>
      </c>
      <c r="L2840" s="444">
        <f t="shared" ca="1" si="139"/>
        <v>-104904488478.1138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25">
      <c r="G2841" s="459"/>
      <c r="H2841" s="459">
        <v>2834</v>
      </c>
      <c r="I2841" s="444">
        <f t="shared" ca="1" si="140"/>
        <v>-104904488478.1138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-437102035.32547414</v>
      </c>
      <c r="L2841" s="444">
        <f t="shared" ca="1" si="139"/>
        <v>-105341590513.43927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25">
      <c r="G2842" s="459"/>
      <c r="H2842" s="459">
        <v>2835</v>
      </c>
      <c r="I2842" s="444">
        <f t="shared" ca="1" si="140"/>
        <v>-105341590513.43927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-438923293.80599695</v>
      </c>
      <c r="L2842" s="444">
        <f t="shared" ca="1" si="139"/>
        <v>-105780513807.24527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25">
      <c r="G2843" s="459"/>
      <c r="H2843" s="459">
        <v>2836</v>
      </c>
      <c r="I2843" s="444">
        <f t="shared" ca="1" si="140"/>
        <v>-105780513807.24527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-440752140.86352193</v>
      </c>
      <c r="L2843" s="444">
        <f t="shared" ca="1" si="139"/>
        <v>-106221265948.1088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25">
      <c r="G2844" s="459"/>
      <c r="H2844" s="459">
        <v>2837</v>
      </c>
      <c r="I2844" s="444">
        <f t="shared" ca="1" si="140"/>
        <v>-106221265948.1088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-442588608.11711997</v>
      </c>
      <c r="L2844" s="444">
        <f t="shared" ca="1" si="139"/>
        <v>-106663854556.22592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25">
      <c r="G2845" s="459"/>
      <c r="H2845" s="459">
        <v>2838</v>
      </c>
      <c r="I2845" s="444">
        <f t="shared" ca="1" si="140"/>
        <v>-106663854556.22592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-444432727.317608</v>
      </c>
      <c r="L2845" s="444">
        <f t="shared" ca="1" si="139"/>
        <v>-107108287283.54353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25">
      <c r="G2846" s="459"/>
      <c r="H2846" s="459">
        <v>2839</v>
      </c>
      <c r="I2846" s="444">
        <f t="shared" ca="1" si="140"/>
        <v>-107108287283.54353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-446284530.34809804</v>
      </c>
      <c r="L2846" s="444">
        <f t="shared" ca="1" si="139"/>
        <v>-107554571813.89163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25">
      <c r="G2847" s="459"/>
      <c r="H2847" s="459">
        <v>2840</v>
      </c>
      <c r="I2847" s="444">
        <f t="shared" ca="1" si="140"/>
        <v>-107554571813.89163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-448144049.22454852</v>
      </c>
      <c r="L2847" s="444">
        <f t="shared" ca="1" si="139"/>
        <v>-108002715863.11618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25">
      <c r="G2848" s="459"/>
      <c r="H2848" s="459">
        <v>2841</v>
      </c>
      <c r="I2848" s="444">
        <f t="shared" ca="1" si="140"/>
        <v>-108002715863.11618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-450011316.09631741</v>
      </c>
      <c r="L2848" s="444">
        <f t="shared" ca="1" si="139"/>
        <v>-108452727179.21249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25">
      <c r="G2849" s="459"/>
      <c r="H2849" s="459">
        <v>2842</v>
      </c>
      <c r="I2849" s="444">
        <f t="shared" ca="1" si="140"/>
        <v>-108452727179.21249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-451886363.24671876</v>
      </c>
      <c r="L2849" s="444">
        <f t="shared" ca="1" si="139"/>
        <v>-108904613542.45921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25">
      <c r="G2850" s="459"/>
      <c r="H2850" s="459">
        <v>2843</v>
      </c>
      <c r="I2850" s="444">
        <f t="shared" ca="1" si="140"/>
        <v>-108904613542.45921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-453769223.09358007</v>
      </c>
      <c r="L2850" s="444">
        <f t="shared" ca="1" si="139"/>
        <v>-109358382765.5528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25">
      <c r="G2851" s="459"/>
      <c r="H2851" s="459">
        <v>2844</v>
      </c>
      <c r="I2851" s="444">
        <f t="shared" ca="1" si="140"/>
        <v>-109358382765.5528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-455659928.1898033</v>
      </c>
      <c r="L2851" s="444">
        <f t="shared" ca="1" si="139"/>
        <v>-109814042693.7426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25">
      <c r="G2852" s="459"/>
      <c r="H2852" s="459">
        <v>2845</v>
      </c>
      <c r="I2852" s="444">
        <f t="shared" ca="1" si="140"/>
        <v>-109814042693.7426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-457558511.2239275</v>
      </c>
      <c r="L2852" s="444">
        <f t="shared" ca="1" si="139"/>
        <v>-110271601204.96652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25">
      <c r="G2853" s="459"/>
      <c r="H2853" s="459">
        <v>2846</v>
      </c>
      <c r="I2853" s="444">
        <f t="shared" ca="1" si="140"/>
        <v>-110271601204.96652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-459465005.0206939</v>
      </c>
      <c r="L2853" s="444">
        <f t="shared" ca="1" si="139"/>
        <v>-110731066209.98721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25">
      <c r="G2854" s="459"/>
      <c r="H2854" s="459">
        <v>2847</v>
      </c>
      <c r="I2854" s="444">
        <f t="shared" ca="1" si="140"/>
        <v>-110731066209.98721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-461379442.5416134</v>
      </c>
      <c r="L2854" s="444">
        <f t="shared" ca="1" si="139"/>
        <v>-111192445652.52882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25">
      <c r="G2855" s="459"/>
      <c r="H2855" s="459">
        <v>2848</v>
      </c>
      <c r="I2855" s="444">
        <f t="shared" ca="1" si="140"/>
        <v>-111192445652.52882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-463301856.88553685</v>
      </c>
      <c r="L2855" s="444">
        <f t="shared" ca="1" si="139"/>
        <v>-111655747509.41437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25">
      <c r="G2856" s="459"/>
      <c r="H2856" s="459">
        <v>2849</v>
      </c>
      <c r="I2856" s="444">
        <f t="shared" ca="1" si="140"/>
        <v>-111655747509.41437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-465232281.28922653</v>
      </c>
      <c r="L2856" s="444">
        <f t="shared" ca="1" si="139"/>
        <v>-112120979790.7036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25">
      <c r="G2857" s="459"/>
      <c r="H2857" s="459">
        <v>2850</v>
      </c>
      <c r="I2857" s="444">
        <f t="shared" ca="1" si="140"/>
        <v>-112120979790.7036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-467170749.12793171</v>
      </c>
      <c r="L2857" s="444">
        <f t="shared" ca="1" si="139"/>
        <v>-112588150539.83153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25">
      <c r="G2858" s="459"/>
      <c r="H2858" s="459">
        <v>2851</v>
      </c>
      <c r="I2858" s="444">
        <f t="shared" ca="1" si="140"/>
        <v>-112588150539.83153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-469117293.91596466</v>
      </c>
      <c r="L2858" s="444">
        <f t="shared" ca="1" si="139"/>
        <v>-113057267833.7475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25">
      <c r="G2859" s="459"/>
      <c r="H2859" s="459">
        <v>2852</v>
      </c>
      <c r="I2859" s="444">
        <f t="shared" ca="1" si="140"/>
        <v>-113057267833.7475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-471071949.30728132</v>
      </c>
      <c r="L2859" s="444">
        <f t="shared" ca="1" si="139"/>
        <v>-113528339783.05478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25">
      <c r="G2860" s="459"/>
      <c r="H2860" s="459">
        <v>2853</v>
      </c>
      <c r="I2860" s="444">
        <f t="shared" ca="1" si="140"/>
        <v>-113528339783.05478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-473034749.09606165</v>
      </c>
      <c r="L2860" s="444">
        <f t="shared" ca="1" si="139"/>
        <v>-114001374532.15083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25">
      <c r="G2861" s="459"/>
      <c r="H2861" s="459">
        <v>2854</v>
      </c>
      <c r="I2861" s="444">
        <f t="shared" ca="1" si="140"/>
        <v>-114001374532.15083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-475005727.21729517</v>
      </c>
      <c r="L2861" s="444">
        <f t="shared" ca="1" si="139"/>
        <v>-114476380259.36813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25">
      <c r="G2862" s="459"/>
      <c r="H2862" s="459">
        <v>2855</v>
      </c>
      <c r="I2862" s="444">
        <f t="shared" ca="1" si="140"/>
        <v>-114476380259.36813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-476984917.7473672</v>
      </c>
      <c r="L2862" s="444">
        <f t="shared" ca="1" si="139"/>
        <v>-114953365177.11549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25">
      <c r="G2863" s="459"/>
      <c r="H2863" s="459">
        <v>2856</v>
      </c>
      <c r="I2863" s="444">
        <f t="shared" ca="1" si="140"/>
        <v>-114953365177.11549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-478972354.90464795</v>
      </c>
      <c r="L2863" s="444">
        <f t="shared" ca="1" si="139"/>
        <v>-115432337532.02014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25">
      <c r="G2864" s="459"/>
      <c r="H2864" s="459">
        <v>2857</v>
      </c>
      <c r="I2864" s="444">
        <f t="shared" ca="1" si="140"/>
        <v>-115432337532.02014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-480968073.05008394</v>
      </c>
      <c r="L2864" s="444">
        <f t="shared" ca="1" si="139"/>
        <v>-115913305605.07022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25">
      <c r="G2865" s="459"/>
      <c r="H2865" s="459">
        <v>2858</v>
      </c>
      <c r="I2865" s="444">
        <f t="shared" ca="1" si="140"/>
        <v>-115913305605.07022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-482972106.6877926</v>
      </c>
      <c r="L2865" s="444">
        <f t="shared" ca="1" si="139"/>
        <v>-116396277711.75801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25">
      <c r="G2866" s="459"/>
      <c r="H2866" s="459">
        <v>2859</v>
      </c>
      <c r="I2866" s="444">
        <f t="shared" ca="1" si="140"/>
        <v>-116396277711.75801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-484984490.46565831</v>
      </c>
      <c r="L2866" s="444">
        <f t="shared" ca="1" si="139"/>
        <v>-116881262202.22366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25">
      <c r="G2867" s="459"/>
      <c r="H2867" s="459">
        <v>2860</v>
      </c>
      <c r="I2867" s="444">
        <f t="shared" ca="1" si="140"/>
        <v>-116881262202.22366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-487005259.17593187</v>
      </c>
      <c r="L2867" s="444">
        <f t="shared" ca="1" si="139"/>
        <v>-117368267461.3996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25">
      <c r="G2868" s="459"/>
      <c r="H2868" s="459">
        <v>2861</v>
      </c>
      <c r="I2868" s="444">
        <f t="shared" ca="1" si="140"/>
        <v>-117368267461.3996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-489034447.75583166</v>
      </c>
      <c r="L2868" s="444">
        <f t="shared" ca="1" si="139"/>
        <v>-117857301909.15543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25">
      <c r="G2869" s="459"/>
      <c r="H2869" s="459">
        <v>2862</v>
      </c>
      <c r="I2869" s="444">
        <f t="shared" ca="1" si="140"/>
        <v>-117857301909.15543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-491072091.28814763</v>
      </c>
      <c r="L2869" s="444">
        <f t="shared" ca="1" si="139"/>
        <v>-118348374000.44357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25">
      <c r="G2870" s="459"/>
      <c r="H2870" s="459">
        <v>2863</v>
      </c>
      <c r="I2870" s="444">
        <f t="shared" ca="1" si="140"/>
        <v>-118348374000.44357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-493118225.00184828</v>
      </c>
      <c r="L2870" s="444">
        <f t="shared" ca="1" si="139"/>
        <v>-118841492225.44542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25">
      <c r="G2871" s="459"/>
      <c r="H2871" s="459">
        <v>2864</v>
      </c>
      <c r="I2871" s="444">
        <f t="shared" ca="1" si="140"/>
        <v>-118841492225.44542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-495172884.27268922</v>
      </c>
      <c r="L2871" s="444">
        <f t="shared" ca="1" si="139"/>
        <v>-119336665109.71811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25">
      <c r="G2872" s="459"/>
      <c r="H2872" s="459">
        <v>2865</v>
      </c>
      <c r="I2872" s="444">
        <f t="shared" ca="1" si="140"/>
        <v>-119336665109.71811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-497236104.62382537</v>
      </c>
      <c r="L2872" s="444">
        <f t="shared" ca="1" si="139"/>
        <v>-119833901214.34193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25">
      <c r="G2873" s="459"/>
      <c r="H2873" s="459">
        <v>2866</v>
      </c>
      <c r="I2873" s="444">
        <f t="shared" ca="1" si="140"/>
        <v>-119833901214.34193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-499307921.72642469</v>
      </c>
      <c r="L2873" s="444">
        <f t="shared" ca="1" si="139"/>
        <v>-120333209136.06836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25">
      <c r="G2874" s="459"/>
      <c r="H2874" s="459">
        <v>2867</v>
      </c>
      <c r="I2874" s="444">
        <f t="shared" ca="1" si="140"/>
        <v>-120333209136.06836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-501388371.40028477</v>
      </c>
      <c r="L2874" s="444">
        <f t="shared" ca="1" si="139"/>
        <v>-120834597507.46864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25">
      <c r="G2875" s="459"/>
      <c r="H2875" s="459">
        <v>2868</v>
      </c>
      <c r="I2875" s="444">
        <f t="shared" ca="1" si="140"/>
        <v>-120834597507.46864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-503477489.61445266</v>
      </c>
      <c r="L2875" s="444">
        <f t="shared" ca="1" si="139"/>
        <v>-121338074997.0831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25">
      <c r="G2876" s="459"/>
      <c r="H2876" s="459">
        <v>2869</v>
      </c>
      <c r="I2876" s="444">
        <f t="shared" ca="1" si="140"/>
        <v>-121338074997.0831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-505575312.4878462</v>
      </c>
      <c r="L2876" s="444">
        <f t="shared" ca="1" si="139"/>
        <v>-121843650309.57094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25">
      <c r="G2877" s="459"/>
      <c r="H2877" s="459">
        <v>2870</v>
      </c>
      <c r="I2877" s="444">
        <f t="shared" ca="1" si="140"/>
        <v>-121843650309.57094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-507681876.2898789</v>
      </c>
      <c r="L2877" s="444">
        <f t="shared" ca="1" si="139"/>
        <v>-122351332185.86082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25">
      <c r="G2878" s="459"/>
      <c r="H2878" s="459">
        <v>2871</v>
      </c>
      <c r="I2878" s="444">
        <f t="shared" ca="1" si="140"/>
        <v>-122351332185.86082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-509797217.44108677</v>
      </c>
      <c r="L2878" s="444">
        <f t="shared" ca="1" si="139"/>
        <v>-122861129403.30191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25">
      <c r="G2879" s="459"/>
      <c r="H2879" s="459">
        <v>2872</v>
      </c>
      <c r="I2879" s="444">
        <f t="shared" ca="1" si="140"/>
        <v>-122861129403.30191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-511921372.51375794</v>
      </c>
      <c r="L2879" s="444">
        <f t="shared" ca="1" si="139"/>
        <v>-123373050775.81567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25">
      <c r="G2880" s="459"/>
      <c r="H2880" s="459">
        <v>2873</v>
      </c>
      <c r="I2880" s="444">
        <f t="shared" ca="1" si="140"/>
        <v>-123373050775.81567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-514054378.23256534</v>
      </c>
      <c r="L2880" s="444">
        <f t="shared" ca="1" si="139"/>
        <v>-123887105154.04823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25">
      <c r="G2881" s="459"/>
      <c r="H2881" s="459">
        <v>2874</v>
      </c>
      <c r="I2881" s="444">
        <f t="shared" ca="1" si="140"/>
        <v>-123887105154.04823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-516196271.47520095</v>
      </c>
      <c r="L2881" s="444">
        <f t="shared" ca="1" si="139"/>
        <v>-124403301425.52344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25">
      <c r="G2882" s="459"/>
      <c r="H2882" s="459">
        <v>2875</v>
      </c>
      <c r="I2882" s="444">
        <f t="shared" ca="1" si="140"/>
        <v>-124403301425.52344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-518347089.27301437</v>
      </c>
      <c r="L2882" s="444">
        <f t="shared" ca="1" si="139"/>
        <v>-124921648514.79645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25">
      <c r="G2883" s="459"/>
      <c r="H2883" s="459">
        <v>2876</v>
      </c>
      <c r="I2883" s="444">
        <f t="shared" ca="1" si="140"/>
        <v>-124921648514.79645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-520506868.81165189</v>
      </c>
      <c r="L2883" s="444">
        <f t="shared" ca="1" si="139"/>
        <v>-125442155383.60809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25">
      <c r="G2884" s="459"/>
      <c r="H2884" s="459">
        <v>2877</v>
      </c>
      <c r="I2884" s="444">
        <f t="shared" ca="1" si="140"/>
        <v>-125442155383.60809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-522675647.43170047</v>
      </c>
      <c r="L2884" s="444">
        <f t="shared" ca="1" si="139"/>
        <v>-125964831031.03979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25">
      <c r="G2885" s="459"/>
      <c r="H2885" s="459">
        <v>2878</v>
      </c>
      <c r="I2885" s="444">
        <f t="shared" ca="1" si="140"/>
        <v>-125964831031.03979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-524853462.62933254</v>
      </c>
      <c r="L2885" s="444">
        <f t="shared" ca="1" si="139"/>
        <v>-126489684493.66913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25">
      <c r="G2886" s="459"/>
      <c r="H2886" s="459">
        <v>2879</v>
      </c>
      <c r="I2886" s="444">
        <f t="shared" ca="1" si="140"/>
        <v>-126489684493.66913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-527040352.05695474</v>
      </c>
      <c r="L2886" s="444">
        <f t="shared" ca="1" si="139"/>
        <v>-127016724845.72609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25">
      <c r="G2887" s="459"/>
      <c r="H2887" s="459">
        <v>2880</v>
      </c>
      <c r="I2887" s="444">
        <f t="shared" ca="1" si="140"/>
        <v>-127016724845.72609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-529236353.52385873</v>
      </c>
      <c r="L2887" s="444">
        <f t="shared" ca="1" si="139"/>
        <v>-127545961199.24995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25">
      <c r="G2888" s="459"/>
      <c r="H2888" s="459">
        <v>2881</v>
      </c>
      <c r="I2888" s="444">
        <f t="shared" ca="1" si="140"/>
        <v>-127545961199.24995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-531441504.99687487</v>
      </c>
      <c r="L2888" s="444">
        <f t="shared" ca="1" si="139"/>
        <v>-128077402704.24683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25">
      <c r="G2889" s="459"/>
      <c r="H2889" s="459">
        <v>2882</v>
      </c>
      <c r="I2889" s="444">
        <f t="shared" ca="1" si="140"/>
        <v>-128077402704.24683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-533655844.60102844</v>
      </c>
      <c r="L2889" s="444">
        <f t="shared" ca="1" si="139"/>
        <v>-128611058548.84785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25">
      <c r="G2890" s="459"/>
      <c r="H2890" s="459">
        <v>2883</v>
      </c>
      <c r="I2890" s="444">
        <f t="shared" ca="1" si="140"/>
        <v>-128611058548.84785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-535879410.62019938</v>
      </c>
      <c r="L2890" s="444">
        <f t="shared" ca="1" si="139"/>
        <v>-129146937959.46805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25">
      <c r="G2891" s="459"/>
      <c r="H2891" s="459">
        <v>2884</v>
      </c>
      <c r="I2891" s="444">
        <f t="shared" ca="1" si="140"/>
        <v>-129146937959.46805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-538112241.49778354</v>
      </c>
      <c r="L2891" s="444">
        <f t="shared" ca="1" si="139"/>
        <v>-129685050200.96584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25">
      <c r="G2892" s="459"/>
      <c r="H2892" s="459">
        <v>2885</v>
      </c>
      <c r="I2892" s="444">
        <f t="shared" ca="1" si="140"/>
        <v>-129685050200.96584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-540354375.83735776</v>
      </c>
      <c r="L2892" s="444">
        <f t="shared" ca="1" si="139"/>
        <v>-130225404576.80319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25">
      <c r="G2893" s="459"/>
      <c r="H2893" s="459">
        <v>2886</v>
      </c>
      <c r="I2893" s="444">
        <f t="shared" ca="1" si="140"/>
        <v>-130225404576.80319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-542605852.40334666</v>
      </c>
      <c r="L2893" s="444">
        <f t="shared" ca="1" si="139"/>
        <v>-130768010429.20654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25">
      <c r="G2894" s="459"/>
      <c r="H2894" s="459">
        <v>2887</v>
      </c>
      <c r="I2894" s="444">
        <f t="shared" ca="1" si="140"/>
        <v>-130768010429.20654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-544866710.12169397</v>
      </c>
      <c r="L2894" s="444">
        <f t="shared" ca="1" si="139"/>
        <v>-131312877139.32823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25">
      <c r="G2895" s="459"/>
      <c r="H2895" s="459">
        <v>2888</v>
      </c>
      <c r="I2895" s="444">
        <f t="shared" ca="1" si="140"/>
        <v>-131312877139.32823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-547136988.08053434</v>
      </c>
      <c r="L2895" s="444">
        <f t="shared" ca="1" si="139"/>
        <v>-131860014127.40877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25">
      <c r="G2896" s="459"/>
      <c r="H2896" s="459">
        <v>2889</v>
      </c>
      <c r="I2896" s="444">
        <f t="shared" ca="1" si="140"/>
        <v>-131860014127.40877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-549416725.53086984</v>
      </c>
      <c r="L2896" s="444">
        <f t="shared" ca="1" si="139"/>
        <v>-132409430852.93964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25">
      <c r="G2897" s="459"/>
      <c r="H2897" s="459">
        <v>2890</v>
      </c>
      <c r="I2897" s="444">
        <f t="shared" ca="1" si="140"/>
        <v>-132409430852.93964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-551705961.88724852</v>
      </c>
      <c r="L2897" s="444">
        <f t="shared" ca="1" si="139"/>
        <v>-132961136814.82689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25">
      <c r="G2898" s="459"/>
      <c r="H2898" s="459">
        <v>2891</v>
      </c>
      <c r="I2898" s="444">
        <f t="shared" ca="1" si="140"/>
        <v>-132961136814.82689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-554004736.72844541</v>
      </c>
      <c r="L2898" s="444">
        <f t="shared" ca="1" si="139"/>
        <v>-133515141551.55533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25">
      <c r="G2899" s="459"/>
      <c r="H2899" s="459">
        <v>2892</v>
      </c>
      <c r="I2899" s="444">
        <f t="shared" ca="1" si="140"/>
        <v>-133515141551.55533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-556313089.7981472</v>
      </c>
      <c r="L2899" s="444">
        <f t="shared" ca="1" si="139"/>
        <v>-134071454641.35347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25">
      <c r="G2900" s="459"/>
      <c r="H2900" s="459">
        <v>2893</v>
      </c>
      <c r="I2900" s="444">
        <f t="shared" ca="1" si="140"/>
        <v>-134071454641.35347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-558631061.00563943</v>
      </c>
      <c r="L2900" s="444">
        <f t="shared" ca="1" si="139"/>
        <v>-134630085702.35912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25">
      <c r="G2901" s="459"/>
      <c r="H2901" s="459">
        <v>2894</v>
      </c>
      <c r="I2901" s="444">
        <f t="shared" ca="1" si="140"/>
        <v>-134630085702.35912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-560958690.42649627</v>
      </c>
      <c r="L2901" s="444">
        <f t="shared" ca="1" si="139"/>
        <v>-135191044392.78561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25">
      <c r="G2902" s="459"/>
      <c r="H2902" s="459">
        <v>2895</v>
      </c>
      <c r="I2902" s="444">
        <f t="shared" ca="1" si="140"/>
        <v>-135191044392.78561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-563296018.30327344</v>
      </c>
      <c r="L2902" s="444">
        <f t="shared" ca="1" si="139"/>
        <v>-135754340411.08888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25">
      <c r="G2903" s="459"/>
      <c r="H2903" s="459">
        <v>2896</v>
      </c>
      <c r="I2903" s="444">
        <f t="shared" ca="1" si="140"/>
        <v>-135754340411.08888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-565643085.04620361</v>
      </c>
      <c r="L2903" s="444">
        <f t="shared" ca="1" si="139"/>
        <v>-136319983496.13509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25">
      <c r="G2904" s="459"/>
      <c r="H2904" s="459">
        <v>2897</v>
      </c>
      <c r="I2904" s="444">
        <f t="shared" ca="1" si="140"/>
        <v>-136319983496.13509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-567999931.23389614</v>
      </c>
      <c r="L2904" s="444">
        <f t="shared" ca="1" si="139"/>
        <v>-136887983427.36899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25">
      <c r="G2905" s="459"/>
      <c r="H2905" s="459">
        <v>2898</v>
      </c>
      <c r="I2905" s="444">
        <f t="shared" ca="1" si="140"/>
        <v>-136887983427.36899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-570366597.61403739</v>
      </c>
      <c r="L2905" s="444">
        <f t="shared" ca="1" si="139"/>
        <v>-137458350024.98303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25">
      <c r="G2906" s="459"/>
      <c r="H2906" s="459">
        <v>2899</v>
      </c>
      <c r="I2906" s="444">
        <f t="shared" ca="1" si="140"/>
        <v>-137458350024.98303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-572743125.10409594</v>
      </c>
      <c r="L2906" s="444">
        <f t="shared" ca="1" si="139"/>
        <v>-138031093150.08713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25">
      <c r="G2907" s="459"/>
      <c r="H2907" s="459">
        <v>2900</v>
      </c>
      <c r="I2907" s="444">
        <f t="shared" ca="1" si="140"/>
        <v>-138031093150.08713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-575129554.79202974</v>
      </c>
      <c r="L2907" s="444">
        <f t="shared" ca="1" si="139"/>
        <v>-138606222704.87915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25">
      <c r="G2908" s="459"/>
      <c r="H2908" s="459">
        <v>2901</v>
      </c>
      <c r="I2908" s="444">
        <f t="shared" ca="1" si="140"/>
        <v>-138606222704.87915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-577525927.93699646</v>
      </c>
      <c r="L2908" s="444">
        <f t="shared" ca="1" si="139"/>
        <v>-139183748632.81616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25">
      <c r="G2909" s="459"/>
      <c r="H2909" s="459">
        <v>2902</v>
      </c>
      <c r="I2909" s="444">
        <f t="shared" ca="1" si="140"/>
        <v>-139183748632.81616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-579932285.97006738</v>
      </c>
      <c r="L2909" s="444">
        <f t="shared" ca="1" si="139"/>
        <v>-139763680918.78622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25">
      <c r="G2910" s="459"/>
      <c r="H2910" s="459">
        <v>2903</v>
      </c>
      <c r="I2910" s="444">
        <f t="shared" ca="1" si="140"/>
        <v>-139763680918.78622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-582348670.49494255</v>
      </c>
      <c r="L2910" s="444">
        <f t="shared" ca="1" si="139"/>
        <v>-140346029589.28116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25">
      <c r="G2911" s="459"/>
      <c r="H2911" s="459">
        <v>2904</v>
      </c>
      <c r="I2911" s="444">
        <f t="shared" ca="1" si="140"/>
        <v>-140346029589.28116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-584775123.28867149</v>
      </c>
      <c r="L2911" s="444">
        <f t="shared" ca="1" si="139"/>
        <v>-140930804712.56982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25">
      <c r="G2912" s="459"/>
      <c r="H2912" s="459">
        <v>2905</v>
      </c>
      <c r="I2912" s="444">
        <f t="shared" ca="1" si="140"/>
        <v>-140930804712.56982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-587211686.30237424</v>
      </c>
      <c r="L2912" s="444">
        <f t="shared" ca="1" si="139"/>
        <v>-141518016398.87219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25">
      <c r="G2913" s="459"/>
      <c r="H2913" s="459">
        <v>2906</v>
      </c>
      <c r="I2913" s="444">
        <f t="shared" ca="1" si="140"/>
        <v>-141518016398.87219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-589658401.66196752</v>
      </c>
      <c r="L2913" s="444">
        <f t="shared" ca="1" si="139"/>
        <v>-142107674800.53415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25">
      <c r="G2914" s="459"/>
      <c r="H2914" s="459">
        <v>2907</v>
      </c>
      <c r="I2914" s="444">
        <f t="shared" ca="1" si="140"/>
        <v>-142107674800.53415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-592115311.66889226</v>
      </c>
      <c r="L2914" s="444">
        <f t="shared" ca="1" si="139"/>
        <v>-142699790112.20303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25">
      <c r="G2915" s="459"/>
      <c r="H2915" s="459">
        <v>2908</v>
      </c>
      <c r="I2915" s="444">
        <f t="shared" ca="1" si="140"/>
        <v>-142699790112.20303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-594582458.80084598</v>
      </c>
      <c r="L2915" s="444">
        <f t="shared" ca="1" si="139"/>
        <v>-143294372571.00388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25">
      <c r="G2916" s="459"/>
      <c r="H2916" s="459">
        <v>2909</v>
      </c>
      <c r="I2916" s="444">
        <f t="shared" ca="1" si="140"/>
        <v>-143294372571.00388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-597059885.71251619</v>
      </c>
      <c r="L2916" s="444">
        <f t="shared" ca="1" si="139"/>
        <v>-143891432456.7164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25">
      <c r="G2917" s="459"/>
      <c r="H2917" s="459">
        <v>2910</v>
      </c>
      <c r="I2917" s="444">
        <f t="shared" ca="1" si="140"/>
        <v>-143891432456.7164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-599547635.23631835</v>
      </c>
      <c r="L2917" s="444">
        <f t="shared" ca="1" si="139"/>
        <v>-144490980091.95273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25">
      <c r="G2918" s="459"/>
      <c r="H2918" s="459">
        <v>2911</v>
      </c>
      <c r="I2918" s="444">
        <f t="shared" ca="1" si="140"/>
        <v>-144490980091.95273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-602045750.38313639</v>
      </c>
      <c r="L2918" s="444">
        <f t="shared" ca="1" si="139"/>
        <v>-145093025842.33588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25">
      <c r="G2919" s="459"/>
      <c r="H2919" s="459">
        <v>2912</v>
      </c>
      <c r="I2919" s="444">
        <f t="shared" ca="1" si="140"/>
        <v>-145093025842.33588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-604554274.3430661</v>
      </c>
      <c r="L2919" s="444">
        <f t="shared" ca="1" si="139"/>
        <v>-145697580116.67896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25">
      <c r="G2920" s="459"/>
      <c r="H2920" s="459">
        <v>2913</v>
      </c>
      <c r="I2920" s="444">
        <f t="shared" ca="1" si="140"/>
        <v>-145697580116.67896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-607073250.4861623</v>
      </c>
      <c r="L2920" s="444">
        <f t="shared" ca="1" si="139"/>
        <v>-146304653367.16513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25">
      <c r="G2921" s="459"/>
      <c r="H2921" s="459">
        <v>2914</v>
      </c>
      <c r="I2921" s="444">
        <f t="shared" ca="1" si="140"/>
        <v>-146304653367.16513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-609602722.36318803</v>
      </c>
      <c r="L2921" s="444">
        <f t="shared" ca="1" si="139"/>
        <v>-146914256089.52832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25">
      <c r="G2922" s="459"/>
      <c r="H2922" s="459">
        <v>2915</v>
      </c>
      <c r="I2922" s="444">
        <f t="shared" ca="1" si="140"/>
        <v>-146914256089.52832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-612142733.70636797</v>
      </c>
      <c r="L2922" s="444">
        <f t="shared" ca="1" si="139"/>
        <v>-147526398823.23468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25">
      <c r="G2923" s="459"/>
      <c r="H2923" s="459">
        <v>2916</v>
      </c>
      <c r="I2923" s="444">
        <f t="shared" ca="1" si="140"/>
        <v>-147526398823.23468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-614693328.43014455</v>
      </c>
      <c r="L2923" s="444">
        <f t="shared" ca="1" si="139"/>
        <v>-148141092151.66483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25">
      <c r="G2924" s="459"/>
      <c r="H2924" s="459">
        <v>2917</v>
      </c>
      <c r="I2924" s="444">
        <f t="shared" ca="1" si="140"/>
        <v>-148141092151.66483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-617254550.63193679</v>
      </c>
      <c r="L2924" s="444">
        <f t="shared" ca="1" si="139"/>
        <v>-148758346702.29675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25">
      <c r="G2925" s="459"/>
      <c r="H2925" s="459">
        <v>2918</v>
      </c>
      <c r="I2925" s="444">
        <f t="shared" ca="1" si="140"/>
        <v>-148758346702.29675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-619826444.59290314</v>
      </c>
      <c r="L2925" s="444">
        <f t="shared" ca="1" si="139"/>
        <v>-149378173146.88965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25">
      <c r="G2926" s="459"/>
      <c r="H2926" s="459">
        <v>2919</v>
      </c>
      <c r="I2926" s="444">
        <f t="shared" ca="1" si="140"/>
        <v>-149378173146.88965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-622409054.77870691</v>
      </c>
      <c r="L2926" s="444">
        <f t="shared" ca="1" si="139"/>
        <v>-150000582201.66837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25">
      <c r="G2927" s="459"/>
      <c r="H2927" s="459">
        <v>2920</v>
      </c>
      <c r="I2927" s="444">
        <f t="shared" ca="1" si="140"/>
        <v>-150000582201.66837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-625002425.84028482</v>
      </c>
      <c r="L2927" s="444">
        <f t="shared" ca="1" si="139"/>
        <v>-150625584627.50864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25">
      <c r="G2928" s="459"/>
      <c r="H2928" s="459">
        <v>2921</v>
      </c>
      <c r="I2928" s="444">
        <f t="shared" ca="1" si="140"/>
        <v>-150625584627.50864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-627606602.61461926</v>
      </c>
      <c r="L2928" s="444">
        <f t="shared" ca="1" si="139"/>
        <v>-151253191230.12326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25">
      <c r="G2929" s="459"/>
      <c r="H2929" s="459">
        <v>2922</v>
      </c>
      <c r="I2929" s="444">
        <f t="shared" ca="1" si="140"/>
        <v>-151253191230.12326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-630221630.12551355</v>
      </c>
      <c r="L2929" s="444">
        <f t="shared" ca="1" si="139"/>
        <v>-151883412860.24878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25">
      <c r="G2930" s="459"/>
      <c r="H2930" s="459">
        <v>2923</v>
      </c>
      <c r="I2930" s="444">
        <f t="shared" ca="1" si="140"/>
        <v>-151883412860.24878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-632847553.5843699</v>
      </c>
      <c r="L2930" s="444">
        <f t="shared" ca="1" si="139"/>
        <v>-152516260413.83316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25">
      <c r="G2931" s="459"/>
      <c r="H2931" s="459">
        <v>2924</v>
      </c>
      <c r="I2931" s="444">
        <f t="shared" ca="1" si="140"/>
        <v>-152516260413.83316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-635484418.39097154</v>
      </c>
      <c r="L2931" s="444">
        <f t="shared" ca="1" si="139"/>
        <v>-153151744832.22412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25">
      <c r="G2932" s="459"/>
      <c r="H2932" s="459">
        <v>2925</v>
      </c>
      <c r="I2932" s="444">
        <f t="shared" ca="1" si="140"/>
        <v>-153151744832.22412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-638132270.13426721</v>
      </c>
      <c r="L2932" s="444">
        <f t="shared" ca="1" si="139"/>
        <v>-153789877102.3584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25">
      <c r="G2933" s="459"/>
      <c r="H2933" s="459">
        <v>2926</v>
      </c>
      <c r="I2933" s="444">
        <f t="shared" ca="1" si="140"/>
        <v>-153789877102.3584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-640791154.59316003</v>
      </c>
      <c r="L2933" s="444">
        <f t="shared" ca="1" si="139"/>
        <v>-154430668256.95157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25">
      <c r="G2934" s="459"/>
      <c r="H2934" s="459">
        <v>2927</v>
      </c>
      <c r="I2934" s="444">
        <f t="shared" ca="1" si="140"/>
        <v>-154430668256.95157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-643461117.73729825</v>
      </c>
      <c r="L2934" s="444">
        <f t="shared" ca="1" si="139"/>
        <v>-155074129374.68887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25">
      <c r="G2935" s="459"/>
      <c r="H2935" s="459">
        <v>2928</v>
      </c>
      <c r="I2935" s="444">
        <f t="shared" ca="1" si="140"/>
        <v>-155074129374.68887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-646142205.72787035</v>
      </c>
      <c r="L2935" s="444">
        <f t="shared" ca="1" si="139"/>
        <v>-155720271580.41675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25">
      <c r="G2936" s="459"/>
      <c r="H2936" s="459">
        <v>2929</v>
      </c>
      <c r="I2936" s="444">
        <f t="shared" ca="1" si="140"/>
        <v>-155720271580.41675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-648834464.91840315</v>
      </c>
      <c r="L2936" s="444">
        <f t="shared" ca="1" si="139"/>
        <v>-156369106045.33514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25">
      <c r="G2937" s="459"/>
      <c r="H2937" s="459">
        <v>2930</v>
      </c>
      <c r="I2937" s="444">
        <f t="shared" ca="1" si="140"/>
        <v>-156369106045.33514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-651537941.85556304</v>
      </c>
      <c r="L2937" s="444">
        <f t="shared" ca="1" si="139"/>
        <v>-157020643987.1907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25">
      <c r="G2938" s="459"/>
      <c r="H2938" s="459">
        <v>2931</v>
      </c>
      <c r="I2938" s="444">
        <f t="shared" ca="1" si="140"/>
        <v>-157020643987.1907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-654252683.27996123</v>
      </c>
      <c r="L2938" s="444">
        <f t="shared" ca="1" si="139"/>
        <v>-157674896670.47067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25">
      <c r="G2939" s="459"/>
      <c r="H2939" s="459">
        <v>2932</v>
      </c>
      <c r="I2939" s="444">
        <f t="shared" ca="1" si="140"/>
        <v>-157674896670.47067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-656978736.12696111</v>
      </c>
      <c r="L2939" s="444">
        <f t="shared" ca="1" si="139"/>
        <v>-158331875406.59763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25">
      <c r="G2940" s="459"/>
      <c r="H2940" s="459">
        <v>2933</v>
      </c>
      <c r="I2940" s="444">
        <f t="shared" ca="1" si="140"/>
        <v>-158331875406.59763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-659716147.52749014</v>
      </c>
      <c r="L2940" s="444">
        <f t="shared" ca="1" si="139"/>
        <v>-158991591554.12512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25">
      <c r="G2941" s="459"/>
      <c r="H2941" s="459">
        <v>2934</v>
      </c>
      <c r="I2941" s="444">
        <f t="shared" ca="1" si="140"/>
        <v>-158991591554.12512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-662464964.8088547</v>
      </c>
      <c r="L2941" s="444">
        <f t="shared" ca="1" si="139"/>
        <v>-159654056518.93399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25">
      <c r="G2942" s="459"/>
      <c r="H2942" s="459">
        <v>2935</v>
      </c>
      <c r="I2942" s="444">
        <f t="shared" ca="1" si="140"/>
        <v>-159654056518.93399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-665225235.49555826</v>
      </c>
      <c r="L2942" s="444">
        <f t="shared" ca="1" si="139"/>
        <v>-160319281754.42953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25">
      <c r="G2943" s="459"/>
      <c r="H2943" s="459">
        <v>2936</v>
      </c>
      <c r="I2943" s="444">
        <f t="shared" ca="1" si="140"/>
        <v>-160319281754.42953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-667997007.31012309</v>
      </c>
      <c r="L2943" s="444">
        <f t="shared" ca="1" si="139"/>
        <v>-160987278761.73965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25">
      <c r="G2944" s="459"/>
      <c r="H2944" s="459">
        <v>2937</v>
      </c>
      <c r="I2944" s="444">
        <f t="shared" ca="1" si="140"/>
        <v>-160987278761.73965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-670780328.17391527</v>
      </c>
      <c r="L2944" s="444">
        <f t="shared" ca="1" si="139"/>
        <v>-161658059089.91357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25">
      <c r="G2945" s="459"/>
      <c r="H2945" s="459">
        <v>2938</v>
      </c>
      <c r="I2945" s="444">
        <f t="shared" ca="1" si="140"/>
        <v>-161658059089.91357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-673575246.20797324</v>
      </c>
      <c r="L2945" s="444">
        <f t="shared" ca="1" si="139"/>
        <v>-162331634336.12155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25">
      <c r="G2946" s="459"/>
      <c r="H2946" s="459">
        <v>2939</v>
      </c>
      <c r="I2946" s="444">
        <f t="shared" ca="1" si="140"/>
        <v>-162331634336.12155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-676381809.73383975</v>
      </c>
      <c r="L2946" s="444">
        <f t="shared" ca="1" si="139"/>
        <v>-163008016145.85538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25">
      <c r="G2947" s="459"/>
      <c r="H2947" s="459">
        <v>2940</v>
      </c>
      <c r="I2947" s="444">
        <f t="shared" ca="1" si="140"/>
        <v>-163008016145.85538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-679200067.27439737</v>
      </c>
      <c r="L2947" s="444">
        <f t="shared" ca="1" si="139"/>
        <v>-163687216213.12976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25">
      <c r="G2948" s="459"/>
      <c r="H2948" s="459">
        <v>2941</v>
      </c>
      <c r="I2948" s="444">
        <f t="shared" ca="1" si="140"/>
        <v>-163687216213.12976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-682030067.55470729</v>
      </c>
      <c r="L2948" s="444">
        <f t="shared" ca="1" si="139"/>
        <v>-164369246280.68448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25">
      <c r="G2949" s="459"/>
      <c r="H2949" s="459">
        <v>2942</v>
      </c>
      <c r="I2949" s="444">
        <f t="shared" ca="1" si="140"/>
        <v>-164369246280.68448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-684871859.50285196</v>
      </c>
      <c r="L2949" s="444">
        <f t="shared" ca="1" si="139"/>
        <v>-165054118140.18732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25">
      <c r="G2950" s="459"/>
      <c r="H2950" s="459">
        <v>2943</v>
      </c>
      <c r="I2950" s="444">
        <f t="shared" ca="1" si="140"/>
        <v>-165054118140.18732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-687725492.25078046</v>
      </c>
      <c r="L2950" s="444">
        <f t="shared" ca="1" si="139"/>
        <v>-165741843632.43811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25">
      <c r="G2951" s="459"/>
      <c r="H2951" s="459">
        <v>2944</v>
      </c>
      <c r="I2951" s="444">
        <f t="shared" ca="1" si="140"/>
        <v>-165741843632.43811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-690591015.13515878</v>
      </c>
      <c r="L2951" s="444">
        <f t="shared" ca="1" si="139"/>
        <v>-166432434647.57327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25">
      <c r="G2952" s="459"/>
      <c r="H2952" s="459">
        <v>2945</v>
      </c>
      <c r="I2952" s="444">
        <f t="shared" ca="1" si="140"/>
        <v>-166432434647.57327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-693468477.69822192</v>
      </c>
      <c r="L2952" s="444">
        <f t="shared" ca="1" si="139"/>
        <v>-167125903125.27148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25">
      <c r="G2953" s="459"/>
      <c r="H2953" s="459">
        <v>2946</v>
      </c>
      <c r="I2953" s="444">
        <f t="shared" ca="1" si="140"/>
        <v>-167125903125.27148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-696357929.68863118</v>
      </c>
      <c r="L2953" s="444">
        <f t="shared" ca="1" si="139"/>
        <v>-167822261054.96011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25">
      <c r="G2954" s="459"/>
      <c r="H2954" s="459">
        <v>2947</v>
      </c>
      <c r="I2954" s="444">
        <f t="shared" ca="1" si="140"/>
        <v>-167822261054.96011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-699259421.06233382</v>
      </c>
      <c r="L2954" s="444">
        <f t="shared" ca="1" si="139"/>
        <v>-168521520476.02246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25">
      <c r="G2955" s="459"/>
      <c r="H2955" s="459">
        <v>2948</v>
      </c>
      <c r="I2955" s="444">
        <f t="shared" ca="1" si="140"/>
        <v>-168521520476.02246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-702173001.98342693</v>
      </c>
      <c r="L2955" s="444">
        <f t="shared" ca="1" si="139"/>
        <v>-169223693478.00589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25">
      <c r="G2956" s="459"/>
      <c r="H2956" s="459">
        <v>2949</v>
      </c>
      <c r="I2956" s="444">
        <f t="shared" ca="1" si="140"/>
        <v>-169223693478.00589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-705098722.82502449</v>
      </c>
      <c r="L2956" s="444">
        <f t="shared" ca="1" si="139"/>
        <v>-169928792200.8309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25">
      <c r="G2957" s="459"/>
      <c r="H2957" s="459">
        <v>2950</v>
      </c>
      <c r="I2957" s="444">
        <f t="shared" ca="1" si="140"/>
        <v>-169928792200.8309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-708036634.1701287</v>
      </c>
      <c r="L2957" s="444">
        <f t="shared" ca="1" si="139"/>
        <v>-170636828835.00104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25">
      <c r="G2958" s="459"/>
      <c r="H2958" s="459">
        <v>2951</v>
      </c>
      <c r="I2958" s="444">
        <f t="shared" ca="1" si="140"/>
        <v>-170636828835.00104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-710986786.81250429</v>
      </c>
      <c r="L2958" s="444">
        <f t="shared" ca="1" si="139"/>
        <v>-171347815621.81354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25">
      <c r="G2959" s="459"/>
      <c r="H2959" s="459">
        <v>2952</v>
      </c>
      <c r="I2959" s="444">
        <f t="shared" ca="1" si="140"/>
        <v>-171347815621.81354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-713949231.75755644</v>
      </c>
      <c r="L2959" s="444">
        <f t="shared" ca="1" si="139"/>
        <v>-172061764853.57111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25">
      <c r="G2960" s="459"/>
      <c r="H2960" s="459">
        <v>2953</v>
      </c>
      <c r="I2960" s="444">
        <f t="shared" ca="1" si="140"/>
        <v>-172061764853.57111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-716924020.22321296</v>
      </c>
      <c r="L2960" s="444">
        <f t="shared" ca="1" si="139"/>
        <v>-172778688873.79431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25">
      <c r="G2961" s="459"/>
      <c r="H2961" s="459">
        <v>2954</v>
      </c>
      <c r="I2961" s="444">
        <f t="shared" ca="1" si="140"/>
        <v>-172778688873.79431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-719911203.64080966</v>
      </c>
      <c r="L2961" s="444">
        <f t="shared" ca="1" si="139"/>
        <v>-173498600077.43512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25">
      <c r="G2962" s="459"/>
      <c r="H2962" s="459">
        <v>2955</v>
      </c>
      <c r="I2962" s="444">
        <f t="shared" ca="1" si="140"/>
        <v>-173498600077.43512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-722910833.65597963</v>
      </c>
      <c r="L2962" s="444">
        <f t="shared" ca="1" si="139"/>
        <v>-174221510911.09109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25">
      <c r="G2963" s="459"/>
      <c r="H2963" s="459">
        <v>2956</v>
      </c>
      <c r="I2963" s="444">
        <f t="shared" ca="1" si="140"/>
        <v>-174221510911.09109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-725922962.12954617</v>
      </c>
      <c r="L2963" s="444">
        <f t="shared" ca="1" si="139"/>
        <v>-174947433873.22064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25">
      <c r="G2964" s="459"/>
      <c r="H2964" s="459">
        <v>2957</v>
      </c>
      <c r="I2964" s="444">
        <f t="shared" ca="1" si="140"/>
        <v>-174947433873.22064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-728947641.13841939</v>
      </c>
      <c r="L2964" s="444">
        <f t="shared" ca="1" si="139"/>
        <v>-175676381514.35907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25">
      <c r="G2965" s="459"/>
      <c r="H2965" s="459">
        <v>2958</v>
      </c>
      <c r="I2965" s="444">
        <f t="shared" ca="1" si="140"/>
        <v>-175676381514.35907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-731984922.9764961</v>
      </c>
      <c r="L2965" s="444">
        <f t="shared" ca="1" si="139"/>
        <v>-176408366437.33557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25">
      <c r="G2966" s="459"/>
      <c r="H2966" s="459">
        <v>2959</v>
      </c>
      <c r="I2966" s="444">
        <f t="shared" ca="1" si="140"/>
        <v>-176408366437.33557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-735034860.1555649</v>
      </c>
      <c r="L2966" s="444">
        <f t="shared" ca="1" si="139"/>
        <v>-177143401297.49115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25">
      <c r="G2967" s="459"/>
      <c r="H2967" s="459">
        <v>2960</v>
      </c>
      <c r="I2967" s="444">
        <f t="shared" ca="1" si="140"/>
        <v>-177143401297.49115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-738097505.40621316</v>
      </c>
      <c r="L2967" s="444">
        <f t="shared" ca="1" si="139"/>
        <v>-177881498802.89737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25">
      <c r="G2968" s="459"/>
      <c r="H2968" s="459">
        <v>2961</v>
      </c>
      <c r="I2968" s="444">
        <f t="shared" ca="1" si="140"/>
        <v>-177881498802.89737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-741172911.67873907</v>
      </c>
      <c r="L2968" s="444">
        <f t="shared" ca="1" si="139"/>
        <v>-178622671714.57611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25">
      <c r="G2969" s="459"/>
      <c r="H2969" s="459">
        <v>2962</v>
      </c>
      <c r="I2969" s="444">
        <f t="shared" ca="1" si="140"/>
        <v>-178622671714.57611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-744261132.14406717</v>
      </c>
      <c r="L2969" s="444">
        <f t="shared" ca="1" si="139"/>
        <v>-179366932846.72018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25">
      <c r="G2970" s="459"/>
      <c r="H2970" s="459">
        <v>2963</v>
      </c>
      <c r="I2970" s="444">
        <f t="shared" ca="1" si="140"/>
        <v>-179366932846.72018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-747362220.19466746</v>
      </c>
      <c r="L2970" s="444">
        <f t="shared" ca="1" si="139"/>
        <v>-180114295066.91486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25">
      <c r="G2971" s="459"/>
      <c r="H2971" s="459">
        <v>2964</v>
      </c>
      <c r="I2971" s="444">
        <f t="shared" ca="1" si="140"/>
        <v>-180114295066.91486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-750476229.44547856</v>
      </c>
      <c r="L2971" s="444">
        <f t="shared" ca="1" si="139"/>
        <v>-180864771296.36032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25">
      <c r="G2972" s="459"/>
      <c r="H2972" s="459">
        <v>2965</v>
      </c>
      <c r="I2972" s="444">
        <f t="shared" ca="1" si="140"/>
        <v>-180864771296.36032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-753603213.73483467</v>
      </c>
      <c r="L2972" s="444">
        <f t="shared" ca="1" si="139"/>
        <v>-181618374510.09515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25">
      <c r="G2973" s="459"/>
      <c r="H2973" s="459">
        <v>2966</v>
      </c>
      <c r="I2973" s="444">
        <f t="shared" ca="1" si="140"/>
        <v>-181618374510.09515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-756743227.12539649</v>
      </c>
      <c r="L2973" s="444">
        <f t="shared" ca="1" si="139"/>
        <v>-182375117737.22055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25">
      <c r="G2974" s="459"/>
      <c r="H2974" s="459">
        <v>2967</v>
      </c>
      <c r="I2974" s="444">
        <f t="shared" ca="1" si="140"/>
        <v>-182375117737.22055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-759896323.90508556</v>
      </c>
      <c r="L2974" s="444">
        <f t="shared" ca="1" si="139"/>
        <v>-183135014061.12564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25">
      <c r="G2975" s="459"/>
      <c r="H2975" s="459">
        <v>2968</v>
      </c>
      <c r="I2975" s="444">
        <f t="shared" ca="1" si="140"/>
        <v>-183135014061.12564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-763062558.58802354</v>
      </c>
      <c r="L2975" s="444">
        <f t="shared" ca="1" si="139"/>
        <v>-183898076619.71365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25">
      <c r="G2976" s="459"/>
      <c r="H2976" s="459">
        <v>2969</v>
      </c>
      <c r="I2976" s="444">
        <f t="shared" ca="1" si="140"/>
        <v>-183898076619.71365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-766241985.91547358</v>
      </c>
      <c r="L2976" s="444">
        <f t="shared" ca="1" si="139"/>
        <v>-184664318605.62912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25">
      <c r="G2977" s="459"/>
      <c r="H2977" s="459">
        <v>2970</v>
      </c>
      <c r="I2977" s="444">
        <f t="shared" ca="1" si="140"/>
        <v>-184664318605.62912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-769434660.85678804</v>
      </c>
      <c r="L2977" s="444">
        <f t="shared" ca="1" si="139"/>
        <v>-185433753266.4859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25">
      <c r="G2978" s="459"/>
      <c r="H2978" s="459">
        <v>2971</v>
      </c>
      <c r="I2978" s="444">
        <f t="shared" ca="1" si="140"/>
        <v>-185433753266.4859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-772640638.61035788</v>
      </c>
      <c r="L2978" s="444">
        <f t="shared" ca="1" si="139"/>
        <v>-186206393905.09625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25">
      <c r="G2979" s="459"/>
      <c r="H2979" s="459">
        <v>2972</v>
      </c>
      <c r="I2979" s="444">
        <f t="shared" ca="1" si="140"/>
        <v>-186206393905.09625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-775859974.60456777</v>
      </c>
      <c r="L2979" s="444">
        <f t="shared" ca="1" si="139"/>
        <v>-186982253879.70081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25">
      <c r="G2980" s="459"/>
      <c r="H2980" s="459">
        <v>2973</v>
      </c>
      <c r="I2980" s="444">
        <f t="shared" ca="1" si="140"/>
        <v>-186982253879.70081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-779092724.49875331</v>
      </c>
      <c r="L2980" s="444">
        <f t="shared" ca="1" si="139"/>
        <v>-187761346604.19955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25">
      <c r="G2981" s="459"/>
      <c r="H2981" s="459">
        <v>2974</v>
      </c>
      <c r="I2981" s="444">
        <f t="shared" ca="1" si="140"/>
        <v>-187761346604.19955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-782338944.18416476</v>
      </c>
      <c r="L2981" s="444">
        <f t="shared" ca="1" si="139"/>
        <v>-188543685548.38373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25">
      <c r="G2982" s="459"/>
      <c r="H2982" s="459">
        <v>2975</v>
      </c>
      <c r="I2982" s="444">
        <f t="shared" ca="1" si="140"/>
        <v>-188543685548.38373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-785598689.78493214</v>
      </c>
      <c r="L2982" s="444">
        <f t="shared" ca="1" si="139"/>
        <v>-189329284238.16867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25">
      <c r="G2983" s="459"/>
      <c r="H2983" s="459">
        <v>2976</v>
      </c>
      <c r="I2983" s="444">
        <f t="shared" ca="1" si="140"/>
        <v>-189329284238.16867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-788872017.65903616</v>
      </c>
      <c r="L2983" s="444">
        <f t="shared" ca="1" si="139"/>
        <v>-190118156255.8277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25">
      <c r="G2984" s="459"/>
      <c r="H2984" s="459">
        <v>2977</v>
      </c>
      <c r="I2984" s="444">
        <f t="shared" ca="1" si="140"/>
        <v>-190118156255.8277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-792158984.3992821</v>
      </c>
      <c r="L2984" s="444">
        <f t="shared" ca="1" si="139"/>
        <v>-190910315240.22699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25">
      <c r="G2985" s="459"/>
      <c r="H2985" s="459">
        <v>2978</v>
      </c>
      <c r="I2985" s="444">
        <f t="shared" ca="1" si="140"/>
        <v>-190910315240.22699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-795459646.83427906</v>
      </c>
      <c r="L2985" s="444">
        <f t="shared" ca="1" si="139"/>
        <v>-191705774887.06128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25">
      <c r="G2986" s="459"/>
      <c r="H2986" s="459">
        <v>2979</v>
      </c>
      <c r="I2986" s="444">
        <f t="shared" ca="1" si="140"/>
        <v>-191705774887.06128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-798774062.02942204</v>
      </c>
      <c r="L2986" s="444">
        <f t="shared" ca="1" si="139"/>
        <v>-192504548949.0907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25">
      <c r="G2987" s="459"/>
      <c r="H2987" s="459">
        <v>2980</v>
      </c>
      <c r="I2987" s="444">
        <f t="shared" ca="1" si="140"/>
        <v>-192504548949.0907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-802102287.28787792</v>
      </c>
      <c r="L2987" s="444">
        <f t="shared" ca="1" si="139"/>
        <v>-193306651236.37857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25">
      <c r="G2988" s="459"/>
      <c r="H2988" s="459">
        <v>2981</v>
      </c>
      <c r="I2988" s="444">
        <f t="shared" ca="1" si="140"/>
        <v>-193306651236.37857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-805444380.15157735</v>
      </c>
      <c r="L2988" s="444">
        <f t="shared" ca="1" si="139"/>
        <v>-194112095616.53015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25">
      <c r="G2989" s="459"/>
      <c r="H2989" s="459">
        <v>2982</v>
      </c>
      <c r="I2989" s="444">
        <f t="shared" ca="1" si="140"/>
        <v>-194112095616.53015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-808800398.40220892</v>
      </c>
      <c r="L2989" s="444">
        <f t="shared" ca="1" si="139"/>
        <v>-194920896014.93237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25">
      <c r="G2990" s="459"/>
      <c r="H2990" s="459">
        <v>2983</v>
      </c>
      <c r="I2990" s="444">
        <f t="shared" ca="1" si="140"/>
        <v>-194920896014.93237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-812170400.06221819</v>
      </c>
      <c r="L2990" s="444">
        <f t="shared" ca="1" si="139"/>
        <v>-195733066414.9946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25">
      <c r="G2991" s="459"/>
      <c r="H2991" s="459">
        <v>2984</v>
      </c>
      <c r="I2991" s="444">
        <f t="shared" ca="1" si="140"/>
        <v>-195733066414.9946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-815554443.39581084</v>
      </c>
      <c r="L2991" s="444">
        <f t="shared" ca="1" si="139"/>
        <v>-196548620858.39041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25">
      <c r="G2992" s="459"/>
      <c r="H2992" s="459">
        <v>2985</v>
      </c>
      <c r="I2992" s="444">
        <f t="shared" ca="1" si="140"/>
        <v>-196548620858.39041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-818952586.90996003</v>
      </c>
      <c r="L2992" s="444">
        <f t="shared" ca="1" si="139"/>
        <v>-197367573445.30038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25">
      <c r="G2993" s="459"/>
      <c r="H2993" s="459">
        <v>2986</v>
      </c>
      <c r="I2993" s="444">
        <f t="shared" ca="1" si="140"/>
        <v>-197367573445.30038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-822364889.35541821</v>
      </c>
      <c r="L2993" s="444">
        <f t="shared" ca="1" si="139"/>
        <v>-198189938334.65579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25">
      <c r="G2994" s="459"/>
      <c r="H2994" s="459">
        <v>2987</v>
      </c>
      <c r="I2994" s="444">
        <f t="shared" ca="1" si="140"/>
        <v>-198189938334.65579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-825791409.72773242</v>
      </c>
      <c r="L2994" s="444">
        <f t="shared" ca="1" si="139"/>
        <v>-199015729744.38351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25">
      <c r="G2995" s="459"/>
      <c r="H2995" s="459">
        <v>2988</v>
      </c>
      <c r="I2995" s="444">
        <f t="shared" ca="1" si="140"/>
        <v>-199015729744.38351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-829232207.26826465</v>
      </c>
      <c r="L2995" s="444">
        <f t="shared" ca="1" si="139"/>
        <v>-199844961951.65176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25">
      <c r="G2996" s="459"/>
      <c r="H2996" s="459">
        <v>2989</v>
      </c>
      <c r="I2996" s="444">
        <f t="shared" ca="1" si="140"/>
        <v>-199844961951.65176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-832687341.46521568</v>
      </c>
      <c r="L2996" s="444">
        <f t="shared" ca="1" si="139"/>
        <v>-200677649293.11697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25">
      <c r="G2997" s="459"/>
      <c r="H2997" s="459">
        <v>2990</v>
      </c>
      <c r="I2997" s="444">
        <f t="shared" ca="1" si="140"/>
        <v>-200677649293.11697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-836156872.054654</v>
      </c>
      <c r="L2997" s="444">
        <f t="shared" ca="1" si="139"/>
        <v>-201513806165.17163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25">
      <c r="G2998" s="459"/>
      <c r="H2998" s="459">
        <v>2991</v>
      </c>
      <c r="I2998" s="444">
        <f t="shared" ca="1" si="140"/>
        <v>-201513806165.17163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-839640859.02154851</v>
      </c>
      <c r="L2998" s="444">
        <f t="shared" ca="1" si="139"/>
        <v>-202353447024.19318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25">
      <c r="G2999" s="459"/>
      <c r="H2999" s="459">
        <v>2992</v>
      </c>
      <c r="I2999" s="444">
        <f t="shared" ca="1" si="140"/>
        <v>-202353447024.19318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-843139362.60080492</v>
      </c>
      <c r="L2999" s="444">
        <f t="shared" ca="1" si="139"/>
        <v>-203196586386.79398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25">
      <c r="G3000" s="459"/>
      <c r="H3000" s="459">
        <v>2993</v>
      </c>
      <c r="I3000" s="444">
        <f t="shared" ca="1" si="140"/>
        <v>-203196586386.79398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-846652443.27830827</v>
      </c>
      <c r="L3000" s="444">
        <f t="shared" ca="1" si="139"/>
        <v>-204043238830.0723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25">
      <c r="G3001" s="459"/>
      <c r="H3001" s="459">
        <v>2994</v>
      </c>
      <c r="I3001" s="444">
        <f t="shared" ca="1" si="140"/>
        <v>-204043238830.0723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-850180161.79196787</v>
      </c>
      <c r="L3001" s="444">
        <f t="shared" ca="1" si="139"/>
        <v>-204893418991.86426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25">
      <c r="G3002" s="459"/>
      <c r="H3002" s="459">
        <v>2995</v>
      </c>
      <c r="I3002" s="444">
        <f t="shared" ca="1" si="140"/>
        <v>-204893418991.86426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-853722579.13276768</v>
      </c>
      <c r="L3002" s="444">
        <f t="shared" ca="1" si="139"/>
        <v>-205747141570.99704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25">
      <c r="G3003" s="459"/>
      <c r="H3003" s="459">
        <v>2996</v>
      </c>
      <c r="I3003" s="444">
        <f t="shared" ca="1" si="140"/>
        <v>-205747141570.99704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-857279756.54582095</v>
      </c>
      <c r="L3003" s="444">
        <f t="shared" ca="1" si="139"/>
        <v>-206604421327.54285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25">
      <c r="G3004" s="459"/>
      <c r="H3004" s="459">
        <v>2997</v>
      </c>
      <c r="I3004" s="444">
        <f t="shared" ca="1" si="140"/>
        <v>-206604421327.54285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-860851755.53142858</v>
      </c>
      <c r="L3004" s="444">
        <f t="shared" ca="1" si="139"/>
        <v>-207465273083.07428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25">
      <c r="G3005" s="459"/>
      <c r="H3005" s="459">
        <v>2998</v>
      </c>
      <c r="I3005" s="444">
        <f t="shared" ca="1" si="140"/>
        <v>-207465273083.07428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-864438637.84614277</v>
      </c>
      <c r="L3005" s="444">
        <f t="shared" ca="1" si="139"/>
        <v>-208329711720.92041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25">
      <c r="G3006" s="459"/>
      <c r="H3006" s="459">
        <v>2999</v>
      </c>
      <c r="I3006" s="444">
        <f t="shared" ca="1" si="140"/>
        <v>-208329711720.92041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-868040465.50383508</v>
      </c>
      <c r="L3006" s="444">
        <f t="shared" ca="1" si="139"/>
        <v>-209197752186.42426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25">
      <c r="G3007" s="459"/>
      <c r="H3007" s="459">
        <v>3000</v>
      </c>
      <c r="I3007" s="444">
        <f t="shared" ca="1" si="140"/>
        <v>-209197752186.42426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-871657300.77676773</v>
      </c>
      <c r="L3007" s="444">
        <f t="shared" ca="1" si="139"/>
        <v>-210069409487.20102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25">
      <c r="G3008" s="459"/>
      <c r="H3008" s="459">
        <v>3001</v>
      </c>
      <c r="I3008" s="444">
        <f t="shared" ca="1" si="140"/>
        <v>-210069409487.20102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-875289206.19667089</v>
      </c>
      <c r="L3008" s="444">
        <f t="shared" ca="1" si="139"/>
        <v>-210944698693.39771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25">
      <c r="G3009" s="459"/>
      <c r="H3009" s="459">
        <v>3002</v>
      </c>
      <c r="I3009" s="444">
        <f t="shared" ca="1" si="140"/>
        <v>-210944698693.39771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-878936244.5558238</v>
      </c>
      <c r="L3009" s="444">
        <f t="shared" ca="1" si="139"/>
        <v>-211823634937.95352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25">
      <c r="G3010" s="459"/>
      <c r="H3010" s="459">
        <v>3003</v>
      </c>
      <c r="I3010" s="444">
        <f t="shared" ca="1" si="140"/>
        <v>-211823634937.95352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-882598478.90813971</v>
      </c>
      <c r="L3010" s="444">
        <f t="shared" ca="1" si="139"/>
        <v>-212706233416.86166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25">
      <c r="G3011" s="459"/>
      <c r="H3011" s="459">
        <v>3004</v>
      </c>
      <c r="I3011" s="444">
        <f t="shared" ca="1" si="140"/>
        <v>-212706233416.86166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-886275972.57025695</v>
      </c>
      <c r="L3011" s="444">
        <f t="shared" ca="1" si="139"/>
        <v>-213592509389.43192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25">
      <c r="G3012" s="459"/>
      <c r="H3012" s="459">
        <v>3005</v>
      </c>
      <c r="I3012" s="444">
        <f t="shared" ca="1" si="140"/>
        <v>-213592509389.43192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-889968789.12263298</v>
      </c>
      <c r="L3012" s="444">
        <f t="shared" ca="1" si="139"/>
        <v>-214482478178.55453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25">
      <c r="G3013" s="459"/>
      <c r="H3013" s="459">
        <v>3006</v>
      </c>
      <c r="I3013" s="444">
        <f t="shared" ca="1" si="140"/>
        <v>-214482478178.55453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-893676992.41064394</v>
      </c>
      <c r="L3013" s="444">
        <f t="shared" ca="1" si="139"/>
        <v>-215376155170.96518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25">
      <c r="G3014" s="459"/>
      <c r="H3014" s="459">
        <v>3007</v>
      </c>
      <c r="I3014" s="444">
        <f t="shared" ca="1" si="140"/>
        <v>-215376155170.96518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-897400646.54568827</v>
      </c>
      <c r="L3014" s="444">
        <f t="shared" ca="1" si="139"/>
        <v>-216273555817.51086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25">
      <c r="G3015" s="459"/>
      <c r="H3015" s="459">
        <v>3008</v>
      </c>
      <c r="I3015" s="444">
        <f t="shared" ca="1" si="140"/>
        <v>-216273555817.51086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-901139815.90629518</v>
      </c>
      <c r="L3015" s="444">
        <f t="shared" ca="1" si="139"/>
        <v>-217174695633.41714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25">
      <c r="G3016" s="459"/>
      <c r="H3016" s="459">
        <v>3009</v>
      </c>
      <c r="I3016" s="444">
        <f t="shared" ca="1" si="140"/>
        <v>-217174695633.41714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-904894565.13923812</v>
      </c>
      <c r="L3016" s="444">
        <f t="shared" ca="1" si="139"/>
        <v>-218079590198.5564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25">
      <c r="G3017" s="459"/>
      <c r="H3017" s="459">
        <v>3010</v>
      </c>
      <c r="I3017" s="444">
        <f t="shared" ca="1" si="140"/>
        <v>-218079590198.5564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-908664959.16065156</v>
      </c>
      <c r="L3017" s="444">
        <f t="shared" ca="1" si="139"/>
        <v>-218988255157.71704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25">
      <c r="G3018" s="459"/>
      <c r="H3018" s="459">
        <v>3011</v>
      </c>
      <c r="I3018" s="444">
        <f t="shared" ca="1" si="140"/>
        <v>-218988255157.71704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-912451063.15715432</v>
      </c>
      <c r="L3018" s="444">
        <f t="shared" ca="1" si="139"/>
        <v>-219900706220.87421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25">
      <c r="G3019" s="459"/>
      <c r="H3019" s="459">
        <v>3012</v>
      </c>
      <c r="I3019" s="444">
        <f t="shared" ca="1" si="140"/>
        <v>-219900706220.87421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-916252942.58697581</v>
      </c>
      <c r="L3019" s="444">
        <f t="shared" ca="1" si="139"/>
        <v>-220816959163.46118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25">
      <c r="G3020" s="459"/>
      <c r="H3020" s="459">
        <v>3013</v>
      </c>
      <c r="I3020" s="444">
        <f t="shared" ca="1" si="140"/>
        <v>-220816959163.46118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-920070663.18108809</v>
      </c>
      <c r="L3020" s="444">
        <f t="shared" ca="1" si="139"/>
        <v>-221737029826.64227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25">
      <c r="G3021" s="459"/>
      <c r="H3021" s="459">
        <v>3014</v>
      </c>
      <c r="I3021" s="444">
        <f t="shared" ca="1" si="140"/>
        <v>-221737029826.64227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-923904290.94434261</v>
      </c>
      <c r="L3021" s="444">
        <f t="shared" ca="1" si="139"/>
        <v>-222660934117.58661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25">
      <c r="G3022" s="459"/>
      <c r="H3022" s="459">
        <v>3015</v>
      </c>
      <c r="I3022" s="444">
        <f t="shared" ca="1" si="140"/>
        <v>-222660934117.58661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-927753892.15661073</v>
      </c>
      <c r="L3022" s="444">
        <f t="shared" ca="1" si="139"/>
        <v>-223588688009.74323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25">
      <c r="G3023" s="459"/>
      <c r="H3023" s="459">
        <v>3016</v>
      </c>
      <c r="I3023" s="444">
        <f t="shared" ca="1" si="140"/>
        <v>-223588688009.74323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-931619533.3739301</v>
      </c>
      <c r="L3023" s="444">
        <f t="shared" ca="1" si="139"/>
        <v>-224520307543.11716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25">
      <c r="G3024" s="459"/>
      <c r="H3024" s="459">
        <v>3017</v>
      </c>
      <c r="I3024" s="444">
        <f t="shared" ca="1" si="140"/>
        <v>-224520307543.11716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-935501281.42965484</v>
      </c>
      <c r="L3024" s="444">
        <f t="shared" ca="1" si="139"/>
        <v>-225455808824.54681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25">
      <c r="G3025" s="459"/>
      <c r="H3025" s="459">
        <v>3018</v>
      </c>
      <c r="I3025" s="444">
        <f t="shared" ca="1" si="140"/>
        <v>-225455808824.54681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-939399203.43561172</v>
      </c>
      <c r="L3025" s="444">
        <f t="shared" ca="1" si="139"/>
        <v>-226395208027.98242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25">
      <c r="G3026" s="459"/>
      <c r="H3026" s="459">
        <v>3019</v>
      </c>
      <c r="I3026" s="444">
        <f t="shared" ca="1" si="140"/>
        <v>-226395208027.98242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-943313366.78326011</v>
      </c>
      <c r="L3026" s="444">
        <f t="shared" ca="1" si="139"/>
        <v>-227338521394.76569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25">
      <c r="G3027" s="459"/>
      <c r="H3027" s="459">
        <v>3020</v>
      </c>
      <c r="I3027" s="444">
        <f t="shared" ca="1" si="140"/>
        <v>-227338521394.76569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-947243839.14485717</v>
      </c>
      <c r="L3027" s="444">
        <f t="shared" ca="1" si="139"/>
        <v>-228285765233.91055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25">
      <c r="G3028" s="459"/>
      <c r="H3028" s="459">
        <v>3021</v>
      </c>
      <c r="I3028" s="444">
        <f t="shared" ca="1" si="140"/>
        <v>-228285765233.91055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-951190688.47462726</v>
      </c>
      <c r="L3028" s="444">
        <f t="shared" ca="1" si="139"/>
        <v>-229236955922.38519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25">
      <c r="G3029" s="459"/>
      <c r="H3029" s="459">
        <v>3022</v>
      </c>
      <c r="I3029" s="444">
        <f t="shared" ca="1" si="140"/>
        <v>-229236955922.38519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-955153983.00993836</v>
      </c>
      <c r="L3029" s="444">
        <f t="shared" ca="1" si="139"/>
        <v>-230192109905.39514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25">
      <c r="G3030" s="459"/>
      <c r="H3030" s="459">
        <v>3023</v>
      </c>
      <c r="I3030" s="444">
        <f t="shared" ca="1" si="140"/>
        <v>-230192109905.39514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-959133791.27247977</v>
      </c>
      <c r="L3030" s="444">
        <f t="shared" ca="1" si="139"/>
        <v>-231151243696.66763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25">
      <c r="G3031" s="459"/>
      <c r="H3031" s="459">
        <v>3024</v>
      </c>
      <c r="I3031" s="444">
        <f t="shared" ca="1" si="140"/>
        <v>-231151243696.66763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-963130182.06944847</v>
      </c>
      <c r="L3031" s="444">
        <f t="shared" ca="1" si="139"/>
        <v>-232114373878.73709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25">
      <c r="G3032" s="459"/>
      <c r="H3032" s="459">
        <v>3025</v>
      </c>
      <c r="I3032" s="444">
        <f t="shared" ca="1" si="140"/>
        <v>-232114373878.73709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-967143224.49473798</v>
      </c>
      <c r="L3032" s="444">
        <f t="shared" ca="1" si="139"/>
        <v>-233081517103.23184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25">
      <c r="G3033" s="459"/>
      <c r="H3033" s="459">
        <v>3026</v>
      </c>
      <c r="I3033" s="444">
        <f t="shared" ca="1" si="140"/>
        <v>-233081517103.23184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-971172987.93013263</v>
      </c>
      <c r="L3033" s="444">
        <f t="shared" ca="1" si="139"/>
        <v>-234052690091.16199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25">
      <c r="G3034" s="459"/>
      <c r="H3034" s="459">
        <v>3027</v>
      </c>
      <c r="I3034" s="444">
        <f t="shared" ca="1" si="140"/>
        <v>-234052690091.16199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-975219542.04650831</v>
      </c>
      <c r="L3034" s="444">
        <f t="shared" ca="1" si="139"/>
        <v>-235027909633.2085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25">
      <c r="G3035" s="459"/>
      <c r="H3035" s="459">
        <v>3028</v>
      </c>
      <c r="I3035" s="444">
        <f t="shared" ca="1" si="140"/>
        <v>-235027909633.2085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-979282956.80503547</v>
      </c>
      <c r="L3035" s="444">
        <f t="shared" ca="1" si="139"/>
        <v>-236007192590.01352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25">
      <c r="G3036" s="459"/>
      <c r="H3036" s="459">
        <v>3029</v>
      </c>
      <c r="I3036" s="444">
        <f t="shared" ca="1" si="140"/>
        <v>-236007192590.01352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-983363302.45838976</v>
      </c>
      <c r="L3036" s="444">
        <f t="shared" ca="1" si="139"/>
        <v>-236990555892.47192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25">
      <c r="G3037" s="459"/>
      <c r="H3037" s="459">
        <v>3030</v>
      </c>
      <c r="I3037" s="444">
        <f t="shared" ca="1" si="140"/>
        <v>-236990555892.47192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-987460649.55196631</v>
      </c>
      <c r="L3037" s="444">
        <f t="shared" ca="1" si="139"/>
        <v>-237978016542.0239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25">
      <c r="G3038" s="459"/>
      <c r="H3038" s="459">
        <v>3031</v>
      </c>
      <c r="I3038" s="444">
        <f t="shared" ca="1" si="140"/>
        <v>-237978016542.0239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-991575068.92509949</v>
      </c>
      <c r="L3038" s="444">
        <f t="shared" ca="1" si="139"/>
        <v>-238969591610.94901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25">
      <c r="G3039" s="459"/>
      <c r="H3039" s="459">
        <v>3032</v>
      </c>
      <c r="I3039" s="444">
        <f t="shared" ca="1" si="140"/>
        <v>-238969591610.94901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-995706631.71228743</v>
      </c>
      <c r="L3039" s="444">
        <f t="shared" ca="1" si="139"/>
        <v>-239965298242.66129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25">
      <c r="G3040" s="459"/>
      <c r="H3040" s="459">
        <v>3033</v>
      </c>
      <c r="I3040" s="444">
        <f t="shared" ca="1" si="140"/>
        <v>-239965298242.66129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-999855409.34442198</v>
      </c>
      <c r="L3040" s="444">
        <f t="shared" ca="1" si="139"/>
        <v>-240965153652.00571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25">
      <c r="G3041" s="459"/>
      <c r="H3041" s="459">
        <v>3034</v>
      </c>
      <c r="I3041" s="444">
        <f t="shared" ca="1" si="140"/>
        <v>-240965153652.00571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-1004021473.5500238</v>
      </c>
      <c r="L3041" s="444">
        <f t="shared" ca="1" si="139"/>
        <v>-241969175125.55573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25">
      <c r="G3042" s="459"/>
      <c r="H3042" s="459">
        <v>3035</v>
      </c>
      <c r="I3042" s="444">
        <f t="shared" ca="1" si="140"/>
        <v>-241969175125.55573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-1008204896.3564821</v>
      </c>
      <c r="L3042" s="444">
        <f t="shared" ca="1" si="139"/>
        <v>-242977380021.9122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25">
      <c r="G3043" s="459"/>
      <c r="H3043" s="459">
        <v>3036</v>
      </c>
      <c r="I3043" s="444">
        <f t="shared" ca="1" si="140"/>
        <v>-242977380021.9122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-1012405750.0913008</v>
      </c>
      <c r="L3043" s="444">
        <f t="shared" ca="1" si="139"/>
        <v>-243989785772.00351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25">
      <c r="G3044" s="459"/>
      <c r="H3044" s="459">
        <v>3037</v>
      </c>
      <c r="I3044" s="444">
        <f t="shared" ca="1" si="140"/>
        <v>-243989785772.00351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-1016624107.383348</v>
      </c>
      <c r="L3044" s="444">
        <f t="shared" ca="1" si="139"/>
        <v>-245006409879.38687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25">
      <c r="G3045" s="459"/>
      <c r="H3045" s="459">
        <v>3038</v>
      </c>
      <c r="I3045" s="444">
        <f t="shared" ca="1" si="140"/>
        <v>-245006409879.38687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-1020860041.164112</v>
      </c>
      <c r="L3045" s="444">
        <f t="shared" ca="1" si="139"/>
        <v>-246027269920.55099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25">
      <c r="G3046" s="459"/>
      <c r="H3046" s="459">
        <v>3039</v>
      </c>
      <c r="I3046" s="444">
        <f t="shared" ca="1" si="140"/>
        <v>-246027269920.55099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-1025113624.6689625</v>
      </c>
      <c r="L3046" s="444">
        <f t="shared" ca="1" si="139"/>
        <v>-247052383545.21997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25">
      <c r="G3047" s="459"/>
      <c r="H3047" s="459">
        <v>3040</v>
      </c>
      <c r="I3047" s="444">
        <f t="shared" ca="1" si="140"/>
        <v>-247052383545.21997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-1029384931.4384165</v>
      </c>
      <c r="L3047" s="444">
        <f t="shared" ca="1" si="139"/>
        <v>-248081768476.65839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25">
      <c r="G3048" s="459"/>
      <c r="H3048" s="459">
        <v>3041</v>
      </c>
      <c r="I3048" s="444">
        <f t="shared" ca="1" si="140"/>
        <v>-248081768476.65839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-1033674035.31941</v>
      </c>
      <c r="L3048" s="444">
        <f t="shared" ca="1" si="139"/>
        <v>-249115442511.97778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25">
      <c r="G3049" s="459"/>
      <c r="H3049" s="459">
        <v>3042</v>
      </c>
      <c r="I3049" s="444">
        <f t="shared" ca="1" si="140"/>
        <v>-249115442511.97778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-1037981010.4665741</v>
      </c>
      <c r="L3049" s="444">
        <f t="shared" ca="1" si="139"/>
        <v>-250153423522.44437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25">
      <c r="G3050" s="459"/>
      <c r="H3050" s="459">
        <v>3043</v>
      </c>
      <c r="I3050" s="444">
        <f t="shared" ca="1" si="140"/>
        <v>-250153423522.44437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-1042305931.3435181</v>
      </c>
      <c r="L3050" s="444">
        <f t="shared" ca="1" si="139"/>
        <v>-251195729453.78787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25">
      <c r="G3051" s="459"/>
      <c r="H3051" s="459">
        <v>3044</v>
      </c>
      <c r="I3051" s="444">
        <f t="shared" ca="1" si="140"/>
        <v>-251195729453.78787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-1046648872.724116</v>
      </c>
      <c r="L3051" s="444">
        <f t="shared" ca="1" si="139"/>
        <v>-252242378326.51199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25">
      <c r="G3052" s="459"/>
      <c r="H3052" s="459">
        <v>3045</v>
      </c>
      <c r="I3052" s="444">
        <f t="shared" ca="1" si="140"/>
        <v>-252242378326.51199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-1051009909.6938</v>
      </c>
      <c r="L3052" s="444">
        <f t="shared" ca="1" si="139"/>
        <v>-253293388236.20578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25">
      <c r="G3053" s="459"/>
      <c r="H3053" s="459">
        <v>3046</v>
      </c>
      <c r="I3053" s="444">
        <f t="shared" ca="1" si="140"/>
        <v>-253293388236.20578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-1055389117.6508574</v>
      </c>
      <c r="L3053" s="444">
        <f t="shared" ca="1" si="139"/>
        <v>-254348777353.85663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25">
      <c r="G3054" s="459"/>
      <c r="H3054" s="459">
        <v>3047</v>
      </c>
      <c r="I3054" s="444">
        <f t="shared" ca="1" si="140"/>
        <v>-254348777353.85663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-1059786572.3077358</v>
      </c>
      <c r="L3054" s="444">
        <f t="shared" ca="1" si="139"/>
        <v>-255408563926.16437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25">
      <c r="G3055" s="459"/>
      <c r="H3055" s="459">
        <v>3048</v>
      </c>
      <c r="I3055" s="444">
        <f t="shared" ca="1" si="140"/>
        <v>-255408563926.16437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-1064202349.6923513</v>
      </c>
      <c r="L3055" s="444">
        <f t="shared" ca="1" si="139"/>
        <v>-256472766275.85672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25">
      <c r="G3056" s="459"/>
      <c r="H3056" s="459">
        <v>3049</v>
      </c>
      <c r="I3056" s="444">
        <f t="shared" ca="1" si="140"/>
        <v>-256472766275.85672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-1068636526.1494029</v>
      </c>
      <c r="L3056" s="444">
        <f t="shared" ca="1" si="139"/>
        <v>-257541402802.00613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25">
      <c r="G3057" s="459"/>
      <c r="H3057" s="459">
        <v>3050</v>
      </c>
      <c r="I3057" s="444">
        <f t="shared" ca="1" si="140"/>
        <v>-257541402802.00613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-1073089178.3416923</v>
      </c>
      <c r="L3057" s="444">
        <f t="shared" ca="1" si="139"/>
        <v>-258614491980.34784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25">
      <c r="G3058" s="459"/>
      <c r="H3058" s="459">
        <v>3051</v>
      </c>
      <c r="I3058" s="444">
        <f t="shared" ca="1" si="140"/>
        <v>-258614491980.34784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-1077560383.2514491</v>
      </c>
      <c r="L3058" s="444">
        <f t="shared" ca="1" si="139"/>
        <v>-259692052363.59927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25">
      <c r="G3059" s="459"/>
      <c r="H3059" s="459">
        <v>3052</v>
      </c>
      <c r="I3059" s="444">
        <f t="shared" ca="1" si="140"/>
        <v>-259692052363.59927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-1082050218.1816635</v>
      </c>
      <c r="L3059" s="444">
        <f t="shared" ca="1" si="139"/>
        <v>-260774102581.78094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25">
      <c r="G3060" s="459"/>
      <c r="H3060" s="459">
        <v>3053</v>
      </c>
      <c r="I3060" s="444">
        <f t="shared" ca="1" si="140"/>
        <v>-260774102581.78094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-1086558760.7574205</v>
      </c>
      <c r="L3060" s="444">
        <f t="shared" ca="1" si="139"/>
        <v>-261860661342.53836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25">
      <c r="G3061" s="459"/>
      <c r="H3061" s="459">
        <v>3054</v>
      </c>
      <c r="I3061" s="444">
        <f t="shared" ca="1" si="140"/>
        <v>-261860661342.53836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-1091086088.9272432</v>
      </c>
      <c r="L3061" s="444">
        <f t="shared" ca="1" si="139"/>
        <v>-262951747431.46561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25">
      <c r="G3062" s="459"/>
      <c r="H3062" s="459">
        <v>3055</v>
      </c>
      <c r="I3062" s="444">
        <f t="shared" ca="1" si="140"/>
        <v>-262951747431.46561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-1095632280.9644399</v>
      </c>
      <c r="L3062" s="444">
        <f t="shared" ca="1" si="139"/>
        <v>-264047379712.43005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25">
      <c r="G3063" s="459"/>
      <c r="H3063" s="459">
        <v>3056</v>
      </c>
      <c r="I3063" s="444">
        <f t="shared" ca="1" si="140"/>
        <v>-264047379712.43005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-1100197415.4684587</v>
      </c>
      <c r="L3063" s="444">
        <f t="shared" ca="1" si="139"/>
        <v>-265147577127.8985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25">
      <c r="G3064" s="459"/>
      <c r="H3064" s="459">
        <v>3057</v>
      </c>
      <c r="I3064" s="444">
        <f t="shared" ca="1" si="140"/>
        <v>-265147577127.8985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-1104781571.3662438</v>
      </c>
      <c r="L3064" s="444">
        <f t="shared" ca="1" si="139"/>
        <v>-266252358699.26474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25">
      <c r="G3065" s="459"/>
      <c r="H3065" s="459">
        <v>3058</v>
      </c>
      <c r="I3065" s="444">
        <f t="shared" ca="1" si="140"/>
        <v>-266252358699.26474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-1109384827.9136031</v>
      </c>
      <c r="L3065" s="444">
        <f t="shared" ca="1" si="139"/>
        <v>-267361743527.17834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25">
      <c r="G3066" s="459"/>
      <c r="H3066" s="459">
        <v>3059</v>
      </c>
      <c r="I3066" s="444">
        <f t="shared" ca="1" si="140"/>
        <v>-267361743527.17834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-1114007264.6965764</v>
      </c>
      <c r="L3066" s="444">
        <f t="shared" ca="1" si="139"/>
        <v>-268475750791.87491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25">
      <c r="G3067" s="459"/>
      <c r="H3067" s="459">
        <v>3060</v>
      </c>
      <c r="I3067" s="444">
        <f t="shared" ca="1" si="140"/>
        <v>-268475750791.87491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-1118648961.632812</v>
      </c>
      <c r="L3067" s="444">
        <f t="shared" ca="1" si="139"/>
        <v>-269594399753.50772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25">
      <c r="G3068" s="459"/>
      <c r="H3068" s="459">
        <v>3061</v>
      </c>
      <c r="I3068" s="444">
        <f t="shared" ca="1" si="140"/>
        <v>-269594399753.50772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-1123309998.9729488</v>
      </c>
      <c r="L3068" s="444">
        <f t="shared" ref="L3068:L3322" ca="1" si="144">I3068-J3068+K3068</f>
        <v>-270717709752.48068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25">
      <c r="G3069" s="459"/>
      <c r="H3069" s="459">
        <v>3062</v>
      </c>
      <c r="I3069" s="444">
        <f t="shared" ref="I3069:I3323" ca="1" si="145">L3068</f>
        <v>-270717709752.48068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-1127990457.3020029</v>
      </c>
      <c r="L3069" s="444">
        <f t="shared" ca="1" si="144"/>
        <v>-271845700209.78268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25">
      <c r="G3070" s="459"/>
      <c r="H3070" s="459">
        <v>3063</v>
      </c>
      <c r="I3070" s="444">
        <f t="shared" ca="1" si="145"/>
        <v>-271845700209.78268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-1132690417.5407612</v>
      </c>
      <c r="L3070" s="444">
        <f t="shared" ca="1" si="144"/>
        <v>-272978390627.32346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25">
      <c r="G3071" s="459"/>
      <c r="H3071" s="459">
        <v>3064</v>
      </c>
      <c r="I3071" s="444">
        <f t="shared" ca="1" si="145"/>
        <v>-272978390627.32346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-1137409960.947181</v>
      </c>
      <c r="L3071" s="444">
        <f t="shared" ca="1" si="144"/>
        <v>-274115800588.27063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25">
      <c r="G3072" s="459"/>
      <c r="H3072" s="459">
        <v>3065</v>
      </c>
      <c r="I3072" s="444">
        <f t="shared" ca="1" si="145"/>
        <v>-274115800588.27063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-1142149169.117794</v>
      </c>
      <c r="L3072" s="444">
        <f t="shared" ca="1" si="144"/>
        <v>-275257949757.38843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25">
      <c r="G3073" s="459"/>
      <c r="H3073" s="459">
        <v>3066</v>
      </c>
      <c r="I3073" s="444">
        <f t="shared" ca="1" si="145"/>
        <v>-275257949757.38843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-1146908123.9891183</v>
      </c>
      <c r="L3073" s="444">
        <f t="shared" ca="1" si="144"/>
        <v>-276404857881.37756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25">
      <c r="G3074" s="459"/>
      <c r="H3074" s="459">
        <v>3067</v>
      </c>
      <c r="I3074" s="444">
        <f t="shared" ca="1" si="145"/>
        <v>-276404857881.37756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-1151686907.8390732</v>
      </c>
      <c r="L3074" s="444">
        <f t="shared" ca="1" si="144"/>
        <v>-277556544789.21661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25">
      <c r="G3075" s="459"/>
      <c r="H3075" s="459">
        <v>3068</v>
      </c>
      <c r="I3075" s="444">
        <f t="shared" ca="1" si="145"/>
        <v>-277556544789.21661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-1156485603.2884026</v>
      </c>
      <c r="L3075" s="444">
        <f t="shared" ca="1" si="144"/>
        <v>-278713030392.505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25">
      <c r="G3076" s="459"/>
      <c r="H3076" s="459">
        <v>3069</v>
      </c>
      <c r="I3076" s="444">
        <f t="shared" ca="1" si="145"/>
        <v>-278713030392.505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-1161304293.3021042</v>
      </c>
      <c r="L3076" s="444">
        <f t="shared" ca="1" si="144"/>
        <v>-279874334685.80713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25">
      <c r="G3077" s="459"/>
      <c r="H3077" s="459">
        <v>3070</v>
      </c>
      <c r="I3077" s="444">
        <f t="shared" ca="1" si="145"/>
        <v>-279874334685.80713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-1166143061.1908631</v>
      </c>
      <c r="L3077" s="444">
        <f t="shared" ca="1" si="144"/>
        <v>-281040477746.99799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25">
      <c r="G3078" s="459"/>
      <c r="H3078" s="459">
        <v>3071</v>
      </c>
      <c r="I3078" s="444">
        <f t="shared" ca="1" si="145"/>
        <v>-281040477746.99799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-1171001990.6124916</v>
      </c>
      <c r="L3078" s="444">
        <f t="shared" ca="1" si="144"/>
        <v>-282211479737.61047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25">
      <c r="G3079" s="459"/>
      <c r="H3079" s="459">
        <v>3072</v>
      </c>
      <c r="I3079" s="444">
        <f t="shared" ca="1" si="145"/>
        <v>-282211479737.61047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-1175881165.5733769</v>
      </c>
      <c r="L3079" s="444">
        <f t="shared" ca="1" si="144"/>
        <v>-283387360903.18384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25">
      <c r="G3080" s="459"/>
      <c r="H3080" s="459">
        <v>3073</v>
      </c>
      <c r="I3080" s="444">
        <f t="shared" ca="1" si="145"/>
        <v>-283387360903.18384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-1180780670.4299326</v>
      </c>
      <c r="L3080" s="444">
        <f t="shared" ca="1" si="144"/>
        <v>-284568141573.61377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25">
      <c r="G3081" s="459"/>
      <c r="H3081" s="459">
        <v>3074</v>
      </c>
      <c r="I3081" s="444">
        <f t="shared" ca="1" si="145"/>
        <v>-284568141573.61377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-1185700589.8900573</v>
      </c>
      <c r="L3081" s="444">
        <f t="shared" ca="1" si="144"/>
        <v>-285753842163.50385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25">
      <c r="G3082" s="459"/>
      <c r="H3082" s="459">
        <v>3075</v>
      </c>
      <c r="I3082" s="444">
        <f t="shared" ca="1" si="145"/>
        <v>-285753842163.50385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-1190641009.0145993</v>
      </c>
      <c r="L3082" s="444">
        <f t="shared" ca="1" si="144"/>
        <v>-286944483172.51843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25">
      <c r="G3083" s="459"/>
      <c r="H3083" s="459">
        <v>3076</v>
      </c>
      <c r="I3083" s="444">
        <f t="shared" ca="1" si="145"/>
        <v>-286944483172.51843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-1195602013.2188268</v>
      </c>
      <c r="L3083" s="444">
        <f t="shared" ca="1" si="144"/>
        <v>-288140085185.73724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25">
      <c r="G3084" s="459"/>
      <c r="H3084" s="459">
        <v>3077</v>
      </c>
      <c r="I3084" s="444">
        <f t="shared" ca="1" si="145"/>
        <v>-288140085185.73724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-1200583688.2739053</v>
      </c>
      <c r="L3084" s="444">
        <f t="shared" ca="1" si="144"/>
        <v>-289340668874.01117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25">
      <c r="G3085" s="459"/>
      <c r="H3085" s="459">
        <v>3078</v>
      </c>
      <c r="I3085" s="444">
        <f t="shared" ca="1" si="145"/>
        <v>-289340668874.01117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-1205586120.3083799</v>
      </c>
      <c r="L3085" s="444">
        <f t="shared" ca="1" si="144"/>
        <v>-290546254994.31952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25">
      <c r="G3086" s="459"/>
      <c r="H3086" s="459">
        <v>3079</v>
      </c>
      <c r="I3086" s="444">
        <f t="shared" ca="1" si="145"/>
        <v>-290546254994.31952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-1210609395.8096647</v>
      </c>
      <c r="L3086" s="444">
        <f t="shared" ca="1" si="144"/>
        <v>-291756864390.12921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25">
      <c r="G3087" s="459"/>
      <c r="H3087" s="459">
        <v>3080</v>
      </c>
      <c r="I3087" s="444">
        <f t="shared" ca="1" si="145"/>
        <v>-291756864390.12921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-1215653601.6255383</v>
      </c>
      <c r="L3087" s="444">
        <f t="shared" ca="1" si="144"/>
        <v>-292972517991.75476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25">
      <c r="G3088" s="459"/>
      <c r="H3088" s="459">
        <v>3081</v>
      </c>
      <c r="I3088" s="444">
        <f t="shared" ca="1" si="145"/>
        <v>-292972517991.75476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-1220718824.9656448</v>
      </c>
      <c r="L3088" s="444">
        <f t="shared" ca="1" si="144"/>
        <v>-294193236816.7204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25">
      <c r="G3089" s="459"/>
      <c r="H3089" s="459">
        <v>3082</v>
      </c>
      <c r="I3089" s="444">
        <f t="shared" ca="1" si="145"/>
        <v>-294193236816.7204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-1225805153.4030015</v>
      </c>
      <c r="L3089" s="444">
        <f t="shared" ca="1" si="144"/>
        <v>-295419041970.12341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25">
      <c r="G3090" s="459"/>
      <c r="H3090" s="459">
        <v>3083</v>
      </c>
      <c r="I3090" s="444">
        <f t="shared" ca="1" si="145"/>
        <v>-295419041970.12341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-1230912674.8755143</v>
      </c>
      <c r="L3090" s="444">
        <f t="shared" ca="1" si="144"/>
        <v>-296649954644.9989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25">
      <c r="G3091" s="459"/>
      <c r="H3091" s="459">
        <v>3084</v>
      </c>
      <c r="I3091" s="444">
        <f t="shared" ca="1" si="145"/>
        <v>-296649954644.9989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-1236041477.6874955</v>
      </c>
      <c r="L3091" s="444">
        <f t="shared" ca="1" si="144"/>
        <v>-297885996122.6864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25">
      <c r="G3092" s="459"/>
      <c r="H3092" s="459">
        <v>3085</v>
      </c>
      <c r="I3092" s="444">
        <f t="shared" ca="1" si="145"/>
        <v>-297885996122.6864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-1241191650.5111933</v>
      </c>
      <c r="L3092" s="444">
        <f t="shared" ca="1" si="144"/>
        <v>-299127187773.19757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25">
      <c r="G3093" s="459"/>
      <c r="H3093" s="459">
        <v>3086</v>
      </c>
      <c r="I3093" s="444">
        <f t="shared" ca="1" si="145"/>
        <v>-299127187773.19757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-1246363282.3883233</v>
      </c>
      <c r="L3093" s="444">
        <f t="shared" ca="1" si="144"/>
        <v>-300373551055.58588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25">
      <c r="G3094" s="459"/>
      <c r="H3094" s="459">
        <v>3087</v>
      </c>
      <c r="I3094" s="444">
        <f t="shared" ca="1" si="145"/>
        <v>-300373551055.58588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-1251556462.7316079</v>
      </c>
      <c r="L3094" s="444">
        <f t="shared" ca="1" si="144"/>
        <v>-301625107518.3175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25">
      <c r="G3095" s="459"/>
      <c r="H3095" s="459">
        <v>3088</v>
      </c>
      <c r="I3095" s="444">
        <f t="shared" ca="1" si="145"/>
        <v>-301625107518.3175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-1256771281.326323</v>
      </c>
      <c r="L3095" s="444">
        <f t="shared" ca="1" si="144"/>
        <v>-302881878799.6438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25">
      <c r="G3096" s="459"/>
      <c r="H3096" s="459">
        <v>3089</v>
      </c>
      <c r="I3096" s="444">
        <f t="shared" ca="1" si="145"/>
        <v>-302881878799.6438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-1262007828.3318491</v>
      </c>
      <c r="L3096" s="444">
        <f t="shared" ca="1" si="144"/>
        <v>-304143886627.97565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25">
      <c r="G3097" s="459"/>
      <c r="H3097" s="459">
        <v>3090</v>
      </c>
      <c r="I3097" s="444">
        <f t="shared" ca="1" si="145"/>
        <v>-304143886627.97565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-1267266194.2832317</v>
      </c>
      <c r="L3097" s="444">
        <f t="shared" ca="1" si="144"/>
        <v>-305411152822.25885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25">
      <c r="G3098" s="459"/>
      <c r="H3098" s="459">
        <v>3091</v>
      </c>
      <c r="I3098" s="444">
        <f t="shared" ca="1" si="145"/>
        <v>-305411152822.25885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-1272546470.0927453</v>
      </c>
      <c r="L3098" s="444">
        <f t="shared" ca="1" si="144"/>
        <v>-306683699292.35162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25">
      <c r="G3099" s="459"/>
      <c r="H3099" s="459">
        <v>3092</v>
      </c>
      <c r="I3099" s="444">
        <f t="shared" ca="1" si="145"/>
        <v>-306683699292.35162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-1277848747.051465</v>
      </c>
      <c r="L3099" s="444">
        <f t="shared" ca="1" si="144"/>
        <v>-307961548039.40308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25">
      <c r="G3100" s="459"/>
      <c r="H3100" s="459">
        <v>3093</v>
      </c>
      <c r="I3100" s="444">
        <f t="shared" ca="1" si="145"/>
        <v>-307961548039.40308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-1283173116.8308461</v>
      </c>
      <c r="L3100" s="444">
        <f t="shared" ca="1" si="144"/>
        <v>-309244721156.23395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25">
      <c r="G3101" s="459"/>
      <c r="H3101" s="459">
        <v>3094</v>
      </c>
      <c r="I3101" s="444">
        <f t="shared" ca="1" si="145"/>
        <v>-309244721156.23395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-1288519671.484308</v>
      </c>
      <c r="L3101" s="444">
        <f t="shared" ca="1" si="144"/>
        <v>-310533240827.71826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25">
      <c r="G3102" s="459"/>
      <c r="H3102" s="459">
        <v>3095</v>
      </c>
      <c r="I3102" s="444">
        <f t="shared" ca="1" si="145"/>
        <v>-310533240827.71826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-1293888503.4488261</v>
      </c>
      <c r="L3102" s="444">
        <f t="shared" ca="1" si="144"/>
        <v>-311827129331.16711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25">
      <c r="G3103" s="459"/>
      <c r="H3103" s="459">
        <v>3096</v>
      </c>
      <c r="I3103" s="444">
        <f t="shared" ca="1" si="145"/>
        <v>-311827129331.16711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-1299279705.5465295</v>
      </c>
      <c r="L3103" s="444">
        <f t="shared" ca="1" si="144"/>
        <v>-313126409036.71362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25">
      <c r="G3104" s="459"/>
      <c r="H3104" s="459">
        <v>3097</v>
      </c>
      <c r="I3104" s="444">
        <f t="shared" ca="1" si="145"/>
        <v>-313126409036.71362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-1304693370.9863067</v>
      </c>
      <c r="L3104" s="444">
        <f t="shared" ca="1" si="144"/>
        <v>-314431102407.69995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25">
      <c r="G3105" s="459"/>
      <c r="H3105" s="459">
        <v>3098</v>
      </c>
      <c r="I3105" s="444">
        <f t="shared" ca="1" si="145"/>
        <v>-314431102407.69995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-1310129593.3654165</v>
      </c>
      <c r="L3105" s="444">
        <f t="shared" ca="1" si="144"/>
        <v>-315741232001.06537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25">
      <c r="G3106" s="459"/>
      <c r="H3106" s="459">
        <v>3099</v>
      </c>
      <c r="I3106" s="444">
        <f t="shared" ca="1" si="145"/>
        <v>-315741232001.06537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-1315588466.6711056</v>
      </c>
      <c r="L3106" s="444">
        <f t="shared" ca="1" si="144"/>
        <v>-317056820467.73645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25">
      <c r="G3107" s="459"/>
      <c r="H3107" s="459">
        <v>3100</v>
      </c>
      <c r="I3107" s="444">
        <f t="shared" ca="1" si="145"/>
        <v>-317056820467.73645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-1321070085.2822351</v>
      </c>
      <c r="L3107" s="444">
        <f t="shared" ca="1" si="144"/>
        <v>-318377890553.01868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25">
      <c r="G3108" s="459"/>
      <c r="H3108" s="459">
        <v>3101</v>
      </c>
      <c r="I3108" s="444">
        <f t="shared" ca="1" si="145"/>
        <v>-318377890553.01868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-1326574543.970911</v>
      </c>
      <c r="L3108" s="444">
        <f t="shared" ca="1" si="144"/>
        <v>-319704465096.98956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25">
      <c r="G3109" s="459"/>
      <c r="H3109" s="459">
        <v>3102</v>
      </c>
      <c r="I3109" s="444">
        <f t="shared" ca="1" si="145"/>
        <v>-319704465096.98956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-1332101937.9041231</v>
      </c>
      <c r="L3109" s="444">
        <f t="shared" ca="1" si="144"/>
        <v>-321036567034.89368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25">
      <c r="G3110" s="459"/>
      <c r="H3110" s="459">
        <v>3103</v>
      </c>
      <c r="I3110" s="444">
        <f t="shared" ca="1" si="145"/>
        <v>-321036567034.89368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-1337652362.6453903</v>
      </c>
      <c r="L3110" s="444">
        <f t="shared" ca="1" si="144"/>
        <v>-322374219397.53906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25">
      <c r="G3111" s="459"/>
      <c r="H3111" s="459">
        <v>3104</v>
      </c>
      <c r="I3111" s="444">
        <f t="shared" ca="1" si="145"/>
        <v>-322374219397.53906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-1343225914.1564128</v>
      </c>
      <c r="L3111" s="444">
        <f t="shared" ca="1" si="144"/>
        <v>-323717445311.6955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25">
      <c r="G3112" s="459"/>
      <c r="H3112" s="459">
        <v>3105</v>
      </c>
      <c r="I3112" s="444">
        <f t="shared" ca="1" si="145"/>
        <v>-323717445311.6955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-1348822688.7987313</v>
      </c>
      <c r="L3112" s="444">
        <f t="shared" ca="1" si="144"/>
        <v>-325066268000.4942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25">
      <c r="G3113" s="459"/>
      <c r="H3113" s="459">
        <v>3106</v>
      </c>
      <c r="I3113" s="444">
        <f t="shared" ca="1" si="145"/>
        <v>-325066268000.4942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-1354442783.3353925</v>
      </c>
      <c r="L3113" s="444">
        <f t="shared" ca="1" si="144"/>
        <v>-326420710783.82959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25">
      <c r="G3114" s="459"/>
      <c r="H3114" s="459">
        <v>3107</v>
      </c>
      <c r="I3114" s="444">
        <f t="shared" ca="1" si="145"/>
        <v>-326420710783.82959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-1360086294.9326234</v>
      </c>
      <c r="L3114" s="444">
        <f t="shared" ca="1" si="144"/>
        <v>-327780797078.76221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25">
      <c r="G3115" s="459"/>
      <c r="H3115" s="459">
        <v>3108</v>
      </c>
      <c r="I3115" s="444">
        <f t="shared" ca="1" si="145"/>
        <v>-327780797078.76221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-1365753321.1615093</v>
      </c>
      <c r="L3115" s="444">
        <f t="shared" ca="1" si="144"/>
        <v>-329146550399.92371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25">
      <c r="G3116" s="459"/>
      <c r="H3116" s="459">
        <v>3109</v>
      </c>
      <c r="I3116" s="444">
        <f t="shared" ca="1" si="145"/>
        <v>-329146550399.92371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-1371443959.9996822</v>
      </c>
      <c r="L3116" s="444">
        <f t="shared" ca="1" si="144"/>
        <v>-330517994359.9234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25">
      <c r="G3117" s="459"/>
      <c r="H3117" s="459">
        <v>3110</v>
      </c>
      <c r="I3117" s="444">
        <f t="shared" ca="1" si="145"/>
        <v>-330517994359.9234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-1377158309.8330142</v>
      </c>
      <c r="L3117" s="444">
        <f t="shared" ca="1" si="144"/>
        <v>-331895152669.75641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25">
      <c r="G3118" s="459"/>
      <c r="H3118" s="459">
        <v>3111</v>
      </c>
      <c r="I3118" s="444">
        <f t="shared" ca="1" si="145"/>
        <v>-331895152669.75641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-1382896469.4573183</v>
      </c>
      <c r="L3118" s="444">
        <f t="shared" ca="1" si="144"/>
        <v>-333278049139.21375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25">
      <c r="G3119" s="459"/>
      <c r="H3119" s="459">
        <v>3112</v>
      </c>
      <c r="I3119" s="444">
        <f t="shared" ca="1" si="145"/>
        <v>-333278049139.21375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-1388658538.0800571</v>
      </c>
      <c r="L3119" s="444">
        <f t="shared" ca="1" si="144"/>
        <v>-334666707677.29382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25">
      <c r="G3120" s="459"/>
      <c r="H3120" s="459">
        <v>3113</v>
      </c>
      <c r="I3120" s="444">
        <f t="shared" ca="1" si="145"/>
        <v>-334666707677.29382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-1394444615.3220575</v>
      </c>
      <c r="L3120" s="444">
        <f t="shared" ca="1" si="144"/>
        <v>-336061152292.61591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25">
      <c r="G3121" s="459"/>
      <c r="H3121" s="459">
        <v>3114</v>
      </c>
      <c r="I3121" s="444">
        <f t="shared" ca="1" si="145"/>
        <v>-336061152292.61591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-1400254801.219233</v>
      </c>
      <c r="L3121" s="444">
        <f t="shared" ca="1" si="144"/>
        <v>-337461407093.83514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25">
      <c r="G3122" s="459"/>
      <c r="H3122" s="459">
        <v>3115</v>
      </c>
      <c r="I3122" s="444">
        <f t="shared" ca="1" si="145"/>
        <v>-337461407093.83514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-1406089196.224313</v>
      </c>
      <c r="L3122" s="444">
        <f t="shared" ca="1" si="144"/>
        <v>-338867496290.05945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25">
      <c r="G3123" s="459"/>
      <c r="H3123" s="459">
        <v>3116</v>
      </c>
      <c r="I3123" s="444">
        <f t="shared" ca="1" si="145"/>
        <v>-338867496290.05945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-1411947901.208581</v>
      </c>
      <c r="L3123" s="444">
        <f t="shared" ca="1" si="144"/>
        <v>-340279444191.26801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25">
      <c r="G3124" s="459"/>
      <c r="H3124" s="459">
        <v>3117</v>
      </c>
      <c r="I3124" s="444">
        <f t="shared" ca="1" si="145"/>
        <v>-340279444191.26801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-1417831017.4636166</v>
      </c>
      <c r="L3124" s="444">
        <f t="shared" ca="1" si="144"/>
        <v>-341697275208.73163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25">
      <c r="G3125" s="459"/>
      <c r="H3125" s="459">
        <v>3118</v>
      </c>
      <c r="I3125" s="444">
        <f t="shared" ca="1" si="145"/>
        <v>-341697275208.73163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-1423738646.7030485</v>
      </c>
      <c r="L3125" s="444">
        <f t="shared" ca="1" si="144"/>
        <v>-343121013855.43469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25">
      <c r="G3126" s="459"/>
      <c r="H3126" s="459">
        <v>3119</v>
      </c>
      <c r="I3126" s="444">
        <f t="shared" ca="1" si="145"/>
        <v>-343121013855.43469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-1429670891.0643113</v>
      </c>
      <c r="L3126" s="444">
        <f t="shared" ca="1" si="144"/>
        <v>-344550684746.49902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25">
      <c r="G3127" s="459"/>
      <c r="H3127" s="459">
        <v>3120</v>
      </c>
      <c r="I3127" s="444">
        <f t="shared" ca="1" si="145"/>
        <v>-344550684746.49902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-1435627853.1104126</v>
      </c>
      <c r="L3127" s="444">
        <f t="shared" ca="1" si="144"/>
        <v>-345986312599.60944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25">
      <c r="G3128" s="459"/>
      <c r="H3128" s="459">
        <v>3121</v>
      </c>
      <c r="I3128" s="444">
        <f t="shared" ca="1" si="145"/>
        <v>-345986312599.60944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-1441609635.831706</v>
      </c>
      <c r="L3128" s="444">
        <f t="shared" ca="1" si="144"/>
        <v>-347427922235.44116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25">
      <c r="G3129" s="459"/>
      <c r="H3129" s="459">
        <v>3122</v>
      </c>
      <c r="I3129" s="444">
        <f t="shared" ca="1" si="145"/>
        <v>-347427922235.44116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-1447616342.6476715</v>
      </c>
      <c r="L3129" s="444">
        <f t="shared" ca="1" si="144"/>
        <v>-348875538578.08881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25">
      <c r="G3130" s="459"/>
      <c r="H3130" s="459">
        <v>3123</v>
      </c>
      <c r="I3130" s="444">
        <f t="shared" ca="1" si="145"/>
        <v>-348875538578.08881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-1453648077.4087033</v>
      </c>
      <c r="L3130" s="444">
        <f t="shared" ca="1" si="144"/>
        <v>-350329186655.4975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25">
      <c r="G3131" s="459"/>
      <c r="H3131" s="459">
        <v>3124</v>
      </c>
      <c r="I3131" s="444">
        <f t="shared" ca="1" si="145"/>
        <v>-350329186655.4975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-1459704944.3979063</v>
      </c>
      <c r="L3131" s="444">
        <f t="shared" ca="1" si="144"/>
        <v>-351788891599.89539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25">
      <c r="G3132" s="459"/>
      <c r="H3132" s="459">
        <v>3125</v>
      </c>
      <c r="I3132" s="444">
        <f t="shared" ca="1" si="145"/>
        <v>-351788891599.89539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-1465787048.3328974</v>
      </c>
      <c r="L3132" s="444">
        <f t="shared" ca="1" si="144"/>
        <v>-353254678648.22827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25">
      <c r="G3133" s="459"/>
      <c r="H3133" s="459">
        <v>3126</v>
      </c>
      <c r="I3133" s="444">
        <f t="shared" ca="1" si="145"/>
        <v>-353254678648.22827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-1471894494.3676178</v>
      </c>
      <c r="L3133" s="444">
        <f t="shared" ca="1" si="144"/>
        <v>-354726573142.59589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25">
      <c r="G3134" s="459"/>
      <c r="H3134" s="459">
        <v>3127</v>
      </c>
      <c r="I3134" s="444">
        <f t="shared" ca="1" si="145"/>
        <v>-354726573142.59589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-1478027388.0941496</v>
      </c>
      <c r="L3134" s="444">
        <f t="shared" ca="1" si="144"/>
        <v>-356204600530.69006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25">
      <c r="G3135" s="459"/>
      <c r="H3135" s="459">
        <v>3128</v>
      </c>
      <c r="I3135" s="444">
        <f t="shared" ca="1" si="145"/>
        <v>-356204600530.69006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-1484185835.5445418</v>
      </c>
      <c r="L3135" s="444">
        <f t="shared" ca="1" si="144"/>
        <v>-357688786366.23462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25">
      <c r="G3136" s="459"/>
      <c r="H3136" s="459">
        <v>3129</v>
      </c>
      <c r="I3136" s="444">
        <f t="shared" ca="1" si="145"/>
        <v>-357688786366.23462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-1490369943.1926441</v>
      </c>
      <c r="L3136" s="444">
        <f t="shared" ca="1" si="144"/>
        <v>-359179156309.42725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25">
      <c r="G3137" s="459"/>
      <c r="H3137" s="459">
        <v>3130</v>
      </c>
      <c r="I3137" s="444">
        <f t="shared" ca="1" si="145"/>
        <v>-359179156309.42725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-1496579817.9559469</v>
      </c>
      <c r="L3137" s="444">
        <f t="shared" ca="1" si="144"/>
        <v>-360675736127.38318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25">
      <c r="G3138" s="459"/>
      <c r="H3138" s="459">
        <v>3131</v>
      </c>
      <c r="I3138" s="444">
        <f t="shared" ca="1" si="145"/>
        <v>-360675736127.38318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-1502815567.1974299</v>
      </c>
      <c r="L3138" s="444">
        <f t="shared" ca="1" si="144"/>
        <v>-362178551694.58063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25">
      <c r="G3139" s="459"/>
      <c r="H3139" s="459">
        <v>3132</v>
      </c>
      <c r="I3139" s="444">
        <f t="shared" ca="1" si="145"/>
        <v>-362178551694.58063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-1509077298.7274194</v>
      </c>
      <c r="L3139" s="444">
        <f t="shared" ca="1" si="144"/>
        <v>-363687628993.30804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25">
      <c r="G3140" s="459"/>
      <c r="H3140" s="459">
        <v>3133</v>
      </c>
      <c r="I3140" s="444">
        <f t="shared" ca="1" si="145"/>
        <v>-363687628993.30804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-1515365120.8054502</v>
      </c>
      <c r="L3140" s="444">
        <f t="shared" ca="1" si="144"/>
        <v>-365202994114.11346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25">
      <c r="G3141" s="459"/>
      <c r="H3141" s="459">
        <v>3134</v>
      </c>
      <c r="I3141" s="444">
        <f t="shared" ca="1" si="145"/>
        <v>-365202994114.11346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-1521679142.1421394</v>
      </c>
      <c r="L3141" s="444">
        <f t="shared" ca="1" si="144"/>
        <v>-366724673256.25562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25">
      <c r="G3142" s="459"/>
      <c r="H3142" s="459">
        <v>3135</v>
      </c>
      <c r="I3142" s="444">
        <f t="shared" ca="1" si="145"/>
        <v>-366724673256.25562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-1528019471.9010651</v>
      </c>
      <c r="L3142" s="444">
        <f t="shared" ca="1" si="144"/>
        <v>-368252692728.15668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25">
      <c r="G3143" s="459"/>
      <c r="H3143" s="459">
        <v>3136</v>
      </c>
      <c r="I3143" s="444">
        <f t="shared" ca="1" si="145"/>
        <v>-368252692728.15668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-1534386219.7006528</v>
      </c>
      <c r="L3143" s="444">
        <f t="shared" ca="1" si="144"/>
        <v>-369787078947.8573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25">
      <c r="G3144" s="459"/>
      <c r="H3144" s="459">
        <v>3137</v>
      </c>
      <c r="I3144" s="444">
        <f t="shared" ca="1" si="145"/>
        <v>-369787078947.8573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-1540779495.6160722</v>
      </c>
      <c r="L3144" s="444">
        <f t="shared" ca="1" si="144"/>
        <v>-371327858443.47339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25">
      <c r="G3145" s="459"/>
      <c r="H3145" s="459">
        <v>3138</v>
      </c>
      <c r="I3145" s="444">
        <f t="shared" ca="1" si="145"/>
        <v>-371327858443.47339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-1547199410.181139</v>
      </c>
      <c r="L3145" s="444">
        <f t="shared" ca="1" si="144"/>
        <v>-372875057853.65454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25">
      <c r="G3146" s="459"/>
      <c r="H3146" s="459">
        <v>3139</v>
      </c>
      <c r="I3146" s="444">
        <f t="shared" ca="1" si="145"/>
        <v>-372875057853.65454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-1553646074.3902273</v>
      </c>
      <c r="L3146" s="444">
        <f t="shared" ca="1" si="144"/>
        <v>-374428703928.04474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25">
      <c r="G3147" s="459"/>
      <c r="H3147" s="459">
        <v>3140</v>
      </c>
      <c r="I3147" s="444">
        <f t="shared" ca="1" si="145"/>
        <v>-374428703928.04474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-1560119599.7001865</v>
      </c>
      <c r="L3147" s="444">
        <f t="shared" ca="1" si="144"/>
        <v>-375988823527.74493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25">
      <c r="G3148" s="459"/>
      <c r="H3148" s="459">
        <v>3141</v>
      </c>
      <c r="I3148" s="444">
        <f t="shared" ca="1" si="145"/>
        <v>-375988823527.74493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-1566620098.0322704</v>
      </c>
      <c r="L3148" s="444">
        <f t="shared" ca="1" si="144"/>
        <v>-377555443625.77722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25">
      <c r="G3149" s="459"/>
      <c r="H3149" s="459">
        <v>3142</v>
      </c>
      <c r="I3149" s="444">
        <f t="shared" ca="1" si="145"/>
        <v>-377555443625.77722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-1573147681.7740717</v>
      </c>
      <c r="L3149" s="444">
        <f t="shared" ca="1" si="144"/>
        <v>-379128591307.55127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25">
      <c r="G3150" s="459"/>
      <c r="H3150" s="459">
        <v>3143</v>
      </c>
      <c r="I3150" s="444">
        <f t="shared" ca="1" si="145"/>
        <v>-379128591307.55127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-1579702463.7814636</v>
      </c>
      <c r="L3150" s="444">
        <f t="shared" ca="1" si="144"/>
        <v>-380708293771.33276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25">
      <c r="G3151" s="459"/>
      <c r="H3151" s="459">
        <v>3144</v>
      </c>
      <c r="I3151" s="444">
        <f t="shared" ca="1" si="145"/>
        <v>-380708293771.33276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-1586284557.3805532</v>
      </c>
      <c r="L3151" s="444">
        <f t="shared" ca="1" si="144"/>
        <v>-382294578328.71332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25">
      <c r="G3152" s="459"/>
      <c r="H3152" s="459">
        <v>3145</v>
      </c>
      <c r="I3152" s="444">
        <f t="shared" ca="1" si="145"/>
        <v>-382294578328.71332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-1592894076.3696389</v>
      </c>
      <c r="L3152" s="444">
        <f t="shared" ca="1" si="144"/>
        <v>-383887472405.08295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25">
      <c r="G3153" s="459"/>
      <c r="H3153" s="459">
        <v>3146</v>
      </c>
      <c r="I3153" s="444">
        <f t="shared" ca="1" si="145"/>
        <v>-383887472405.08295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-1599531135.021179</v>
      </c>
      <c r="L3153" s="444">
        <f t="shared" ca="1" si="144"/>
        <v>-385487003540.10413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25">
      <c r="G3154" s="459"/>
      <c r="H3154" s="459">
        <v>3147</v>
      </c>
      <c r="I3154" s="444">
        <f t="shared" ca="1" si="145"/>
        <v>-385487003540.10413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-1606195848.0837672</v>
      </c>
      <c r="L3154" s="444">
        <f t="shared" ca="1" si="144"/>
        <v>-387093199388.18787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25">
      <c r="G3155" s="459"/>
      <c r="H3155" s="459">
        <v>3148</v>
      </c>
      <c r="I3155" s="444">
        <f t="shared" ca="1" si="145"/>
        <v>-387093199388.18787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-1612888330.784116</v>
      </c>
      <c r="L3155" s="444">
        <f t="shared" ca="1" si="144"/>
        <v>-388706087718.97198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25">
      <c r="G3156" s="459"/>
      <c r="H3156" s="459">
        <v>3149</v>
      </c>
      <c r="I3156" s="444">
        <f t="shared" ca="1" si="145"/>
        <v>-388706087718.97198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-1619608698.8290498</v>
      </c>
      <c r="L3156" s="444">
        <f t="shared" ca="1" si="144"/>
        <v>-390325696417.80103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25">
      <c r="G3157" s="459"/>
      <c r="H3157" s="459">
        <v>3150</v>
      </c>
      <c r="I3157" s="444">
        <f t="shared" ca="1" si="145"/>
        <v>-390325696417.80103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-1626357068.4075043</v>
      </c>
      <c r="L3157" s="444">
        <f t="shared" ca="1" si="144"/>
        <v>-391952053486.20856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25">
      <c r="G3158" s="459"/>
      <c r="H3158" s="459">
        <v>3151</v>
      </c>
      <c r="I3158" s="444">
        <f t="shared" ca="1" si="145"/>
        <v>-391952053486.20856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-1633133556.1925356</v>
      </c>
      <c r="L3158" s="444">
        <f t="shared" ca="1" si="144"/>
        <v>-393585187042.40112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25">
      <c r="G3159" s="459"/>
      <c r="H3159" s="459">
        <v>3152</v>
      </c>
      <c r="I3159" s="444">
        <f t="shared" ca="1" si="145"/>
        <v>-393585187042.40112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-1639938279.343338</v>
      </c>
      <c r="L3159" s="444">
        <f t="shared" ca="1" si="144"/>
        <v>-395225125321.74445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25">
      <c r="G3160" s="459"/>
      <c r="H3160" s="459">
        <v>3153</v>
      </c>
      <c r="I3160" s="444">
        <f t="shared" ca="1" si="145"/>
        <v>-395225125321.74445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-1646771355.5072684</v>
      </c>
      <c r="L3160" s="444">
        <f t="shared" ca="1" si="144"/>
        <v>-396871896677.25171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25">
      <c r="G3161" s="459"/>
      <c r="H3161" s="459">
        <v>3154</v>
      </c>
      <c r="I3161" s="444">
        <f t="shared" ca="1" si="145"/>
        <v>-396871896677.25171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-1653632902.821882</v>
      </c>
      <c r="L3161" s="444">
        <f t="shared" ca="1" si="144"/>
        <v>-398525529580.07361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25">
      <c r="G3162" s="459"/>
      <c r="H3162" s="459">
        <v>3155</v>
      </c>
      <c r="I3162" s="444">
        <f t="shared" ca="1" si="145"/>
        <v>-398525529580.07361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-1660523039.9169734</v>
      </c>
      <c r="L3162" s="444">
        <f t="shared" ca="1" si="144"/>
        <v>-400186052619.9906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25">
      <c r="G3163" s="459"/>
      <c r="H3163" s="459">
        <v>3156</v>
      </c>
      <c r="I3163" s="444">
        <f t="shared" ca="1" si="145"/>
        <v>-400186052619.9906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-1667441885.9166274</v>
      </c>
      <c r="L3163" s="444">
        <f t="shared" ca="1" si="144"/>
        <v>-401853494505.90723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25">
      <c r="G3164" s="459"/>
      <c r="H3164" s="459">
        <v>3157</v>
      </c>
      <c r="I3164" s="444">
        <f t="shared" ca="1" si="145"/>
        <v>-401853494505.90723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-1674389560.4412801</v>
      </c>
      <c r="L3164" s="444">
        <f t="shared" ca="1" si="144"/>
        <v>-403527884066.34851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25">
      <c r="G3165" s="459"/>
      <c r="H3165" s="459">
        <v>3158</v>
      </c>
      <c r="I3165" s="444">
        <f t="shared" ca="1" si="145"/>
        <v>-403527884066.34851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-1681366183.6097856</v>
      </c>
      <c r="L3165" s="444">
        <f t="shared" ca="1" si="144"/>
        <v>-405209250249.95831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25">
      <c r="G3166" s="459"/>
      <c r="H3166" s="459">
        <v>3159</v>
      </c>
      <c r="I3166" s="444">
        <f t="shared" ca="1" si="145"/>
        <v>-405209250249.95831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-1688371876.0414929</v>
      </c>
      <c r="L3166" s="444">
        <f t="shared" ca="1" si="144"/>
        <v>-406897622125.99982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25">
      <c r="G3167" s="459"/>
      <c r="H3167" s="459">
        <v>3160</v>
      </c>
      <c r="I3167" s="444">
        <f t="shared" ca="1" si="145"/>
        <v>-406897622125.99982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-1695406758.8583326</v>
      </c>
      <c r="L3167" s="444">
        <f t="shared" ca="1" si="144"/>
        <v>-408593028884.85815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25">
      <c r="G3168" s="459"/>
      <c r="H3168" s="459">
        <v>3161</v>
      </c>
      <c r="I3168" s="444">
        <f t="shared" ca="1" si="145"/>
        <v>-408593028884.85815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-1702470953.686909</v>
      </c>
      <c r="L3168" s="444">
        <f t="shared" ca="1" si="144"/>
        <v>-410295499838.54504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25">
      <c r="G3169" s="459"/>
      <c r="H3169" s="459">
        <v>3162</v>
      </c>
      <c r="I3169" s="444">
        <f t="shared" ca="1" si="145"/>
        <v>-410295499838.54504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-1709564582.6606042</v>
      </c>
      <c r="L3169" s="444">
        <f t="shared" ca="1" si="144"/>
        <v>-412005064421.20563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25">
      <c r="G3170" s="459"/>
      <c r="H3170" s="459">
        <v>3163</v>
      </c>
      <c r="I3170" s="444">
        <f t="shared" ca="1" si="145"/>
        <v>-412005064421.20563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-1716687768.42169</v>
      </c>
      <c r="L3170" s="444">
        <f t="shared" ca="1" si="144"/>
        <v>-413721752189.62732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25">
      <c r="G3171" s="459"/>
      <c r="H3171" s="459">
        <v>3164</v>
      </c>
      <c r="I3171" s="444">
        <f t="shared" ca="1" si="145"/>
        <v>-413721752189.62732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-1723840634.1234472</v>
      </c>
      <c r="L3171" s="444">
        <f t="shared" ca="1" si="144"/>
        <v>-415445592823.75079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25">
      <c r="G3172" s="459"/>
      <c r="H3172" s="459">
        <v>3165</v>
      </c>
      <c r="I3172" s="444">
        <f t="shared" ca="1" si="145"/>
        <v>-415445592823.75079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-1731023303.4322948</v>
      </c>
      <c r="L3172" s="444">
        <f t="shared" ca="1" si="144"/>
        <v>-417176616127.18311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25">
      <c r="G3173" s="459"/>
      <c r="H3173" s="459">
        <v>3166</v>
      </c>
      <c r="I3173" s="444">
        <f t="shared" ca="1" si="145"/>
        <v>-417176616127.18311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-1738235900.5299296</v>
      </c>
      <c r="L3173" s="444">
        <f t="shared" ca="1" si="144"/>
        <v>-418914852027.71301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25">
      <c r="G3174" s="459"/>
      <c r="H3174" s="459">
        <v>3167</v>
      </c>
      <c r="I3174" s="444">
        <f t="shared" ca="1" si="145"/>
        <v>-418914852027.71301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-1745478550.1154709</v>
      </c>
      <c r="L3174" s="444">
        <f t="shared" ca="1" si="144"/>
        <v>-420660330577.82849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25">
      <c r="G3175" s="459"/>
      <c r="H3175" s="459">
        <v>3168</v>
      </c>
      <c r="I3175" s="444">
        <f t="shared" ca="1" si="145"/>
        <v>-420660330577.82849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-1752751377.4076188</v>
      </c>
      <c r="L3175" s="444">
        <f t="shared" ca="1" si="144"/>
        <v>-422413081955.23608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25">
      <c r="G3176" s="459"/>
      <c r="H3176" s="459">
        <v>3169</v>
      </c>
      <c r="I3176" s="444">
        <f t="shared" ca="1" si="145"/>
        <v>-422413081955.23608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-1760054508.146817</v>
      </c>
      <c r="L3176" s="444">
        <f t="shared" ca="1" si="144"/>
        <v>-424173136463.38287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25">
      <c r="G3177" s="459"/>
      <c r="H3177" s="459">
        <v>3170</v>
      </c>
      <c r="I3177" s="444">
        <f t="shared" ca="1" si="145"/>
        <v>-424173136463.38287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-1767388068.5974286</v>
      </c>
      <c r="L3177" s="444">
        <f t="shared" ca="1" si="144"/>
        <v>-425940524531.98029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25">
      <c r="G3178" s="459"/>
      <c r="H3178" s="459">
        <v>3171</v>
      </c>
      <c r="I3178" s="444">
        <f t="shared" ca="1" si="145"/>
        <v>-425940524531.98029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-1774752185.5499179</v>
      </c>
      <c r="L3178" s="444">
        <f t="shared" ca="1" si="144"/>
        <v>-427715276717.53021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25">
      <c r="G3179" s="459"/>
      <c r="H3179" s="459">
        <v>3172</v>
      </c>
      <c r="I3179" s="444">
        <f t="shared" ca="1" si="145"/>
        <v>-427715276717.53021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-1782146986.3230426</v>
      </c>
      <c r="L3179" s="444">
        <f t="shared" ca="1" si="144"/>
        <v>-429497423703.85327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25">
      <c r="G3180" s="459"/>
      <c r="H3180" s="459">
        <v>3173</v>
      </c>
      <c r="I3180" s="444">
        <f t="shared" ca="1" si="145"/>
        <v>-429497423703.85327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-1789572598.7660553</v>
      </c>
      <c r="L3180" s="444">
        <f t="shared" ca="1" si="144"/>
        <v>-431286996302.61932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25">
      <c r="G3181" s="459"/>
      <c r="H3181" s="459">
        <v>3174</v>
      </c>
      <c r="I3181" s="444">
        <f t="shared" ca="1" si="145"/>
        <v>-431286996302.61932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-1797029151.2609138</v>
      </c>
      <c r="L3181" s="444">
        <f t="shared" ca="1" si="144"/>
        <v>-433084025453.88025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25">
      <c r="G3182" s="459"/>
      <c r="H3182" s="459">
        <v>3175</v>
      </c>
      <c r="I3182" s="444">
        <f t="shared" ca="1" si="145"/>
        <v>-433084025453.88025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-1804516772.7245014</v>
      </c>
      <c r="L3182" s="444">
        <f t="shared" ca="1" si="144"/>
        <v>-434888542226.60474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25">
      <c r="G3183" s="459"/>
      <c r="H3183" s="459">
        <v>3176</v>
      </c>
      <c r="I3183" s="444">
        <f t="shared" ca="1" si="145"/>
        <v>-434888542226.60474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-1812035592.610853</v>
      </c>
      <c r="L3183" s="444">
        <f t="shared" ca="1" si="144"/>
        <v>-436700577819.21558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25">
      <c r="G3184" s="459"/>
      <c r="H3184" s="459">
        <v>3177</v>
      </c>
      <c r="I3184" s="444">
        <f t="shared" ca="1" si="145"/>
        <v>-436700577819.21558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-1819585740.9133985</v>
      </c>
      <c r="L3184" s="444">
        <f t="shared" ca="1" si="144"/>
        <v>-438520163560.12897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25">
      <c r="G3185" s="459"/>
      <c r="H3185" s="459">
        <v>3178</v>
      </c>
      <c r="I3185" s="444">
        <f t="shared" ca="1" si="145"/>
        <v>-438520163560.12897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-1827167348.1672039</v>
      </c>
      <c r="L3185" s="444">
        <f t="shared" ca="1" si="144"/>
        <v>-440347330908.29614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25">
      <c r="G3186" s="459"/>
      <c r="H3186" s="459">
        <v>3179</v>
      </c>
      <c r="I3186" s="444">
        <f t="shared" ca="1" si="145"/>
        <v>-440347330908.29614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-1834780545.4512339</v>
      </c>
      <c r="L3186" s="444">
        <f t="shared" ca="1" si="144"/>
        <v>-442182111453.74738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25">
      <c r="G3187" s="459"/>
      <c r="H3187" s="459">
        <v>3180</v>
      </c>
      <c r="I3187" s="444">
        <f t="shared" ca="1" si="145"/>
        <v>-442182111453.74738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-1842425464.390614</v>
      </c>
      <c r="L3187" s="444">
        <f t="shared" ca="1" si="144"/>
        <v>-444024536918.138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25">
      <c r="G3188" s="459"/>
      <c r="H3188" s="459">
        <v>3181</v>
      </c>
      <c r="I3188" s="444">
        <f t="shared" ca="1" si="145"/>
        <v>-444024536918.138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-1850102237.1589084</v>
      </c>
      <c r="L3188" s="444">
        <f t="shared" ca="1" si="144"/>
        <v>-445874639155.29694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25">
      <c r="G3189" s="459"/>
      <c r="H3189" s="459">
        <v>3182</v>
      </c>
      <c r="I3189" s="444">
        <f t="shared" ca="1" si="145"/>
        <v>-445874639155.29694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-1857810996.4804037</v>
      </c>
      <c r="L3189" s="444">
        <f t="shared" ca="1" si="144"/>
        <v>-447732450151.77734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25">
      <c r="G3190" s="459"/>
      <c r="H3190" s="459">
        <v>3183</v>
      </c>
      <c r="I3190" s="444">
        <f t="shared" ca="1" si="145"/>
        <v>-447732450151.77734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-1865551875.6324055</v>
      </c>
      <c r="L3190" s="444">
        <f t="shared" ca="1" si="144"/>
        <v>-449598002027.40973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25">
      <c r="G3191" s="459"/>
      <c r="H3191" s="459">
        <v>3184</v>
      </c>
      <c r="I3191" s="444">
        <f t="shared" ca="1" si="145"/>
        <v>-449598002027.40973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-1873325008.4475405</v>
      </c>
      <c r="L3191" s="444">
        <f t="shared" ca="1" si="144"/>
        <v>-451471327035.8573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25">
      <c r="G3192" s="459"/>
      <c r="H3192" s="459">
        <v>3185</v>
      </c>
      <c r="I3192" s="444">
        <f t="shared" ca="1" si="145"/>
        <v>-451471327035.8573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-1881130529.316072</v>
      </c>
      <c r="L3192" s="444">
        <f t="shared" ca="1" si="144"/>
        <v>-453352457565.1734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25">
      <c r="G3193" s="459"/>
      <c r="H3193" s="459">
        <v>3186</v>
      </c>
      <c r="I3193" s="444">
        <f t="shared" ca="1" si="145"/>
        <v>-453352457565.1734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-1888968573.1882224</v>
      </c>
      <c r="L3193" s="444">
        <f t="shared" ca="1" si="144"/>
        <v>-455241426138.36163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25">
      <c r="G3194" s="459"/>
      <c r="H3194" s="459">
        <v>3187</v>
      </c>
      <c r="I3194" s="444">
        <f t="shared" ca="1" si="145"/>
        <v>-455241426138.36163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-1896839275.5765069</v>
      </c>
      <c r="L3194" s="444">
        <f t="shared" ca="1" si="144"/>
        <v>-457138265413.93811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25">
      <c r="G3195" s="459"/>
      <c r="H3195" s="459">
        <v>3188</v>
      </c>
      <c r="I3195" s="444">
        <f t="shared" ca="1" si="145"/>
        <v>-457138265413.93811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-1904742772.5580752</v>
      </c>
      <c r="L3195" s="444">
        <f t="shared" ca="1" si="144"/>
        <v>-459043008186.49622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25">
      <c r="G3196" s="459"/>
      <c r="H3196" s="459">
        <v>3189</v>
      </c>
      <c r="I3196" s="444">
        <f t="shared" ca="1" si="145"/>
        <v>-459043008186.49622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-1912679200.7770674</v>
      </c>
      <c r="L3196" s="444">
        <f t="shared" ca="1" si="144"/>
        <v>-460955687387.27325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25">
      <c r="G3197" s="459"/>
      <c r="H3197" s="459">
        <v>3190</v>
      </c>
      <c r="I3197" s="444">
        <f t="shared" ca="1" si="145"/>
        <v>-460955687387.27325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-1920648697.4469721</v>
      </c>
      <c r="L3197" s="444">
        <f t="shared" ca="1" si="144"/>
        <v>-462876336084.72021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25">
      <c r="G3198" s="459"/>
      <c r="H3198" s="459">
        <v>3191</v>
      </c>
      <c r="I3198" s="444">
        <f t="shared" ca="1" si="145"/>
        <v>-462876336084.72021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-1928651400.3530009</v>
      </c>
      <c r="L3198" s="444">
        <f t="shared" ca="1" si="144"/>
        <v>-464804987485.07324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25">
      <c r="G3199" s="459"/>
      <c r="H3199" s="459">
        <v>3192</v>
      </c>
      <c r="I3199" s="444">
        <f t="shared" ca="1" si="145"/>
        <v>-464804987485.07324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-1936687447.8544719</v>
      </c>
      <c r="L3199" s="444">
        <f t="shared" ca="1" si="144"/>
        <v>-466741674932.92773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25">
      <c r="G3200" s="459"/>
      <c r="H3200" s="459">
        <v>3193</v>
      </c>
      <c r="I3200" s="444">
        <f t="shared" ca="1" si="145"/>
        <v>-466741674932.92773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-1944756978.8871989</v>
      </c>
      <c r="L3200" s="444">
        <f t="shared" ca="1" si="144"/>
        <v>-468686431911.81494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25">
      <c r="G3201" s="459"/>
      <c r="H3201" s="459">
        <v>3194</v>
      </c>
      <c r="I3201" s="444">
        <f t="shared" ca="1" si="145"/>
        <v>-468686431911.81494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-1952860132.9658954</v>
      </c>
      <c r="L3201" s="444">
        <f t="shared" ca="1" si="144"/>
        <v>-470639292044.78082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25">
      <c r="G3202" s="459"/>
      <c r="H3202" s="459">
        <v>3195</v>
      </c>
      <c r="I3202" s="444">
        <f t="shared" ca="1" si="145"/>
        <v>-470639292044.78082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-1960997050.1865866</v>
      </c>
      <c r="L3202" s="444">
        <f t="shared" ca="1" si="144"/>
        <v>-472600289094.96741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25">
      <c r="G3203" s="459"/>
      <c r="H3203" s="459">
        <v>3196</v>
      </c>
      <c r="I3203" s="444">
        <f t="shared" ca="1" si="145"/>
        <v>-472600289094.96741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-1969167871.2290308</v>
      </c>
      <c r="L3203" s="444">
        <f t="shared" ca="1" si="144"/>
        <v>-474569456966.19641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25">
      <c r="G3204" s="459"/>
      <c r="H3204" s="459">
        <v>3197</v>
      </c>
      <c r="I3204" s="444">
        <f t="shared" ca="1" si="145"/>
        <v>-474569456966.19641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-1977372737.3591516</v>
      </c>
      <c r="L3204" s="444">
        <f t="shared" ca="1" si="144"/>
        <v>-476546829703.55554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25">
      <c r="G3205" s="459"/>
      <c r="H3205" s="459">
        <v>3198</v>
      </c>
      <c r="I3205" s="444">
        <f t="shared" ca="1" si="145"/>
        <v>-476546829703.55554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-1985611790.4314814</v>
      </c>
      <c r="L3205" s="444">
        <f t="shared" ca="1" si="144"/>
        <v>-478532441493.987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25">
      <c r="G3206" s="459"/>
      <c r="H3206" s="459">
        <v>3199</v>
      </c>
      <c r="I3206" s="444">
        <f t="shared" ca="1" si="145"/>
        <v>-478532441493.987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-1993885172.8916128</v>
      </c>
      <c r="L3206" s="444">
        <f t="shared" ca="1" si="144"/>
        <v>-480526326666.8786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25">
      <c r="G3207" s="459"/>
      <c r="H3207" s="459">
        <v>3200</v>
      </c>
      <c r="I3207" s="444">
        <f t="shared" ca="1" si="145"/>
        <v>-480526326666.8786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-2002193027.7786608</v>
      </c>
      <c r="L3207" s="444">
        <f t="shared" ca="1" si="144"/>
        <v>-482528519694.65729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25">
      <c r="G3208" s="459"/>
      <c r="H3208" s="459">
        <v>3201</v>
      </c>
      <c r="I3208" s="444">
        <f t="shared" ca="1" si="145"/>
        <v>-482528519694.65729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-2010535498.7277386</v>
      </c>
      <c r="L3208" s="444">
        <f t="shared" ca="1" si="144"/>
        <v>-484539055193.38501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25">
      <c r="G3209" s="459"/>
      <c r="H3209" s="459">
        <v>3202</v>
      </c>
      <c r="I3209" s="444">
        <f t="shared" ca="1" si="145"/>
        <v>-484539055193.38501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-2018912729.9724376</v>
      </c>
      <c r="L3209" s="444">
        <f t="shared" ca="1" si="144"/>
        <v>-486557967923.35742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25">
      <c r="G3210" s="459"/>
      <c r="H3210" s="459">
        <v>3203</v>
      </c>
      <c r="I3210" s="444">
        <f t="shared" ca="1" si="145"/>
        <v>-486557967923.35742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-2027324866.3473227</v>
      </c>
      <c r="L3210" s="444">
        <f t="shared" ca="1" si="144"/>
        <v>-488585292789.70477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25">
      <c r="G3211" s="459"/>
      <c r="H3211" s="459">
        <v>3204</v>
      </c>
      <c r="I3211" s="444">
        <f t="shared" ca="1" si="145"/>
        <v>-488585292789.70477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-2035772053.2904363</v>
      </c>
      <c r="L3211" s="444">
        <f t="shared" ca="1" si="144"/>
        <v>-490621064842.99524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25">
      <c r="G3212" s="459"/>
      <c r="H3212" s="459">
        <v>3205</v>
      </c>
      <c r="I3212" s="444">
        <f t="shared" ca="1" si="145"/>
        <v>-490621064842.99524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-2044254436.8458135</v>
      </c>
      <c r="L3212" s="444">
        <f t="shared" ca="1" si="144"/>
        <v>-492665319279.84106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25">
      <c r="G3213" s="459"/>
      <c r="H3213" s="459">
        <v>3206</v>
      </c>
      <c r="I3213" s="444">
        <f t="shared" ca="1" si="145"/>
        <v>-492665319279.84106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-2052772163.6660047</v>
      </c>
      <c r="L3213" s="444">
        <f t="shared" ca="1" si="144"/>
        <v>-494718091443.50708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25">
      <c r="G3214" s="459"/>
      <c r="H3214" s="459">
        <v>3207</v>
      </c>
      <c r="I3214" s="444">
        <f t="shared" ca="1" si="145"/>
        <v>-494718091443.50708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-2061325381.0146132</v>
      </c>
      <c r="L3214" s="444">
        <f t="shared" ca="1" si="144"/>
        <v>-496779416824.52167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25">
      <c r="G3215" s="459"/>
      <c r="H3215" s="459">
        <v>3208</v>
      </c>
      <c r="I3215" s="444">
        <f t="shared" ca="1" si="145"/>
        <v>-496779416824.52167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-2069914236.7688403</v>
      </c>
      <c r="L3215" s="444">
        <f t="shared" ca="1" si="144"/>
        <v>-498849331061.29053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25">
      <c r="G3216" s="459"/>
      <c r="H3216" s="459">
        <v>3209</v>
      </c>
      <c r="I3216" s="444">
        <f t="shared" ca="1" si="145"/>
        <v>-498849331061.29053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-2078538879.4220438</v>
      </c>
      <c r="L3216" s="444">
        <f t="shared" ca="1" si="144"/>
        <v>-500927869940.71259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25">
      <c r="G3217" s="459"/>
      <c r="H3217" s="459">
        <v>3210</v>
      </c>
      <c r="I3217" s="444">
        <f t="shared" ca="1" si="145"/>
        <v>-500927869940.71259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-2087199458.086302</v>
      </c>
      <c r="L3217" s="444">
        <f t="shared" ca="1" si="144"/>
        <v>-503015069398.79889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25">
      <c r="G3218" s="459"/>
      <c r="H3218" s="459">
        <v>3211</v>
      </c>
      <c r="I3218" s="444">
        <f t="shared" ca="1" si="145"/>
        <v>-503015069398.79889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-2095896122.4949951</v>
      </c>
      <c r="L3218" s="444">
        <f t="shared" ca="1" si="144"/>
        <v>-505110965521.29388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25">
      <c r="G3219" s="459"/>
      <c r="H3219" s="459">
        <v>3212</v>
      </c>
      <c r="I3219" s="444">
        <f t="shared" ca="1" si="145"/>
        <v>-505110965521.29388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-2104629023.0053911</v>
      </c>
      <c r="L3219" s="444">
        <f t="shared" ca="1" si="144"/>
        <v>-507215594544.29926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25">
      <c r="G3220" s="459"/>
      <c r="H3220" s="459">
        <v>3213</v>
      </c>
      <c r="I3220" s="444">
        <f t="shared" ca="1" si="145"/>
        <v>-507215594544.29926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-2113398310.6012468</v>
      </c>
      <c r="L3220" s="444">
        <f t="shared" ca="1" si="144"/>
        <v>-509328992854.90051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25">
      <c r="G3221" s="459"/>
      <c r="H3221" s="459">
        <v>3214</v>
      </c>
      <c r="I3221" s="444">
        <f t="shared" ca="1" si="145"/>
        <v>-509328992854.90051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-2122204136.8954189</v>
      </c>
      <c r="L3221" s="444">
        <f t="shared" ca="1" si="144"/>
        <v>-511451196991.79596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25">
      <c r="G3222" s="459"/>
      <c r="H3222" s="459">
        <v>3215</v>
      </c>
      <c r="I3222" s="444">
        <f t="shared" ca="1" si="145"/>
        <v>-511451196991.79596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-2131046654.1324832</v>
      </c>
      <c r="L3222" s="444">
        <f t="shared" ca="1" si="144"/>
        <v>-513582243645.92847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25">
      <c r="G3223" s="459"/>
      <c r="H3223" s="459">
        <v>3216</v>
      </c>
      <c r="I3223" s="444">
        <f t="shared" ca="1" si="145"/>
        <v>-513582243645.92847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-2139926015.1913686</v>
      </c>
      <c r="L3223" s="444">
        <f t="shared" ca="1" si="144"/>
        <v>-515722169661.11981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25">
      <c r="G3224" s="459"/>
      <c r="H3224" s="459">
        <v>3217</v>
      </c>
      <c r="I3224" s="444">
        <f t="shared" ca="1" si="145"/>
        <v>-515722169661.11981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-2148842373.5879993</v>
      </c>
      <c r="L3224" s="444">
        <f t="shared" ca="1" si="144"/>
        <v>-517871012034.70782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25">
      <c r="G3225" s="459"/>
      <c r="H3225" s="459">
        <v>3218</v>
      </c>
      <c r="I3225" s="444">
        <f t="shared" ca="1" si="145"/>
        <v>-517871012034.70782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-2157795883.4779496</v>
      </c>
      <c r="L3225" s="444">
        <f t="shared" ca="1" si="144"/>
        <v>-520028807918.18579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25">
      <c r="G3226" s="459"/>
      <c r="H3226" s="459">
        <v>3219</v>
      </c>
      <c r="I3226" s="444">
        <f t="shared" ca="1" si="145"/>
        <v>-520028807918.18579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-2166786699.6591072</v>
      </c>
      <c r="L3226" s="444">
        <f t="shared" ca="1" si="144"/>
        <v>-522195594617.84491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25">
      <c r="G3227" s="459"/>
      <c r="H3227" s="459">
        <v>3220</v>
      </c>
      <c r="I3227" s="444">
        <f t="shared" ca="1" si="145"/>
        <v>-522195594617.84491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-2175814977.5743542</v>
      </c>
      <c r="L3227" s="444">
        <f t="shared" ca="1" si="144"/>
        <v>-524371409595.41925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25">
      <c r="G3228" s="459"/>
      <c r="H3228" s="459">
        <v>3221</v>
      </c>
      <c r="I3228" s="444">
        <f t="shared" ca="1" si="145"/>
        <v>-524371409595.41925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-2184880873.3142467</v>
      </c>
      <c r="L3228" s="444">
        <f t="shared" ca="1" si="144"/>
        <v>-526556290468.73352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25">
      <c r="G3229" s="459"/>
      <c r="H3229" s="459">
        <v>3222</v>
      </c>
      <c r="I3229" s="444">
        <f t="shared" ca="1" si="145"/>
        <v>-526556290468.73352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-2193984543.6197228</v>
      </c>
      <c r="L3229" s="444">
        <f t="shared" ca="1" si="144"/>
        <v>-528750275012.35327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25">
      <c r="G3230" s="459"/>
      <c r="H3230" s="459">
        <v>3223</v>
      </c>
      <c r="I3230" s="444">
        <f t="shared" ca="1" si="145"/>
        <v>-528750275012.35327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-2203126145.8848052</v>
      </c>
      <c r="L3230" s="444">
        <f t="shared" ca="1" si="144"/>
        <v>-530953401158.2381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25">
      <c r="G3231" s="459"/>
      <c r="H3231" s="459">
        <v>3224</v>
      </c>
      <c r="I3231" s="444">
        <f t="shared" ca="1" si="145"/>
        <v>-530953401158.2381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-2212305838.1593256</v>
      </c>
      <c r="L3231" s="444">
        <f t="shared" ca="1" si="144"/>
        <v>-533165706996.3974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25">
      <c r="G3232" s="459"/>
      <c r="H3232" s="459">
        <v>3225</v>
      </c>
      <c r="I3232" s="444">
        <f t="shared" ca="1" si="145"/>
        <v>-533165706996.3974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-2221523779.1516557</v>
      </c>
      <c r="L3232" s="444">
        <f t="shared" ca="1" si="144"/>
        <v>-535387230775.54907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25">
      <c r="G3233" s="459"/>
      <c r="H3233" s="459">
        <v>3226</v>
      </c>
      <c r="I3233" s="444">
        <f t="shared" ca="1" si="145"/>
        <v>-535387230775.54907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-2230780128.2314544</v>
      </c>
      <c r="L3233" s="444">
        <f t="shared" ca="1" si="144"/>
        <v>-537618010903.78052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25">
      <c r="G3234" s="459"/>
      <c r="H3234" s="459">
        <v>3227</v>
      </c>
      <c r="I3234" s="444">
        <f t="shared" ca="1" si="145"/>
        <v>-537618010903.78052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-2240075045.4324188</v>
      </c>
      <c r="L3234" s="444">
        <f t="shared" ca="1" si="144"/>
        <v>-539858085949.21295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25">
      <c r="G3235" s="459"/>
      <c r="H3235" s="459">
        <v>3228</v>
      </c>
      <c r="I3235" s="444">
        <f t="shared" ca="1" si="145"/>
        <v>-539858085949.21295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-2249408691.4550538</v>
      </c>
      <c r="L3235" s="444">
        <f t="shared" ca="1" si="144"/>
        <v>-542107494640.66803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25">
      <c r="G3236" s="459"/>
      <c r="H3236" s="459">
        <v>3229</v>
      </c>
      <c r="I3236" s="444">
        <f t="shared" ca="1" si="145"/>
        <v>-542107494640.66803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-2258781227.6694503</v>
      </c>
      <c r="L3236" s="444">
        <f t="shared" ca="1" si="144"/>
        <v>-544366275868.33746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25">
      <c r="G3237" s="459"/>
      <c r="H3237" s="459">
        <v>3230</v>
      </c>
      <c r="I3237" s="444">
        <f t="shared" ca="1" si="145"/>
        <v>-544366275868.33746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-2268192816.1180725</v>
      </c>
      <c r="L3237" s="444">
        <f t="shared" ca="1" si="144"/>
        <v>-546634468684.45557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25">
      <c r="G3238" s="459"/>
      <c r="H3238" s="459">
        <v>3231</v>
      </c>
      <c r="I3238" s="444">
        <f t="shared" ca="1" si="145"/>
        <v>-546634468684.45557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-2277643619.5185647</v>
      </c>
      <c r="L3238" s="444">
        <f t="shared" ca="1" si="144"/>
        <v>-548912112303.97412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25">
      <c r="G3239" s="459"/>
      <c r="H3239" s="459">
        <v>3232</v>
      </c>
      <c r="I3239" s="444">
        <f t="shared" ca="1" si="145"/>
        <v>-548912112303.97412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-2287133801.2665586</v>
      </c>
      <c r="L3239" s="444">
        <f t="shared" ca="1" si="144"/>
        <v>-551199246105.24072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25">
      <c r="G3240" s="459"/>
      <c r="H3240" s="459">
        <v>3233</v>
      </c>
      <c r="I3240" s="444">
        <f t="shared" ca="1" si="145"/>
        <v>-551199246105.24072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-2296663525.4385028</v>
      </c>
      <c r="L3240" s="444">
        <f t="shared" ca="1" si="144"/>
        <v>-553495909630.6792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25">
      <c r="G3241" s="459"/>
      <c r="H3241" s="459">
        <v>3234</v>
      </c>
      <c r="I3241" s="444">
        <f t="shared" ca="1" si="145"/>
        <v>-553495909630.6792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-2306232956.7944965</v>
      </c>
      <c r="L3241" s="444">
        <f t="shared" ca="1" si="144"/>
        <v>-555802142587.47375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25">
      <c r="G3242" s="459"/>
      <c r="H3242" s="459">
        <v>3235</v>
      </c>
      <c r="I3242" s="444">
        <f t="shared" ca="1" si="145"/>
        <v>-555802142587.47375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-2315842260.7811408</v>
      </c>
      <c r="L3242" s="444">
        <f t="shared" ca="1" si="144"/>
        <v>-558117984848.25488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25">
      <c r="G3243" s="459"/>
      <c r="H3243" s="459">
        <v>3236</v>
      </c>
      <c r="I3243" s="444">
        <f t="shared" ca="1" si="145"/>
        <v>-558117984848.25488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-2325491603.5343952</v>
      </c>
      <c r="L3243" s="444">
        <f t="shared" ca="1" si="144"/>
        <v>-560443476451.78931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25">
      <c r="G3244" s="459"/>
      <c r="H3244" s="459">
        <v>3237</v>
      </c>
      <c r="I3244" s="444">
        <f t="shared" ca="1" si="145"/>
        <v>-560443476451.78931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-2335181151.8824553</v>
      </c>
      <c r="L3244" s="444">
        <f t="shared" ca="1" si="144"/>
        <v>-562778657603.67175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25">
      <c r="G3245" s="459"/>
      <c r="H3245" s="459">
        <v>3238</v>
      </c>
      <c r="I3245" s="444">
        <f t="shared" ca="1" si="145"/>
        <v>-562778657603.67175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-2344911073.3486323</v>
      </c>
      <c r="L3245" s="444">
        <f t="shared" ca="1" si="144"/>
        <v>-565123568677.02039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25">
      <c r="G3246" s="459"/>
      <c r="H3246" s="459">
        <v>3239</v>
      </c>
      <c r="I3246" s="444">
        <f t="shared" ca="1" si="145"/>
        <v>-565123568677.02039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-2354681536.1542516</v>
      </c>
      <c r="L3246" s="444">
        <f t="shared" ca="1" si="144"/>
        <v>-567478250213.17468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25">
      <c r="G3247" s="459"/>
      <c r="H3247" s="459">
        <v>3240</v>
      </c>
      <c r="I3247" s="444">
        <f t="shared" ca="1" si="145"/>
        <v>-567478250213.17468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-2364492709.221561</v>
      </c>
      <c r="L3247" s="444">
        <f t="shared" ca="1" si="144"/>
        <v>-569842742922.39624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25">
      <c r="G3248" s="459"/>
      <c r="H3248" s="459">
        <v>3241</v>
      </c>
      <c r="I3248" s="444">
        <f t="shared" ca="1" si="145"/>
        <v>-569842742922.39624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-2374344762.176651</v>
      </c>
      <c r="L3248" s="444">
        <f t="shared" ca="1" si="144"/>
        <v>-572217087684.57288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25">
      <c r="G3249" s="459"/>
      <c r="H3249" s="459">
        <v>3242</v>
      </c>
      <c r="I3249" s="444">
        <f t="shared" ca="1" si="145"/>
        <v>-572217087684.57288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-2384237865.352387</v>
      </c>
      <c r="L3249" s="444">
        <f t="shared" ca="1" si="144"/>
        <v>-574601325549.92529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25">
      <c r="G3250" s="459"/>
      <c r="H3250" s="459">
        <v>3243</v>
      </c>
      <c r="I3250" s="444">
        <f t="shared" ca="1" si="145"/>
        <v>-574601325549.92529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-2394172189.7913551</v>
      </c>
      <c r="L3250" s="444">
        <f t="shared" ca="1" si="144"/>
        <v>-576995497739.71667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25">
      <c r="G3251" s="459"/>
      <c r="H3251" s="459">
        <v>3244</v>
      </c>
      <c r="I3251" s="444">
        <f t="shared" ca="1" si="145"/>
        <v>-576995497739.71667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-2404147907.2488194</v>
      </c>
      <c r="L3251" s="444">
        <f t="shared" ca="1" si="144"/>
        <v>-579399645646.96545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25">
      <c r="G3252" s="459"/>
      <c r="H3252" s="459">
        <v>3245</v>
      </c>
      <c r="I3252" s="444">
        <f t="shared" ca="1" si="145"/>
        <v>-579399645646.96545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-2414165190.1956892</v>
      </c>
      <c r="L3252" s="444">
        <f t="shared" ca="1" si="144"/>
        <v>-581813810837.16113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25">
      <c r="G3253" s="459"/>
      <c r="H3253" s="459">
        <v>3246</v>
      </c>
      <c r="I3253" s="444">
        <f t="shared" ca="1" si="145"/>
        <v>-581813810837.16113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-2424224211.8215046</v>
      </c>
      <c r="L3253" s="444">
        <f t="shared" ca="1" si="144"/>
        <v>-584238035048.98267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25">
      <c r="G3254" s="459"/>
      <c r="H3254" s="459">
        <v>3247</v>
      </c>
      <c r="I3254" s="444">
        <f t="shared" ca="1" si="145"/>
        <v>-584238035048.98267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-2434325146.0374279</v>
      </c>
      <c r="L3254" s="444">
        <f t="shared" ca="1" si="144"/>
        <v>-586672360195.02014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25">
      <c r="G3255" s="459"/>
      <c r="H3255" s="459">
        <v>3248</v>
      </c>
      <c r="I3255" s="444">
        <f t="shared" ca="1" si="145"/>
        <v>-586672360195.02014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-2444468167.4792504</v>
      </c>
      <c r="L3255" s="444">
        <f t="shared" ca="1" si="144"/>
        <v>-589116828362.49939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25">
      <c r="G3256" s="459"/>
      <c r="H3256" s="459">
        <v>3249</v>
      </c>
      <c r="I3256" s="444">
        <f t="shared" ca="1" si="145"/>
        <v>-589116828362.49939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-2454653451.5104141</v>
      </c>
      <c r="L3256" s="444">
        <f t="shared" ca="1" si="144"/>
        <v>-591571481814.00977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25">
      <c r="G3257" s="459"/>
      <c r="H3257" s="459">
        <v>3250</v>
      </c>
      <c r="I3257" s="444">
        <f t="shared" ca="1" si="145"/>
        <v>-591571481814.00977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-2464881174.2250404</v>
      </c>
      <c r="L3257" s="444">
        <f t="shared" ca="1" si="144"/>
        <v>-594036362988.23486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25">
      <c r="G3258" s="459"/>
      <c r="H3258" s="459">
        <v>3251</v>
      </c>
      <c r="I3258" s="444">
        <f t="shared" ca="1" si="145"/>
        <v>-594036362988.23486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-2475151512.4509788</v>
      </c>
      <c r="L3258" s="444">
        <f t="shared" ca="1" si="144"/>
        <v>-596511514500.68579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25">
      <c r="G3259" s="459"/>
      <c r="H3259" s="459">
        <v>3252</v>
      </c>
      <c r="I3259" s="444">
        <f t="shared" ca="1" si="145"/>
        <v>-596511514500.68579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-2485464643.7528572</v>
      </c>
      <c r="L3259" s="444">
        <f t="shared" ca="1" si="144"/>
        <v>-598996979144.4386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25">
      <c r="G3260" s="459"/>
      <c r="H3260" s="459">
        <v>3253</v>
      </c>
      <c r="I3260" s="444">
        <f t="shared" ca="1" si="145"/>
        <v>-598996979144.4386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-2495820746.4351606</v>
      </c>
      <c r="L3260" s="444">
        <f t="shared" ca="1" si="144"/>
        <v>-601492799890.87378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25">
      <c r="G3261" s="459"/>
      <c r="H3261" s="459">
        <v>3254</v>
      </c>
      <c r="I3261" s="444">
        <f t="shared" ca="1" si="145"/>
        <v>-601492799890.87378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-2506219999.5453072</v>
      </c>
      <c r="L3261" s="444">
        <f t="shared" ca="1" si="144"/>
        <v>-603999019890.41907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25">
      <c r="G3262" s="459"/>
      <c r="H3262" s="459">
        <v>3255</v>
      </c>
      <c r="I3262" s="444">
        <f t="shared" ca="1" si="145"/>
        <v>-603999019890.41907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-2516662582.8767462</v>
      </c>
      <c r="L3262" s="444">
        <f t="shared" ca="1" si="144"/>
        <v>-606515682473.29578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25">
      <c r="G3263" s="459"/>
      <c r="H3263" s="459">
        <v>3256</v>
      </c>
      <c r="I3263" s="444">
        <f t="shared" ca="1" si="145"/>
        <v>-606515682473.29578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-2527148676.9720659</v>
      </c>
      <c r="L3263" s="444">
        <f t="shared" ca="1" si="144"/>
        <v>-609042831150.26782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25">
      <c r="G3264" s="459"/>
      <c r="H3264" s="459">
        <v>3257</v>
      </c>
      <c r="I3264" s="444">
        <f t="shared" ca="1" si="145"/>
        <v>-609042831150.26782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-2537678463.1261158</v>
      </c>
      <c r="L3264" s="444">
        <f t="shared" ca="1" si="144"/>
        <v>-611580509613.39392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25">
      <c r="G3265" s="459"/>
      <c r="H3265" s="459">
        <v>3258</v>
      </c>
      <c r="I3265" s="444">
        <f t="shared" ca="1" si="145"/>
        <v>-611580509613.39392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-2548252123.3891411</v>
      </c>
      <c r="L3265" s="444">
        <f t="shared" ca="1" si="144"/>
        <v>-614128761736.78308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25">
      <c r="G3266" s="459"/>
      <c r="H3266" s="459">
        <v>3259</v>
      </c>
      <c r="I3266" s="444">
        <f t="shared" ca="1" si="145"/>
        <v>-614128761736.78308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-2558869840.5699296</v>
      </c>
      <c r="L3266" s="444">
        <f t="shared" ca="1" si="144"/>
        <v>-616687631577.35303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25">
      <c r="G3267" s="459"/>
      <c r="H3267" s="459">
        <v>3260</v>
      </c>
      <c r="I3267" s="444">
        <f t="shared" ca="1" si="145"/>
        <v>-616687631577.35303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-2569531798.2389708</v>
      </c>
      <c r="L3267" s="444">
        <f t="shared" ca="1" si="144"/>
        <v>-619257163375.59204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25">
      <c r="G3268" s="459"/>
      <c r="H3268" s="459">
        <v>3261</v>
      </c>
      <c r="I3268" s="444">
        <f t="shared" ca="1" si="145"/>
        <v>-619257163375.59204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-2580238180.7316337</v>
      </c>
      <c r="L3268" s="444">
        <f t="shared" ca="1" si="144"/>
        <v>-621837401556.32373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25">
      <c r="G3269" s="459"/>
      <c r="H3269" s="459">
        <v>3262</v>
      </c>
      <c r="I3269" s="444">
        <f t="shared" ca="1" si="145"/>
        <v>-621837401556.32373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-2590989173.1513491</v>
      </c>
      <c r="L3269" s="444">
        <f t="shared" ca="1" si="144"/>
        <v>-624428390729.4751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25">
      <c r="G3270" s="459"/>
      <c r="H3270" s="459">
        <v>3263</v>
      </c>
      <c r="I3270" s="444">
        <f t="shared" ca="1" si="145"/>
        <v>-624428390729.4751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-2601784961.3728127</v>
      </c>
      <c r="L3270" s="444">
        <f t="shared" ca="1" si="144"/>
        <v>-627030175690.8479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25">
      <c r="G3271" s="459"/>
      <c r="H3271" s="459">
        <v>3264</v>
      </c>
      <c r="I3271" s="444">
        <f t="shared" ca="1" si="145"/>
        <v>-627030175690.8479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-2612625732.0451994</v>
      </c>
      <c r="L3271" s="444">
        <f t="shared" ca="1" si="144"/>
        <v>-629642801422.89307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25">
      <c r="G3272" s="459"/>
      <c r="H3272" s="459">
        <v>3265</v>
      </c>
      <c r="I3272" s="444">
        <f t="shared" ca="1" si="145"/>
        <v>-629642801422.89307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-2623511672.5953879</v>
      </c>
      <c r="L3272" s="444">
        <f t="shared" ca="1" si="144"/>
        <v>-632266313095.4884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25">
      <c r="G3273" s="459"/>
      <c r="H3273" s="459">
        <v>3266</v>
      </c>
      <c r="I3273" s="444">
        <f t="shared" ca="1" si="145"/>
        <v>-632266313095.4884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-2634442971.2312016</v>
      </c>
      <c r="L3273" s="444">
        <f t="shared" ca="1" si="144"/>
        <v>-634900756066.7196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25">
      <c r="G3274" s="459"/>
      <c r="H3274" s="459">
        <v>3267</v>
      </c>
      <c r="I3274" s="444">
        <f t="shared" ca="1" si="145"/>
        <v>-634900756066.7196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-2645419816.944665</v>
      </c>
      <c r="L3274" s="444">
        <f t="shared" ca="1" si="144"/>
        <v>-637546175883.66431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25">
      <c r="G3275" s="459"/>
      <c r="H3275" s="459">
        <v>3268</v>
      </c>
      <c r="I3275" s="444">
        <f t="shared" ca="1" si="145"/>
        <v>-637546175883.66431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-2656442399.5152678</v>
      </c>
      <c r="L3275" s="444">
        <f t="shared" ca="1" si="144"/>
        <v>-640202618283.17957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25">
      <c r="G3276" s="459"/>
      <c r="H3276" s="459">
        <v>3269</v>
      </c>
      <c r="I3276" s="444">
        <f t="shared" ca="1" si="145"/>
        <v>-640202618283.17957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-2667510909.513248</v>
      </c>
      <c r="L3276" s="444">
        <f t="shared" ca="1" si="144"/>
        <v>-642870129192.69287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25">
      <c r="G3277" s="459"/>
      <c r="H3277" s="459">
        <v>3270</v>
      </c>
      <c r="I3277" s="444">
        <f t="shared" ca="1" si="145"/>
        <v>-642870129192.69287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-2678625538.302887</v>
      </c>
      <c r="L3277" s="444">
        <f t="shared" ca="1" si="144"/>
        <v>-645548754730.99573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25">
      <c r="G3278" s="459"/>
      <c r="H3278" s="459">
        <v>3271</v>
      </c>
      <c r="I3278" s="444">
        <f t="shared" ca="1" si="145"/>
        <v>-645548754730.99573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-2689786478.0458155</v>
      </c>
      <c r="L3278" s="444">
        <f t="shared" ca="1" si="144"/>
        <v>-648238541209.0415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25">
      <c r="G3279" s="459"/>
      <c r="H3279" s="459">
        <v>3272</v>
      </c>
      <c r="I3279" s="444">
        <f t="shared" ca="1" si="145"/>
        <v>-648238541209.0415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-2700993921.7043395</v>
      </c>
      <c r="L3279" s="444">
        <f t="shared" ca="1" si="144"/>
        <v>-650939535130.74585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25">
      <c r="G3280" s="459"/>
      <c r="H3280" s="459">
        <v>3273</v>
      </c>
      <c r="I3280" s="444">
        <f t="shared" ca="1" si="145"/>
        <v>-650939535130.74585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-2712248063.0447745</v>
      </c>
      <c r="L3280" s="444">
        <f t="shared" ca="1" si="144"/>
        <v>-653651783193.79065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25">
      <c r="G3281" s="459"/>
      <c r="H3281" s="459">
        <v>3274</v>
      </c>
      <c r="I3281" s="444">
        <f t="shared" ca="1" si="145"/>
        <v>-653651783193.79065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-2723549096.6407943</v>
      </c>
      <c r="L3281" s="444">
        <f t="shared" ca="1" si="144"/>
        <v>-656375332290.4314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25">
      <c r="G3282" s="459"/>
      <c r="H3282" s="459">
        <v>3275</v>
      </c>
      <c r="I3282" s="444">
        <f t="shared" ca="1" si="145"/>
        <v>-656375332290.4314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-2734897217.8767977</v>
      </c>
      <c r="L3282" s="444">
        <f t="shared" ca="1" si="144"/>
        <v>-659110229508.30823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25">
      <c r="G3283" s="459"/>
      <c r="H3283" s="459">
        <v>3276</v>
      </c>
      <c r="I3283" s="444">
        <f t="shared" ca="1" si="145"/>
        <v>-659110229508.30823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-2746292622.9512844</v>
      </c>
      <c r="L3283" s="444">
        <f t="shared" ca="1" si="144"/>
        <v>-661856522131.25952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25">
      <c r="G3284" s="459"/>
      <c r="H3284" s="459">
        <v>3277</v>
      </c>
      <c r="I3284" s="444">
        <f t="shared" ca="1" si="145"/>
        <v>-661856522131.25952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-2757735508.8802481</v>
      </c>
      <c r="L3284" s="444">
        <f t="shared" ca="1" si="144"/>
        <v>-664614257640.13977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25">
      <c r="G3285" s="459"/>
      <c r="H3285" s="459">
        <v>3278</v>
      </c>
      <c r="I3285" s="444">
        <f t="shared" ca="1" si="145"/>
        <v>-664614257640.13977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-2769226073.5005822</v>
      </c>
      <c r="L3285" s="444">
        <f t="shared" ca="1" si="144"/>
        <v>-667383483713.64038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25">
      <c r="G3286" s="459"/>
      <c r="H3286" s="459">
        <v>3279</v>
      </c>
      <c r="I3286" s="444">
        <f t="shared" ca="1" si="145"/>
        <v>-667383483713.64038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-2780764515.4735017</v>
      </c>
      <c r="L3286" s="444">
        <f t="shared" ca="1" si="144"/>
        <v>-670164248229.11389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25">
      <c r="G3287" s="459"/>
      <c r="H3287" s="459">
        <v>3280</v>
      </c>
      <c r="I3287" s="444">
        <f t="shared" ca="1" si="145"/>
        <v>-670164248229.11389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-2792351034.2879744</v>
      </c>
      <c r="L3287" s="444">
        <f t="shared" ca="1" si="144"/>
        <v>-672956599263.40186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25">
      <c r="G3288" s="459"/>
      <c r="H3288" s="459">
        <v>3281</v>
      </c>
      <c r="I3288" s="444">
        <f t="shared" ca="1" si="145"/>
        <v>-672956599263.40186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-2803985830.2641745</v>
      </c>
      <c r="L3288" s="444">
        <f t="shared" ca="1" si="144"/>
        <v>-675760585093.66602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25">
      <c r="G3289" s="459"/>
      <c r="H3289" s="459">
        <v>3282</v>
      </c>
      <c r="I3289" s="444">
        <f t="shared" ca="1" si="145"/>
        <v>-675760585093.66602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-2815669104.5569415</v>
      </c>
      <c r="L3289" s="444">
        <f t="shared" ca="1" si="144"/>
        <v>-678576254198.2229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25">
      <c r="G3290" s="459"/>
      <c r="H3290" s="459">
        <v>3283</v>
      </c>
      <c r="I3290" s="444">
        <f t="shared" ca="1" si="145"/>
        <v>-678576254198.2229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-2827401059.1592622</v>
      </c>
      <c r="L3290" s="444">
        <f t="shared" ca="1" si="144"/>
        <v>-681403655257.3822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25">
      <c r="G3291" s="459"/>
      <c r="H3291" s="459">
        <v>3284</v>
      </c>
      <c r="I3291" s="444">
        <f t="shared" ca="1" si="145"/>
        <v>-681403655257.3822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-2839181896.9057593</v>
      </c>
      <c r="L3291" s="444">
        <f t="shared" ca="1" si="144"/>
        <v>-684242837154.28796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25">
      <c r="G3292" s="459"/>
      <c r="H3292" s="459">
        <v>3285</v>
      </c>
      <c r="I3292" s="444">
        <f t="shared" ca="1" si="145"/>
        <v>-684242837154.28796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-2851011821.4761996</v>
      </c>
      <c r="L3292" s="444">
        <f t="shared" ca="1" si="144"/>
        <v>-687093848975.76416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25">
      <c r="G3293" s="459"/>
      <c r="H3293" s="459">
        <v>3286</v>
      </c>
      <c r="I3293" s="444">
        <f t="shared" ca="1" si="145"/>
        <v>-687093848975.76416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-2862891037.3990173</v>
      </c>
      <c r="L3293" s="444">
        <f t="shared" ca="1" si="144"/>
        <v>-689956740013.16321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25">
      <c r="G3294" s="459"/>
      <c r="H3294" s="459">
        <v>3287</v>
      </c>
      <c r="I3294" s="444">
        <f t="shared" ca="1" si="145"/>
        <v>-689956740013.16321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-2874819750.0548468</v>
      </c>
      <c r="L3294" s="444">
        <f t="shared" ca="1" si="144"/>
        <v>-692831559763.21802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25">
      <c r="G3295" s="459"/>
      <c r="H3295" s="459">
        <v>3288</v>
      </c>
      <c r="I3295" s="444">
        <f t="shared" ca="1" si="145"/>
        <v>-692831559763.21802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-2886798165.6800752</v>
      </c>
      <c r="L3295" s="444">
        <f t="shared" ca="1" si="144"/>
        <v>-695718357928.89807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25">
      <c r="G3296" s="459"/>
      <c r="H3296" s="459">
        <v>3289</v>
      </c>
      <c r="I3296" s="444">
        <f t="shared" ca="1" si="145"/>
        <v>-695718357928.89807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-2898826491.3704085</v>
      </c>
      <c r="L3296" s="444">
        <f t="shared" ca="1" si="144"/>
        <v>-698617184420.26843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25">
      <c r="G3297" s="459"/>
      <c r="H3297" s="459">
        <v>3290</v>
      </c>
      <c r="I3297" s="444">
        <f t="shared" ca="1" si="145"/>
        <v>-698617184420.26843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-2910904935.0844517</v>
      </c>
      <c r="L3297" s="444">
        <f t="shared" ca="1" si="144"/>
        <v>-701528089355.35291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25">
      <c r="G3298" s="459"/>
      <c r="H3298" s="459">
        <v>3291</v>
      </c>
      <c r="I3298" s="444">
        <f t="shared" ca="1" si="145"/>
        <v>-701528089355.35291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-2923033705.6473036</v>
      </c>
      <c r="L3298" s="444">
        <f t="shared" ca="1" si="144"/>
        <v>-704451123061.00024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25">
      <c r="G3299" s="459"/>
      <c r="H3299" s="459">
        <v>3292</v>
      </c>
      <c r="I3299" s="444">
        <f t="shared" ca="1" si="145"/>
        <v>-704451123061.00024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-2935213012.7541676</v>
      </c>
      <c r="L3299" s="444">
        <f t="shared" ca="1" si="144"/>
        <v>-707386336073.75439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25">
      <c r="G3300" s="459"/>
      <c r="H3300" s="459">
        <v>3293</v>
      </c>
      <c r="I3300" s="444">
        <f t="shared" ca="1" si="145"/>
        <v>-707386336073.75439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-2947443066.9739766</v>
      </c>
      <c r="L3300" s="444">
        <f t="shared" ca="1" si="144"/>
        <v>-710333779140.72839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25">
      <c r="G3301" s="459"/>
      <c r="H3301" s="459">
        <v>3294</v>
      </c>
      <c r="I3301" s="444">
        <f t="shared" ca="1" si="145"/>
        <v>-710333779140.72839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-2959724079.7530351</v>
      </c>
      <c r="L3301" s="444">
        <f t="shared" ca="1" si="144"/>
        <v>-713293503220.48145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25">
      <c r="G3302" s="459"/>
      <c r="H3302" s="459">
        <v>3295</v>
      </c>
      <c r="I3302" s="444">
        <f t="shared" ca="1" si="145"/>
        <v>-713293503220.48145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-2972056263.4186726</v>
      </c>
      <c r="L3302" s="444">
        <f t="shared" ca="1" si="144"/>
        <v>-716265559483.90015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25">
      <c r="G3303" s="459"/>
      <c r="H3303" s="459">
        <v>3296</v>
      </c>
      <c r="I3303" s="444">
        <f t="shared" ca="1" si="145"/>
        <v>-716265559483.90015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-2984439831.1829171</v>
      </c>
      <c r="L3303" s="444">
        <f t="shared" ca="1" si="144"/>
        <v>-719249999315.08301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25">
      <c r="G3304" s="459"/>
      <c r="H3304" s="459">
        <v>3297</v>
      </c>
      <c r="I3304" s="444">
        <f t="shared" ca="1" si="145"/>
        <v>-719249999315.08301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-2996874997.1461792</v>
      </c>
      <c r="L3304" s="444">
        <f t="shared" ca="1" si="144"/>
        <v>-722246874312.22925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25">
      <c r="G3305" s="459"/>
      <c r="H3305" s="459">
        <v>3298</v>
      </c>
      <c r="I3305" s="444">
        <f t="shared" ca="1" si="145"/>
        <v>-722246874312.22925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-3009361976.3009553</v>
      </c>
      <c r="L3305" s="444">
        <f t="shared" ca="1" si="144"/>
        <v>-725256236288.53015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25">
      <c r="G3306" s="459"/>
      <c r="H3306" s="459">
        <v>3299</v>
      </c>
      <c r="I3306" s="444">
        <f t="shared" ca="1" si="145"/>
        <v>-725256236288.53015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-3021900984.5355425</v>
      </c>
      <c r="L3306" s="444">
        <f t="shared" ca="1" si="144"/>
        <v>-728278137273.06567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25">
      <c r="G3307" s="459"/>
      <c r="H3307" s="459">
        <v>3300</v>
      </c>
      <c r="I3307" s="444">
        <f t="shared" ca="1" si="145"/>
        <v>-728278137273.06567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-3034492238.6377735</v>
      </c>
      <c r="L3307" s="444">
        <f t="shared" ca="1" si="144"/>
        <v>-731312629511.70349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25">
      <c r="G3308" s="459"/>
      <c r="H3308" s="459">
        <v>3301</v>
      </c>
      <c r="I3308" s="444">
        <f t="shared" ca="1" si="145"/>
        <v>-731312629511.70349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-3047135956.2987647</v>
      </c>
      <c r="L3308" s="444">
        <f t="shared" ca="1" si="144"/>
        <v>-734359765468.0022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25">
      <c r="G3309" s="459"/>
      <c r="H3309" s="459">
        <v>3302</v>
      </c>
      <c r="I3309" s="444">
        <f t="shared" ca="1" si="145"/>
        <v>-734359765468.0022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-3059832356.1166759</v>
      </c>
      <c r="L3309" s="444">
        <f t="shared" ca="1" si="144"/>
        <v>-737419597824.1189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25">
      <c r="G3310" s="459"/>
      <c r="H3310" s="459">
        <v>3303</v>
      </c>
      <c r="I3310" s="444">
        <f t="shared" ca="1" si="145"/>
        <v>-737419597824.1189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-3072581657.6004953</v>
      </c>
      <c r="L3310" s="444">
        <f t="shared" ca="1" si="144"/>
        <v>-740492179481.71936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25">
      <c r="G3311" s="459"/>
      <c r="H3311" s="459">
        <v>3304</v>
      </c>
      <c r="I3311" s="444">
        <f t="shared" ca="1" si="145"/>
        <v>-740492179481.71936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-3085384081.1738305</v>
      </c>
      <c r="L3311" s="444">
        <f t="shared" ca="1" si="144"/>
        <v>-743577563562.89319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25">
      <c r="G3312" s="459"/>
      <c r="H3312" s="459">
        <v>3305</v>
      </c>
      <c r="I3312" s="444">
        <f t="shared" ca="1" si="145"/>
        <v>-743577563562.89319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-3098239848.1787214</v>
      </c>
      <c r="L3312" s="444">
        <f t="shared" ca="1" si="144"/>
        <v>-746675803411.0719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25">
      <c r="G3313" s="459"/>
      <c r="H3313" s="459">
        <v>3306</v>
      </c>
      <c r="I3313" s="444">
        <f t="shared" ca="1" si="145"/>
        <v>-746675803411.0719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-3111149180.8794661</v>
      </c>
      <c r="L3313" s="444">
        <f t="shared" ca="1" si="144"/>
        <v>-749786952591.95142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25">
      <c r="G3314" s="459"/>
      <c r="H3314" s="459">
        <v>3307</v>
      </c>
      <c r="I3314" s="444">
        <f t="shared" ca="1" si="145"/>
        <v>-749786952591.95142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-3124112302.466464</v>
      </c>
      <c r="L3314" s="444">
        <f t="shared" ca="1" si="144"/>
        <v>-752911064894.41785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25">
      <c r="G3315" s="459"/>
      <c r="H3315" s="459">
        <v>3308</v>
      </c>
      <c r="I3315" s="444">
        <f t="shared" ca="1" si="145"/>
        <v>-752911064894.41785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-3137129437.0600743</v>
      </c>
      <c r="L3315" s="444">
        <f t="shared" ca="1" si="144"/>
        <v>-756048194331.47791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25">
      <c r="G3316" s="459"/>
      <c r="H3316" s="459">
        <v>3309</v>
      </c>
      <c r="I3316" s="444">
        <f t="shared" ca="1" si="145"/>
        <v>-756048194331.47791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-3150200809.7144914</v>
      </c>
      <c r="L3316" s="444">
        <f t="shared" ca="1" si="144"/>
        <v>-759198395141.19238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25">
      <c r="G3317" s="459"/>
      <c r="H3317" s="459">
        <v>3310</v>
      </c>
      <c r="I3317" s="444">
        <f t="shared" ca="1" si="145"/>
        <v>-759198395141.19238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-3163326646.4216347</v>
      </c>
      <c r="L3317" s="444">
        <f t="shared" ca="1" si="144"/>
        <v>-762361721787.61401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25">
      <c r="G3318" s="459"/>
      <c r="H3318" s="459">
        <v>3311</v>
      </c>
      <c r="I3318" s="444">
        <f t="shared" ca="1" si="145"/>
        <v>-762361721787.61401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-3176507174.1150584</v>
      </c>
      <c r="L3318" s="444">
        <f t="shared" ca="1" si="144"/>
        <v>-765538228961.72913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25">
      <c r="G3319" s="459"/>
      <c r="H3319" s="459">
        <v>3312</v>
      </c>
      <c r="I3319" s="444">
        <f t="shared" ca="1" si="145"/>
        <v>-765538228961.72913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-3189742620.6738715</v>
      </c>
      <c r="L3319" s="444">
        <f t="shared" ca="1" si="144"/>
        <v>-768727971582.40295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25">
      <c r="G3320" s="459"/>
      <c r="H3320" s="459">
        <v>3313</v>
      </c>
      <c r="I3320" s="444">
        <f t="shared" ca="1" si="145"/>
        <v>-768727971582.40295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-3203033214.9266791</v>
      </c>
      <c r="L3320" s="444">
        <f t="shared" ca="1" si="144"/>
        <v>-771931004797.32959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25">
      <c r="G3321" s="459"/>
      <c r="H3321" s="459">
        <v>3314</v>
      </c>
      <c r="I3321" s="444">
        <f t="shared" ca="1" si="145"/>
        <v>-771931004797.32959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-3216379186.65554</v>
      </c>
      <c r="L3321" s="444">
        <f t="shared" ca="1" si="144"/>
        <v>-775147383983.98511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25">
      <c r="G3322" s="459"/>
      <c r="H3322" s="459">
        <v>3315</v>
      </c>
      <c r="I3322" s="444">
        <f t="shared" ca="1" si="145"/>
        <v>-775147383983.98511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-3229780766.5999379</v>
      </c>
      <c r="L3322" s="444">
        <f t="shared" ca="1" si="144"/>
        <v>-778377164750.58508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25">
      <c r="G3323" s="459"/>
      <c r="H3323" s="459">
        <v>3316</v>
      </c>
      <c r="I3323" s="444">
        <f t="shared" ca="1" si="145"/>
        <v>-778377164750.58508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-3243238186.4607711</v>
      </c>
      <c r="L3323" s="444">
        <f t="shared" ref="L3323:L3577" ca="1" si="149">I3323-J3323+K3323</f>
        <v>-781620402937.0459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25">
      <c r="G3324" s="459"/>
      <c r="H3324" s="459">
        <v>3317</v>
      </c>
      <c r="I3324" s="444">
        <f t="shared" ref="I3324:I3578" ca="1" si="150">L3323</f>
        <v>-781620402937.0459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-3256751678.9043579</v>
      </c>
      <c r="L3324" s="444">
        <f t="shared" ca="1" si="149"/>
        <v>-784877154615.9502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25">
      <c r="G3325" s="459"/>
      <c r="H3325" s="459">
        <v>3318</v>
      </c>
      <c r="I3325" s="444">
        <f t="shared" ca="1" si="150"/>
        <v>-784877154615.9502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-3270321477.5664592</v>
      </c>
      <c r="L3325" s="444">
        <f t="shared" ca="1" si="149"/>
        <v>-788147476093.5166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25">
      <c r="G3326" s="459"/>
      <c r="H3326" s="459">
        <v>3319</v>
      </c>
      <c r="I3326" s="444">
        <f t="shared" ca="1" si="150"/>
        <v>-788147476093.5166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-3283947817.0563192</v>
      </c>
      <c r="L3326" s="444">
        <f t="shared" ca="1" si="149"/>
        <v>-791431423910.57288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25">
      <c r="G3327" s="459"/>
      <c r="H3327" s="459">
        <v>3320</v>
      </c>
      <c r="I3327" s="444">
        <f t="shared" ca="1" si="150"/>
        <v>-791431423910.57288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-3297630932.9607201</v>
      </c>
      <c r="L3327" s="444">
        <f t="shared" ca="1" si="149"/>
        <v>-794729054843.53357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25">
      <c r="G3328" s="459"/>
      <c r="H3328" s="459">
        <v>3321</v>
      </c>
      <c r="I3328" s="444">
        <f t="shared" ca="1" si="150"/>
        <v>-794729054843.53357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-3311371061.8480563</v>
      </c>
      <c r="L3328" s="444">
        <f t="shared" ca="1" si="149"/>
        <v>-798040425905.38159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25">
      <c r="G3329" s="459"/>
      <c r="H3329" s="459">
        <v>3322</v>
      </c>
      <c r="I3329" s="444">
        <f t="shared" ca="1" si="150"/>
        <v>-798040425905.38159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-3325168441.2724233</v>
      </c>
      <c r="L3329" s="444">
        <f t="shared" ca="1" si="149"/>
        <v>-801365594346.65405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25">
      <c r="G3330" s="459"/>
      <c r="H3330" s="459">
        <v>3323</v>
      </c>
      <c r="I3330" s="444">
        <f t="shared" ca="1" si="150"/>
        <v>-801365594346.65405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-3339023309.7777252</v>
      </c>
      <c r="L3330" s="444">
        <f t="shared" ca="1" si="149"/>
        <v>-804704617656.43176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25">
      <c r="G3331" s="459"/>
      <c r="H3331" s="459">
        <v>3324</v>
      </c>
      <c r="I3331" s="444">
        <f t="shared" ca="1" si="150"/>
        <v>-804704617656.43176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-3352935906.9017992</v>
      </c>
      <c r="L3331" s="444">
        <f t="shared" ca="1" si="149"/>
        <v>-808057553563.33362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25">
      <c r="G3332" s="459"/>
      <c r="H3332" s="459">
        <v>3325</v>
      </c>
      <c r="I3332" s="444">
        <f t="shared" ca="1" si="150"/>
        <v>-808057553563.33362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-3366906473.1805568</v>
      </c>
      <c r="L3332" s="444">
        <f t="shared" ca="1" si="149"/>
        <v>-811424460036.51416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25">
      <c r="G3333" s="459"/>
      <c r="H3333" s="459">
        <v>3326</v>
      </c>
      <c r="I3333" s="444">
        <f t="shared" ca="1" si="150"/>
        <v>-811424460036.51416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-3380935250.1521425</v>
      </c>
      <c r="L3333" s="444">
        <f t="shared" ca="1" si="149"/>
        <v>-814805395286.66626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25">
      <c r="G3334" s="459"/>
      <c r="H3334" s="459">
        <v>3327</v>
      </c>
      <c r="I3334" s="444">
        <f t="shared" ca="1" si="150"/>
        <v>-814805395286.66626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-3395022480.3611093</v>
      </c>
      <c r="L3334" s="444">
        <f t="shared" ca="1" si="149"/>
        <v>-818200417767.02734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25">
      <c r="G3335" s="459"/>
      <c r="H3335" s="459">
        <v>3328</v>
      </c>
      <c r="I3335" s="444">
        <f t="shared" ca="1" si="150"/>
        <v>-818200417767.02734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-3409168407.3626137</v>
      </c>
      <c r="L3335" s="444">
        <f t="shared" ca="1" si="149"/>
        <v>-821609586174.39001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25">
      <c r="G3336" s="459"/>
      <c r="H3336" s="459">
        <v>3329</v>
      </c>
      <c r="I3336" s="444">
        <f t="shared" ca="1" si="150"/>
        <v>-821609586174.39001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-3423373275.726625</v>
      </c>
      <c r="L3336" s="444">
        <f t="shared" ca="1" si="149"/>
        <v>-825032959450.1167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25">
      <c r="G3337" s="459"/>
      <c r="H3337" s="459">
        <v>3330</v>
      </c>
      <c r="I3337" s="444">
        <f t="shared" ca="1" si="150"/>
        <v>-825032959450.1167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-3437637331.0421529</v>
      </c>
      <c r="L3337" s="444">
        <f t="shared" ca="1" si="149"/>
        <v>-828470596781.15881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25">
      <c r="G3338" s="459"/>
      <c r="H3338" s="459">
        <v>3331</v>
      </c>
      <c r="I3338" s="444">
        <f t="shared" ca="1" si="150"/>
        <v>-828470596781.15881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-3451960819.921495</v>
      </c>
      <c r="L3338" s="444">
        <f t="shared" ca="1" si="149"/>
        <v>-831922557601.08032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25">
      <c r="G3339" s="459"/>
      <c r="H3339" s="459">
        <v>3332</v>
      </c>
      <c r="I3339" s="444">
        <f t="shared" ca="1" si="150"/>
        <v>-831922557601.08032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-3466343990.0045013</v>
      </c>
      <c r="L3339" s="444">
        <f t="shared" ca="1" si="149"/>
        <v>-835388901591.08484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25">
      <c r="G3340" s="459"/>
      <c r="H3340" s="459">
        <v>3333</v>
      </c>
      <c r="I3340" s="444">
        <f t="shared" ca="1" si="150"/>
        <v>-835388901591.08484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-3480787089.9628534</v>
      </c>
      <c r="L3340" s="444">
        <f t="shared" ca="1" si="149"/>
        <v>-838869688681.04773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25">
      <c r="G3341" s="459"/>
      <c r="H3341" s="459">
        <v>3334</v>
      </c>
      <c r="I3341" s="444">
        <f t="shared" ca="1" si="150"/>
        <v>-838869688681.04773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-3495290369.5043654</v>
      </c>
      <c r="L3341" s="444">
        <f t="shared" ca="1" si="149"/>
        <v>-842364979050.55212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25">
      <c r="G3342" s="459"/>
      <c r="H3342" s="459">
        <v>3335</v>
      </c>
      <c r="I3342" s="444">
        <f t="shared" ca="1" si="150"/>
        <v>-842364979050.55212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-3509854079.3773003</v>
      </c>
      <c r="L3342" s="444">
        <f t="shared" ca="1" si="149"/>
        <v>-845874833129.92944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25">
      <c r="G3343" s="459"/>
      <c r="H3343" s="459">
        <v>3336</v>
      </c>
      <c r="I3343" s="444">
        <f t="shared" ca="1" si="150"/>
        <v>-845874833129.92944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-3524478471.3747058</v>
      </c>
      <c r="L3343" s="444">
        <f t="shared" ca="1" si="149"/>
        <v>-849399311601.3042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25">
      <c r="G3344" s="459"/>
      <c r="H3344" s="459">
        <v>3337</v>
      </c>
      <c r="I3344" s="444">
        <f t="shared" ca="1" si="150"/>
        <v>-849399311601.3042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-3539163798.3387675</v>
      </c>
      <c r="L3344" s="444">
        <f t="shared" ca="1" si="149"/>
        <v>-852938475399.64294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25">
      <c r="G3345" s="459"/>
      <c r="H3345" s="459">
        <v>3338</v>
      </c>
      <c r="I3345" s="444">
        <f t="shared" ca="1" si="150"/>
        <v>-852938475399.64294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-3553910314.1651788</v>
      </c>
      <c r="L3345" s="444">
        <f t="shared" ca="1" si="149"/>
        <v>-856492385713.80811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25">
      <c r="G3346" s="459"/>
      <c r="H3346" s="459">
        <v>3339</v>
      </c>
      <c r="I3346" s="444">
        <f t="shared" ca="1" si="150"/>
        <v>-856492385713.80811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-3568718273.8075342</v>
      </c>
      <c r="L3346" s="444">
        <f t="shared" ca="1" si="149"/>
        <v>-860061103987.6156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25">
      <c r="G3347" s="459"/>
      <c r="H3347" s="459">
        <v>3340</v>
      </c>
      <c r="I3347" s="444">
        <f t="shared" ca="1" si="150"/>
        <v>-860061103987.6156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-3583587933.2817316</v>
      </c>
      <c r="L3347" s="444">
        <f t="shared" ca="1" si="149"/>
        <v>-863644691920.89734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25">
      <c r="G3348" s="459"/>
      <c r="H3348" s="459">
        <v>3341</v>
      </c>
      <c r="I3348" s="444">
        <f t="shared" ca="1" si="150"/>
        <v>-863644691920.89734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-3598519549.6704054</v>
      </c>
      <c r="L3348" s="444">
        <f t="shared" ca="1" si="149"/>
        <v>-867243211470.56775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25">
      <c r="G3349" s="459"/>
      <c r="H3349" s="459">
        <v>3342</v>
      </c>
      <c r="I3349" s="444">
        <f t="shared" ca="1" si="150"/>
        <v>-867243211470.56775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-3613513381.1273656</v>
      </c>
      <c r="L3349" s="444">
        <f t="shared" ca="1" si="149"/>
        <v>-870856724851.69507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25">
      <c r="G3350" s="459"/>
      <c r="H3350" s="459">
        <v>3343</v>
      </c>
      <c r="I3350" s="444">
        <f t="shared" ca="1" si="150"/>
        <v>-870856724851.69507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-3628569686.8820629</v>
      </c>
      <c r="L3350" s="444">
        <f t="shared" ca="1" si="149"/>
        <v>-874485294538.57715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25">
      <c r="G3351" s="459"/>
      <c r="H3351" s="459">
        <v>3344</v>
      </c>
      <c r="I3351" s="444">
        <f t="shared" ca="1" si="150"/>
        <v>-874485294538.57715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-3643688727.2440715</v>
      </c>
      <c r="L3351" s="444">
        <f t="shared" ca="1" si="149"/>
        <v>-878128983265.82117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25">
      <c r="G3352" s="459"/>
      <c r="H3352" s="459">
        <v>3345</v>
      </c>
      <c r="I3352" s="444">
        <f t="shared" ca="1" si="150"/>
        <v>-878128983265.82117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-3658870763.6075883</v>
      </c>
      <c r="L3352" s="444">
        <f t="shared" ca="1" si="149"/>
        <v>-881787854029.42871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25">
      <c r="G3353" s="459"/>
      <c r="H3353" s="459">
        <v>3346</v>
      </c>
      <c r="I3353" s="444">
        <f t="shared" ca="1" si="150"/>
        <v>-881787854029.42871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-3674116058.4559536</v>
      </c>
      <c r="L3353" s="444">
        <f t="shared" ca="1" si="149"/>
        <v>-885461970087.88464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25">
      <c r="G3354" s="459"/>
      <c r="H3354" s="459">
        <v>3347</v>
      </c>
      <c r="I3354" s="444">
        <f t="shared" ca="1" si="150"/>
        <v>-885461970087.88464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-3689424875.3661861</v>
      </c>
      <c r="L3354" s="444">
        <f t="shared" ca="1" si="149"/>
        <v>-889151394963.25085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25">
      <c r="G3355" s="459"/>
      <c r="H3355" s="459">
        <v>3348</v>
      </c>
      <c r="I3355" s="444">
        <f t="shared" ca="1" si="150"/>
        <v>-889151394963.25085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-3704797479.013545</v>
      </c>
      <c r="L3355" s="444">
        <f t="shared" ca="1" si="149"/>
        <v>-892856192442.2644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25">
      <c r="G3356" s="459"/>
      <c r="H3356" s="459">
        <v>3349</v>
      </c>
      <c r="I3356" s="444">
        <f t="shared" ca="1" si="150"/>
        <v>-892856192442.2644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-3720234135.1761017</v>
      </c>
      <c r="L3356" s="444">
        <f t="shared" ca="1" si="149"/>
        <v>-896576426577.44055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25">
      <c r="G3357" s="459"/>
      <c r="H3357" s="459">
        <v>3350</v>
      </c>
      <c r="I3357" s="444">
        <f t="shared" ca="1" si="150"/>
        <v>-896576426577.44055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-3735735110.739336</v>
      </c>
      <c r="L3357" s="444">
        <f t="shared" ca="1" si="149"/>
        <v>-900312161688.17993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25">
      <c r="G3358" s="459"/>
      <c r="H3358" s="459">
        <v>3351</v>
      </c>
      <c r="I3358" s="444">
        <f t="shared" ca="1" si="150"/>
        <v>-900312161688.17993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-3751300673.7007489</v>
      </c>
      <c r="L3358" s="444">
        <f t="shared" ca="1" si="149"/>
        <v>-904063462361.88074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25">
      <c r="G3359" s="459"/>
      <c r="H3359" s="459">
        <v>3352</v>
      </c>
      <c r="I3359" s="444">
        <f t="shared" ca="1" si="150"/>
        <v>-904063462361.88074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-3766931093.1745033</v>
      </c>
      <c r="L3359" s="444">
        <f t="shared" ca="1" si="149"/>
        <v>-907830393455.0553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25">
      <c r="G3360" s="459"/>
      <c r="H3360" s="459">
        <v>3353</v>
      </c>
      <c r="I3360" s="444">
        <f t="shared" ca="1" si="150"/>
        <v>-907830393455.0553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-3782626639.3960633</v>
      </c>
      <c r="L3360" s="444">
        <f t="shared" ca="1" si="149"/>
        <v>-911613020094.45142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25">
      <c r="G3361" s="459"/>
      <c r="H3361" s="459">
        <v>3354</v>
      </c>
      <c r="I3361" s="444">
        <f t="shared" ca="1" si="150"/>
        <v>-911613020094.45142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-3798387583.726881</v>
      </c>
      <c r="L3361" s="444">
        <f t="shared" ca="1" si="149"/>
        <v>-915411407678.17834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25">
      <c r="G3362" s="459"/>
      <c r="H3362" s="459">
        <v>3355</v>
      </c>
      <c r="I3362" s="444">
        <f t="shared" ca="1" si="150"/>
        <v>-915411407678.17834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-3814214198.6590762</v>
      </c>
      <c r="L3362" s="444">
        <f t="shared" ca="1" si="149"/>
        <v>-919225621876.8374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25">
      <c r="G3363" s="459"/>
      <c r="H3363" s="459">
        <v>3356</v>
      </c>
      <c r="I3363" s="444">
        <f t="shared" ca="1" si="150"/>
        <v>-919225621876.8374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-3830106757.8201561</v>
      </c>
      <c r="L3363" s="444">
        <f t="shared" ca="1" si="149"/>
        <v>-923055728634.65759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25">
      <c r="G3364" s="459"/>
      <c r="H3364" s="459">
        <v>3357</v>
      </c>
      <c r="I3364" s="444">
        <f t="shared" ca="1" si="150"/>
        <v>-923055728634.65759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-3846065535.9777398</v>
      </c>
      <c r="L3364" s="444">
        <f t="shared" ca="1" si="149"/>
        <v>-926901794170.63538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25">
      <c r="G3365" s="459"/>
      <c r="H3365" s="459">
        <v>3358</v>
      </c>
      <c r="I3365" s="444">
        <f t="shared" ca="1" si="150"/>
        <v>-926901794170.63538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-3862090809.0443139</v>
      </c>
      <c r="L3365" s="444">
        <f t="shared" ca="1" si="149"/>
        <v>-930763884979.67969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25">
      <c r="G3366" s="459"/>
      <c r="H3366" s="459">
        <v>3359</v>
      </c>
      <c r="I3366" s="444">
        <f t="shared" ca="1" si="150"/>
        <v>-930763884979.67969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-3878182854.0819988</v>
      </c>
      <c r="L3366" s="444">
        <f t="shared" ca="1" si="149"/>
        <v>-934642067833.76172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25">
      <c r="G3367" s="459"/>
      <c r="H3367" s="459">
        <v>3360</v>
      </c>
      <c r="I3367" s="444">
        <f t="shared" ca="1" si="150"/>
        <v>-934642067833.76172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-3894341949.3073406</v>
      </c>
      <c r="L3367" s="444">
        <f t="shared" ca="1" si="149"/>
        <v>-938536409783.06909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25">
      <c r="G3368" s="459"/>
      <c r="H3368" s="459">
        <v>3361</v>
      </c>
      <c r="I3368" s="444">
        <f t="shared" ca="1" si="150"/>
        <v>-938536409783.06909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-3910568374.0961213</v>
      </c>
      <c r="L3368" s="444">
        <f t="shared" ca="1" si="149"/>
        <v>-942446978157.16516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25">
      <c r="G3369" s="459"/>
      <c r="H3369" s="459">
        <v>3362</v>
      </c>
      <c r="I3369" s="444">
        <f t="shared" ca="1" si="150"/>
        <v>-942446978157.16516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-3926862408.9881887</v>
      </c>
      <c r="L3369" s="444">
        <f t="shared" ca="1" si="149"/>
        <v>-946373840566.15332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25">
      <c r="G3370" s="459"/>
      <c r="H3370" s="459">
        <v>3363</v>
      </c>
      <c r="I3370" s="444">
        <f t="shared" ca="1" si="150"/>
        <v>-946373840566.15332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-3943224335.6923056</v>
      </c>
      <c r="L3370" s="444">
        <f t="shared" ca="1" si="149"/>
        <v>-950317064901.84558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25">
      <c r="G3371" s="459"/>
      <c r="H3371" s="459">
        <v>3364</v>
      </c>
      <c r="I3371" s="444">
        <f t="shared" ca="1" si="150"/>
        <v>-950317064901.84558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-3959654437.091023</v>
      </c>
      <c r="L3371" s="444">
        <f t="shared" ca="1" si="149"/>
        <v>-954276719338.93665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25">
      <c r="G3372" s="459"/>
      <c r="H3372" s="459">
        <v>3365</v>
      </c>
      <c r="I3372" s="444">
        <f t="shared" ca="1" si="150"/>
        <v>-954276719338.93665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-3976152997.2455692</v>
      </c>
      <c r="L3372" s="444">
        <f t="shared" ca="1" si="149"/>
        <v>-958252872336.18225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25">
      <c r="G3373" s="459"/>
      <c r="H3373" s="459">
        <v>3366</v>
      </c>
      <c r="I3373" s="444">
        <f t="shared" ca="1" si="150"/>
        <v>-958252872336.18225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-3992720301.4007587</v>
      </c>
      <c r="L3373" s="444">
        <f t="shared" ca="1" si="149"/>
        <v>-962245592637.58301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25">
      <c r="G3374" s="459"/>
      <c r="H3374" s="459">
        <v>3367</v>
      </c>
      <c r="I3374" s="444">
        <f t="shared" ca="1" si="150"/>
        <v>-962245592637.58301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-4009356635.9899297</v>
      </c>
      <c r="L3374" s="444">
        <f t="shared" ca="1" si="149"/>
        <v>-966254949273.573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25">
      <c r="G3375" s="459"/>
      <c r="H3375" s="459">
        <v>3368</v>
      </c>
      <c r="I3375" s="444">
        <f t="shared" ca="1" si="150"/>
        <v>-966254949273.573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-4026062288.6398873</v>
      </c>
      <c r="L3375" s="444">
        <f t="shared" ca="1" si="149"/>
        <v>-970281011562.21289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25">
      <c r="G3376" s="459"/>
      <c r="H3376" s="459">
        <v>3369</v>
      </c>
      <c r="I3376" s="444">
        <f t="shared" ca="1" si="150"/>
        <v>-970281011562.21289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-4042837548.1758871</v>
      </c>
      <c r="L3376" s="444">
        <f t="shared" ca="1" si="149"/>
        <v>-974323849110.38879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25">
      <c r="G3377" s="459"/>
      <c r="H3377" s="459">
        <v>3370</v>
      </c>
      <c r="I3377" s="444">
        <f t="shared" ca="1" si="150"/>
        <v>-974323849110.38879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-4059682704.6266198</v>
      </c>
      <c r="L3377" s="444">
        <f t="shared" ca="1" si="149"/>
        <v>-978383531815.01538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25">
      <c r="G3378" s="459"/>
      <c r="H3378" s="459">
        <v>3371</v>
      </c>
      <c r="I3378" s="444">
        <f t="shared" ca="1" si="150"/>
        <v>-978383531815.01538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-4076598049.2292304</v>
      </c>
      <c r="L3378" s="444">
        <f t="shared" ca="1" si="149"/>
        <v>-982460129864.24463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25">
      <c r="G3379" s="459"/>
      <c r="H3379" s="459">
        <v>3372</v>
      </c>
      <c r="I3379" s="444">
        <f t="shared" ca="1" si="150"/>
        <v>-982460129864.24463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-4093583874.4343524</v>
      </c>
      <c r="L3379" s="444">
        <f t="shared" ca="1" si="149"/>
        <v>-986553713738.67896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25">
      <c r="G3380" s="459"/>
      <c r="H3380" s="459">
        <v>3373</v>
      </c>
      <c r="I3380" s="444">
        <f t="shared" ca="1" si="150"/>
        <v>-986553713738.67896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-4110640473.9111619</v>
      </c>
      <c r="L3380" s="444">
        <f t="shared" ca="1" si="149"/>
        <v>-990664354212.59009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25">
      <c r="G3381" s="459"/>
      <c r="H3381" s="459">
        <v>3374</v>
      </c>
      <c r="I3381" s="444">
        <f t="shared" ca="1" si="150"/>
        <v>-990664354212.59009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-4127768142.5524588</v>
      </c>
      <c r="L3381" s="444">
        <f t="shared" ca="1" si="149"/>
        <v>-994792122355.14258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25">
      <c r="G3382" s="459"/>
      <c r="H3382" s="459">
        <v>3375</v>
      </c>
      <c r="I3382" s="444">
        <f t="shared" ca="1" si="150"/>
        <v>-994792122355.14258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-4144967176.4797606</v>
      </c>
      <c r="L3382" s="444">
        <f t="shared" ca="1" si="149"/>
        <v>-998937089531.62231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25">
      <c r="G3383" s="459"/>
      <c r="H3383" s="459">
        <v>3376</v>
      </c>
      <c r="I3383" s="444">
        <f t="shared" ca="1" si="150"/>
        <v>-998937089531.62231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-4162237873.0484262</v>
      </c>
      <c r="L3383" s="444">
        <f t="shared" ca="1" si="149"/>
        <v>-1003099327404.6708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25">
      <c r="G3384" s="459"/>
      <c r="H3384" s="459">
        <v>3377</v>
      </c>
      <c r="I3384" s="444">
        <f t="shared" ca="1" si="150"/>
        <v>-1003099327404.6708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-4179580530.8527946</v>
      </c>
      <c r="L3384" s="444">
        <f t="shared" ca="1" si="149"/>
        <v>-1007278907935.5236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25">
      <c r="G3385" s="459"/>
      <c r="H3385" s="459">
        <v>3378</v>
      </c>
      <c r="I3385" s="444">
        <f t="shared" ca="1" si="150"/>
        <v>-1007278907935.5236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-4196995449.731348</v>
      </c>
      <c r="L3385" s="444">
        <f t="shared" ca="1" si="149"/>
        <v>-1011475903385.2549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25">
      <c r="G3386" s="459"/>
      <c r="H3386" s="459">
        <v>3379</v>
      </c>
      <c r="I3386" s="444">
        <f t="shared" ca="1" si="150"/>
        <v>-1011475903385.2549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-4214482930.7718954</v>
      </c>
      <c r="L3386" s="444">
        <f t="shared" ca="1" si="149"/>
        <v>-1015690386316.0267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25">
      <c r="G3387" s="459"/>
      <c r="H3387" s="459">
        <v>3380</v>
      </c>
      <c r="I3387" s="444">
        <f t="shared" ca="1" si="150"/>
        <v>-1015690386316.0267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-4232043276.3167777</v>
      </c>
      <c r="L3387" s="444">
        <f t="shared" ca="1" si="149"/>
        <v>-1019922429592.3435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25">
      <c r="G3388" s="459"/>
      <c r="H3388" s="459">
        <v>3381</v>
      </c>
      <c r="I3388" s="444">
        <f t="shared" ca="1" si="150"/>
        <v>-1019922429592.3435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-4249676789.9680977</v>
      </c>
      <c r="L3388" s="444">
        <f t="shared" ca="1" si="149"/>
        <v>-1024172106382.3116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25">
      <c r="G3389" s="459"/>
      <c r="H3389" s="459">
        <v>3382</v>
      </c>
      <c r="I3389" s="444">
        <f t="shared" ca="1" si="150"/>
        <v>-1024172106382.3116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-4267383776.5929651</v>
      </c>
      <c r="L3389" s="444">
        <f t="shared" ca="1" si="149"/>
        <v>-1028439490158.9047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25">
      <c r="G3390" s="459"/>
      <c r="H3390" s="459">
        <v>3383</v>
      </c>
      <c r="I3390" s="444">
        <f t="shared" ca="1" si="150"/>
        <v>-1028439490158.9047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-4285164542.3287692</v>
      </c>
      <c r="L3390" s="444">
        <f t="shared" ca="1" si="149"/>
        <v>-1032724654701.2334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25">
      <c r="G3391" s="459"/>
      <c r="H3391" s="459">
        <v>3384</v>
      </c>
      <c r="I3391" s="444">
        <f t="shared" ca="1" si="150"/>
        <v>-1032724654701.2334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-4303019394.5884733</v>
      </c>
      <c r="L3391" s="444">
        <f t="shared" ca="1" si="149"/>
        <v>-1037027674095.8219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25">
      <c r="G3392" s="459"/>
      <c r="H3392" s="459">
        <v>3385</v>
      </c>
      <c r="I3392" s="444">
        <f t="shared" ca="1" si="150"/>
        <v>-1037027674095.8219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-4320948642.0659246</v>
      </c>
      <c r="L3392" s="444">
        <f t="shared" ca="1" si="149"/>
        <v>-1041348622737.8878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25">
      <c r="G3393" s="459"/>
      <c r="H3393" s="459">
        <v>3386</v>
      </c>
      <c r="I3393" s="444">
        <f t="shared" ca="1" si="150"/>
        <v>-1041348622737.8878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-4338952594.7411985</v>
      </c>
      <c r="L3393" s="444">
        <f t="shared" ca="1" si="149"/>
        <v>-1045687575332.629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25">
      <c r="G3394" s="459"/>
      <c r="H3394" s="459">
        <v>3387</v>
      </c>
      <c r="I3394" s="444">
        <f t="shared" ca="1" si="150"/>
        <v>-1045687575332.629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-4357031563.8859539</v>
      </c>
      <c r="L3394" s="444">
        <f t="shared" ca="1" si="149"/>
        <v>-1050044606896.515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25">
      <c r="G3395" s="459"/>
      <c r="H3395" s="459">
        <v>3388</v>
      </c>
      <c r="I3395" s="444">
        <f t="shared" ca="1" si="150"/>
        <v>-1050044606896.515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-4375185862.0688124</v>
      </c>
      <c r="L3395" s="444">
        <f t="shared" ca="1" si="149"/>
        <v>-1054419792758.5839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25">
      <c r="G3396" s="459"/>
      <c r="H3396" s="459">
        <v>3389</v>
      </c>
      <c r="I3396" s="444">
        <f t="shared" ca="1" si="150"/>
        <v>-1054419792758.5839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-4393415803.1607656</v>
      </c>
      <c r="L3396" s="444">
        <f t="shared" ca="1" si="149"/>
        <v>-1058813208561.7446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25">
      <c r="G3397" s="459"/>
      <c r="H3397" s="459">
        <v>3390</v>
      </c>
      <c r="I3397" s="444">
        <f t="shared" ca="1" si="150"/>
        <v>-1058813208561.7446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-4411721702.3406029</v>
      </c>
      <c r="L3397" s="444">
        <f t="shared" ca="1" si="149"/>
        <v>-1063224930264.0852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25">
      <c r="G3398" s="459"/>
      <c r="H3398" s="459">
        <v>3391</v>
      </c>
      <c r="I3398" s="444">
        <f t="shared" ca="1" si="150"/>
        <v>-1063224930264.0852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-4430103876.1003551</v>
      </c>
      <c r="L3398" s="444">
        <f t="shared" ca="1" si="149"/>
        <v>-1067655034140.1855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25">
      <c r="G3399" s="459"/>
      <c r="H3399" s="459">
        <v>3392</v>
      </c>
      <c r="I3399" s="444">
        <f t="shared" ca="1" si="150"/>
        <v>-1067655034140.1855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-4448562642.2507734</v>
      </c>
      <c r="L3399" s="444">
        <f t="shared" ca="1" si="149"/>
        <v>-1072103596782.4363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25">
      <c r="G3400" s="459"/>
      <c r="H3400" s="459">
        <v>3393</v>
      </c>
      <c r="I3400" s="444">
        <f t="shared" ca="1" si="150"/>
        <v>-1072103596782.4363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-4467098319.9268179</v>
      </c>
      <c r="L3400" s="444">
        <f t="shared" ca="1" si="149"/>
        <v>-1076570695102.363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25">
      <c r="G3401" s="459"/>
      <c r="H3401" s="459">
        <v>3394</v>
      </c>
      <c r="I3401" s="444">
        <f t="shared" ca="1" si="150"/>
        <v>-1076570695102.363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-4485711229.5931797</v>
      </c>
      <c r="L3401" s="444">
        <f t="shared" ca="1" si="149"/>
        <v>-1081056406331.9562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25">
      <c r="G3402" s="459"/>
      <c r="H3402" s="459">
        <v>3395</v>
      </c>
      <c r="I3402" s="444">
        <f t="shared" ca="1" si="150"/>
        <v>-1081056406331.9562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-4504401693.0498171</v>
      </c>
      <c r="L3402" s="444">
        <f t="shared" ca="1" si="149"/>
        <v>-1085560808025.006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25">
      <c r="G3403" s="459"/>
      <c r="H3403" s="459">
        <v>3396</v>
      </c>
      <c r="I3403" s="444">
        <f t="shared" ca="1" si="150"/>
        <v>-1085560808025.006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-4523170033.4375248</v>
      </c>
      <c r="L3403" s="444">
        <f t="shared" ca="1" si="149"/>
        <v>-1090083978058.4435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25">
      <c r="G3404" s="459"/>
      <c r="H3404" s="459">
        <v>3397</v>
      </c>
      <c r="I3404" s="444">
        <f t="shared" ca="1" si="150"/>
        <v>-1090083978058.4435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-4542016575.2435141</v>
      </c>
      <c r="L3404" s="444">
        <f t="shared" ca="1" si="149"/>
        <v>-1094625994633.687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25">
      <c r="G3405" s="459"/>
      <c r="H3405" s="459">
        <v>3398</v>
      </c>
      <c r="I3405" s="444">
        <f t="shared" ca="1" si="150"/>
        <v>-1094625994633.687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-4560941644.3070297</v>
      </c>
      <c r="L3405" s="444">
        <f t="shared" ca="1" si="149"/>
        <v>-1099186936277.994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25">
      <c r="G3406" s="459"/>
      <c r="H3406" s="459">
        <v>3399</v>
      </c>
      <c r="I3406" s="444">
        <f t="shared" ca="1" si="150"/>
        <v>-1099186936277.994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-4579945567.824975</v>
      </c>
      <c r="L3406" s="444">
        <f t="shared" ca="1" si="149"/>
        <v>-1103766881845.8191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25">
      <c r="G3407" s="459"/>
      <c r="H3407" s="459">
        <v>3400</v>
      </c>
      <c r="I3407" s="444">
        <f t="shared" ca="1" si="150"/>
        <v>-1103766881845.8191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-4599028674.3575792</v>
      </c>
      <c r="L3407" s="444">
        <f t="shared" ca="1" si="149"/>
        <v>-1108365910520.1768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25">
      <c r="G3408" s="459"/>
      <c r="H3408" s="459">
        <v>3401</v>
      </c>
      <c r="I3408" s="444">
        <f t="shared" ca="1" si="150"/>
        <v>-1108365910520.1768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-4618191293.8340702</v>
      </c>
      <c r="L3408" s="444">
        <f t="shared" ca="1" si="149"/>
        <v>-1112984101814.0107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25">
      <c r="G3409" s="459"/>
      <c r="H3409" s="459">
        <v>3402</v>
      </c>
      <c r="I3409" s="444">
        <f t="shared" ca="1" si="150"/>
        <v>-1112984101814.0107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-4637433757.5583782</v>
      </c>
      <c r="L3409" s="444">
        <f t="shared" ca="1" si="149"/>
        <v>-1117621535571.5691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25">
      <c r="G3410" s="459"/>
      <c r="H3410" s="459">
        <v>3403</v>
      </c>
      <c r="I3410" s="444">
        <f t="shared" ca="1" si="150"/>
        <v>-1117621535571.5691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-4656756398.2148714</v>
      </c>
      <c r="L3410" s="444">
        <f t="shared" ca="1" si="149"/>
        <v>-1122278291969.7839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25">
      <c r="G3411" s="459"/>
      <c r="H3411" s="459">
        <v>3404</v>
      </c>
      <c r="I3411" s="444">
        <f t="shared" ca="1" si="150"/>
        <v>-1122278291969.7839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-4676159549.8740997</v>
      </c>
      <c r="L3411" s="444">
        <f t="shared" ca="1" si="149"/>
        <v>-1126954451519.658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25">
      <c r="G3412" s="459"/>
      <c r="H3412" s="459">
        <v>3405</v>
      </c>
      <c r="I3412" s="444">
        <f t="shared" ca="1" si="150"/>
        <v>-1126954451519.658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-4695643547.9985752</v>
      </c>
      <c r="L3412" s="444">
        <f t="shared" ca="1" si="149"/>
        <v>-1131650095067.6565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25">
      <c r="G3413" s="459"/>
      <c r="H3413" s="459">
        <v>3406</v>
      </c>
      <c r="I3413" s="444">
        <f t="shared" ca="1" si="150"/>
        <v>-1131650095067.6565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-4715208729.4485683</v>
      </c>
      <c r="L3413" s="444">
        <f t="shared" ca="1" si="149"/>
        <v>-1136365303797.105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25">
      <c r="G3414" s="459"/>
      <c r="H3414" s="459">
        <v>3407</v>
      </c>
      <c r="I3414" s="444">
        <f t="shared" ca="1" si="150"/>
        <v>-1136365303797.105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-4734855432.487937</v>
      </c>
      <c r="L3414" s="444">
        <f t="shared" ca="1" si="149"/>
        <v>-1141100159229.593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25">
      <c r="G3415" s="459"/>
      <c r="H3415" s="459">
        <v>3408</v>
      </c>
      <c r="I3415" s="444">
        <f t="shared" ca="1" si="150"/>
        <v>-1141100159229.593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-4754583996.7899704</v>
      </c>
      <c r="L3415" s="444">
        <f t="shared" ca="1" si="149"/>
        <v>-1145854743226.3831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25">
      <c r="G3416" s="459"/>
      <c r="H3416" s="459">
        <v>3409</v>
      </c>
      <c r="I3416" s="444">
        <f t="shared" ca="1" si="150"/>
        <v>-1145854743226.3831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-4774394763.4432631</v>
      </c>
      <c r="L3416" s="444">
        <f t="shared" ca="1" si="149"/>
        <v>-1150629137989.8264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25">
      <c r="G3417" s="459"/>
      <c r="H3417" s="459">
        <v>3410</v>
      </c>
      <c r="I3417" s="444">
        <f t="shared" ca="1" si="150"/>
        <v>-1150629137989.8264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-4794288074.9576101</v>
      </c>
      <c r="L3417" s="444">
        <f t="shared" ca="1" si="149"/>
        <v>-1155423426064.7839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25">
      <c r="G3418" s="459"/>
      <c r="H3418" s="459">
        <v>3411</v>
      </c>
      <c r="I3418" s="444">
        <f t="shared" ca="1" si="150"/>
        <v>-1155423426064.7839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-4814264275.2699327</v>
      </c>
      <c r="L3418" s="444">
        <f t="shared" ca="1" si="149"/>
        <v>-1160237690340.054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25">
      <c r="G3419" s="459"/>
      <c r="H3419" s="459">
        <v>3412</v>
      </c>
      <c r="I3419" s="444">
        <f t="shared" ca="1" si="150"/>
        <v>-1160237690340.054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-4834323709.7502251</v>
      </c>
      <c r="L3419" s="444">
        <f t="shared" ca="1" si="149"/>
        <v>-1165072014049.8042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25">
      <c r="G3420" s="459"/>
      <c r="H3420" s="459">
        <v>3413</v>
      </c>
      <c r="I3420" s="444">
        <f t="shared" ca="1" si="150"/>
        <v>-1165072014049.8042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-4854466725.2075176</v>
      </c>
      <c r="L3420" s="444">
        <f t="shared" ca="1" si="149"/>
        <v>-1169926480775.0117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25">
      <c r="G3421" s="459"/>
      <c r="H3421" s="459">
        <v>3414</v>
      </c>
      <c r="I3421" s="444">
        <f t="shared" ca="1" si="150"/>
        <v>-1169926480775.0117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-4874693669.8958817</v>
      </c>
      <c r="L3421" s="444">
        <f t="shared" ca="1" si="149"/>
        <v>-1174801174444.9077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25">
      <c r="G3422" s="459"/>
      <c r="H3422" s="459">
        <v>3415</v>
      </c>
      <c r="I3422" s="444">
        <f t="shared" ca="1" si="150"/>
        <v>-1174801174444.9077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-4895004893.5204487</v>
      </c>
      <c r="L3422" s="444">
        <f t="shared" ca="1" si="149"/>
        <v>-1179696179338.4282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25">
      <c r="G3423" s="459"/>
      <c r="H3423" s="459">
        <v>3416</v>
      </c>
      <c r="I3423" s="444">
        <f t="shared" ca="1" si="150"/>
        <v>-1179696179338.4282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-4915400747.2434511</v>
      </c>
      <c r="L3423" s="444">
        <f t="shared" ca="1" si="149"/>
        <v>-1184611580085.6716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25">
      <c r="G3424" s="459"/>
      <c r="H3424" s="459">
        <v>3417</v>
      </c>
      <c r="I3424" s="444">
        <f t="shared" ca="1" si="150"/>
        <v>-1184611580085.6716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-4935881583.6902981</v>
      </c>
      <c r="L3424" s="444">
        <f t="shared" ca="1" si="149"/>
        <v>-1189547461669.3618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25">
      <c r="G3425" s="459"/>
      <c r="H3425" s="459">
        <v>3418</v>
      </c>
      <c r="I3425" s="444">
        <f t="shared" ca="1" si="150"/>
        <v>-1189547461669.3618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-4956447756.9556742</v>
      </c>
      <c r="L3425" s="444">
        <f t="shared" ca="1" si="149"/>
        <v>-1194503909426.3174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25">
      <c r="G3426" s="459"/>
      <c r="H3426" s="459">
        <v>3419</v>
      </c>
      <c r="I3426" s="444">
        <f t="shared" ca="1" si="150"/>
        <v>-1194503909426.3174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-4977099622.6096554</v>
      </c>
      <c r="L3426" s="444">
        <f t="shared" ca="1" si="149"/>
        <v>-1199481009048.927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25">
      <c r="G3427" s="459"/>
      <c r="H3427" s="459">
        <v>3420</v>
      </c>
      <c r="I3427" s="444">
        <f t="shared" ca="1" si="150"/>
        <v>-1199481009048.927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-4997837537.7038622</v>
      </c>
      <c r="L3427" s="444">
        <f t="shared" ca="1" si="149"/>
        <v>-1204478846586.6309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25">
      <c r="G3428" s="459"/>
      <c r="H3428" s="459">
        <v>3421</v>
      </c>
      <c r="I3428" s="444">
        <f t="shared" ca="1" si="150"/>
        <v>-1204478846586.6309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-5018661860.7776289</v>
      </c>
      <c r="L3428" s="444">
        <f t="shared" ca="1" si="149"/>
        <v>-1209497508447.4084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25">
      <c r="G3429" s="459"/>
      <c r="H3429" s="459">
        <v>3422</v>
      </c>
      <c r="I3429" s="444">
        <f t="shared" ca="1" si="150"/>
        <v>-1209497508447.4084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-5039572951.8642015</v>
      </c>
      <c r="L3429" s="444">
        <f t="shared" ca="1" si="149"/>
        <v>-1214537081399.2727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25">
      <c r="G3430" s="459"/>
      <c r="H3430" s="459">
        <v>3423</v>
      </c>
      <c r="I3430" s="444">
        <f t="shared" ca="1" si="150"/>
        <v>-1214537081399.2727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-5060571172.4969692</v>
      </c>
      <c r="L3430" s="444">
        <f t="shared" ca="1" si="149"/>
        <v>-1219597652571.7698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25">
      <c r="G3431" s="459"/>
      <c r="H3431" s="459">
        <v>3424</v>
      </c>
      <c r="I3431" s="444">
        <f t="shared" ca="1" si="150"/>
        <v>-1219597652571.7698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-5081656885.7157078</v>
      </c>
      <c r="L3431" s="444">
        <f t="shared" ca="1" si="149"/>
        <v>-1224679309457.4856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25">
      <c r="G3432" s="459"/>
      <c r="H3432" s="459">
        <v>3425</v>
      </c>
      <c r="I3432" s="444">
        <f t="shared" ca="1" si="150"/>
        <v>-1224679309457.4856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-5102830456.0728569</v>
      </c>
      <c r="L3432" s="444">
        <f t="shared" ca="1" si="149"/>
        <v>-1229782139913.5583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25">
      <c r="G3433" s="459"/>
      <c r="H3433" s="459">
        <v>3426</v>
      </c>
      <c r="I3433" s="444">
        <f t="shared" ca="1" si="150"/>
        <v>-1229782139913.5583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-5124092249.6398268</v>
      </c>
      <c r="L3433" s="444">
        <f t="shared" ca="1" si="149"/>
        <v>-1234906232163.1982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25">
      <c r="G3434" s="459"/>
      <c r="H3434" s="459">
        <v>3427</v>
      </c>
      <c r="I3434" s="444">
        <f t="shared" ca="1" si="150"/>
        <v>-1234906232163.1982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-5145442634.0133257</v>
      </c>
      <c r="L3434" s="444">
        <f t="shared" ca="1" si="149"/>
        <v>-1240051674797.2117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25">
      <c r="G3435" s="459"/>
      <c r="H3435" s="459">
        <v>3428</v>
      </c>
      <c r="I3435" s="444">
        <f t="shared" ca="1" si="150"/>
        <v>-1240051674797.2117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-5166881978.3217154</v>
      </c>
      <c r="L3435" s="444">
        <f t="shared" ca="1" si="149"/>
        <v>-1245218556775.5334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25">
      <c r="G3436" s="459"/>
      <c r="H3436" s="459">
        <v>3429</v>
      </c>
      <c r="I3436" s="444">
        <f t="shared" ca="1" si="150"/>
        <v>-1245218556775.5334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-5188410653.231389</v>
      </c>
      <c r="L3436" s="444">
        <f t="shared" ca="1" si="149"/>
        <v>-1250406967428.7649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25">
      <c r="G3437" s="459"/>
      <c r="H3437" s="459">
        <v>3430</v>
      </c>
      <c r="I3437" s="444">
        <f t="shared" ca="1" si="150"/>
        <v>-1250406967428.7649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-5210029030.953187</v>
      </c>
      <c r="L3437" s="444">
        <f t="shared" ca="1" si="149"/>
        <v>-1255616996459.718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25">
      <c r="G3438" s="459"/>
      <c r="H3438" s="459">
        <v>3431</v>
      </c>
      <c r="I3438" s="444">
        <f t="shared" ca="1" si="150"/>
        <v>-1255616996459.718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-5231737485.2488251</v>
      </c>
      <c r="L3438" s="444">
        <f t="shared" ca="1" si="149"/>
        <v>-1260848733944.9668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25">
      <c r="G3439" s="459"/>
      <c r="H3439" s="459">
        <v>3432</v>
      </c>
      <c r="I3439" s="444">
        <f t="shared" ca="1" si="150"/>
        <v>-1260848733944.9668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-5253536391.4373617</v>
      </c>
      <c r="L3439" s="444">
        <f t="shared" ca="1" si="149"/>
        <v>-1266102270336.4041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25">
      <c r="G3440" s="459"/>
      <c r="H3440" s="459">
        <v>3433</v>
      </c>
      <c r="I3440" s="444">
        <f t="shared" ca="1" si="150"/>
        <v>-1266102270336.4041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-5275426126.4016838</v>
      </c>
      <c r="L3440" s="444">
        <f t="shared" ca="1" si="149"/>
        <v>-1271377696462.8057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25">
      <c r="G3441" s="459"/>
      <c r="H3441" s="459">
        <v>3434</v>
      </c>
      <c r="I3441" s="444">
        <f t="shared" ca="1" si="150"/>
        <v>-1271377696462.8057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-5297407068.5950232</v>
      </c>
      <c r="L3441" s="444">
        <f t="shared" ca="1" si="149"/>
        <v>-1276675103531.4006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25">
      <c r="G3442" s="459"/>
      <c r="H3442" s="459">
        <v>3435</v>
      </c>
      <c r="I3442" s="444">
        <f t="shared" ca="1" si="150"/>
        <v>-1276675103531.4006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-5319479598.0475025</v>
      </c>
      <c r="L3442" s="444">
        <f t="shared" ca="1" si="149"/>
        <v>-1281994583129.4482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25">
      <c r="G3443" s="459"/>
      <c r="H3443" s="459">
        <v>3436</v>
      </c>
      <c r="I3443" s="444">
        <f t="shared" ca="1" si="150"/>
        <v>-1281994583129.4482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-5341644096.3727007</v>
      </c>
      <c r="L3443" s="444">
        <f t="shared" ca="1" si="149"/>
        <v>-1287336227225.821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25">
      <c r="G3444" s="459"/>
      <c r="H3444" s="459">
        <v>3437</v>
      </c>
      <c r="I3444" s="444">
        <f t="shared" ca="1" si="150"/>
        <v>-1287336227225.821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-5363900946.7742538</v>
      </c>
      <c r="L3444" s="444">
        <f t="shared" ca="1" si="149"/>
        <v>-1292700128172.5952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25">
      <c r="G3445" s="459"/>
      <c r="H3445" s="459">
        <v>3438</v>
      </c>
      <c r="I3445" s="444">
        <f t="shared" ca="1" si="150"/>
        <v>-1292700128172.5952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-5386250534.0524797</v>
      </c>
      <c r="L3445" s="444">
        <f t="shared" ca="1" si="149"/>
        <v>-1298086378706.6477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25">
      <c r="G3446" s="459"/>
      <c r="H3446" s="459">
        <v>3439</v>
      </c>
      <c r="I3446" s="444">
        <f t="shared" ca="1" si="150"/>
        <v>-1298086378706.6477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-5408693244.6110325</v>
      </c>
      <c r="L3446" s="444">
        <f t="shared" ca="1" si="149"/>
        <v>-1303495071951.2588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25">
      <c r="G3447" s="459"/>
      <c r="H3447" s="459">
        <v>3440</v>
      </c>
      <c r="I3447" s="444">
        <f t="shared" ca="1" si="150"/>
        <v>-1303495071951.2588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-5431229466.4635782</v>
      </c>
      <c r="L3447" s="444">
        <f t="shared" ca="1" si="149"/>
        <v>-1308926301417.7224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25">
      <c r="G3448" s="459"/>
      <c r="H3448" s="459">
        <v>3441</v>
      </c>
      <c r="I3448" s="444">
        <f t="shared" ca="1" si="150"/>
        <v>-1308926301417.7224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-5453859589.24051</v>
      </c>
      <c r="L3448" s="444">
        <f t="shared" ca="1" si="149"/>
        <v>-1314380161006.9629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25">
      <c r="G3449" s="459"/>
      <c r="H3449" s="459">
        <v>3442</v>
      </c>
      <c r="I3449" s="444">
        <f t="shared" ca="1" si="150"/>
        <v>-1314380161006.9629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-5476584004.1956787</v>
      </c>
      <c r="L3449" s="444">
        <f t="shared" ca="1" si="149"/>
        <v>-1319856745011.1587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25">
      <c r="G3450" s="459"/>
      <c r="H3450" s="459">
        <v>3443</v>
      </c>
      <c r="I3450" s="444">
        <f t="shared" ca="1" si="150"/>
        <v>-1319856745011.1587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-5499403104.2131615</v>
      </c>
      <c r="L3450" s="444">
        <f t="shared" ca="1" si="149"/>
        <v>-1325356148115.3718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25">
      <c r="G3451" s="459"/>
      <c r="H3451" s="459">
        <v>3444</v>
      </c>
      <c r="I3451" s="444">
        <f t="shared" ca="1" si="150"/>
        <v>-1325356148115.3718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-5522317283.8140488</v>
      </c>
      <c r="L3451" s="444">
        <f t="shared" ca="1" si="149"/>
        <v>-1330878465399.1858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25">
      <c r="G3452" s="459"/>
      <c r="H3452" s="459">
        <v>3445</v>
      </c>
      <c r="I3452" s="444">
        <f t="shared" ca="1" si="150"/>
        <v>-1330878465399.1858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-5545326939.1632738</v>
      </c>
      <c r="L3452" s="444">
        <f t="shared" ca="1" si="149"/>
        <v>-1336423792338.3491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25">
      <c r="G3453" s="459"/>
      <c r="H3453" s="459">
        <v>3446</v>
      </c>
      <c r="I3453" s="444">
        <f t="shared" ca="1" si="150"/>
        <v>-1336423792338.3491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-5568432468.0764542</v>
      </c>
      <c r="L3453" s="444">
        <f t="shared" ca="1" si="149"/>
        <v>-1341992224806.4255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25">
      <c r="G3454" s="459"/>
      <c r="H3454" s="459">
        <v>3447</v>
      </c>
      <c r="I3454" s="444">
        <f t="shared" ca="1" si="150"/>
        <v>-1341992224806.4255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-5591634270.0267735</v>
      </c>
      <c r="L3454" s="444">
        <f t="shared" ca="1" si="149"/>
        <v>-1347583859076.4524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25">
      <c r="G3455" s="459"/>
      <c r="H3455" s="459">
        <v>3448</v>
      </c>
      <c r="I3455" s="444">
        <f t="shared" ca="1" si="150"/>
        <v>-1347583859076.4524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-5614932746.151885</v>
      </c>
      <c r="L3455" s="444">
        <f t="shared" ca="1" si="149"/>
        <v>-1353198791822.6042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25">
      <c r="G3456" s="459"/>
      <c r="H3456" s="459">
        <v>3449</v>
      </c>
      <c r="I3456" s="444">
        <f t="shared" ca="1" si="150"/>
        <v>-1353198791822.6042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-5638328299.2608509</v>
      </c>
      <c r="L3456" s="444">
        <f t="shared" ca="1" si="149"/>
        <v>-1358837120121.865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25">
      <c r="G3457" s="459"/>
      <c r="H3457" s="459">
        <v>3450</v>
      </c>
      <c r="I3457" s="444">
        <f t="shared" ca="1" si="150"/>
        <v>-1358837120121.865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-5661821333.8411045</v>
      </c>
      <c r="L3457" s="444">
        <f t="shared" ca="1" si="149"/>
        <v>-1364498941455.7061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25">
      <c r="G3458" s="459"/>
      <c r="H3458" s="459">
        <v>3451</v>
      </c>
      <c r="I3458" s="444">
        <f t="shared" ca="1" si="150"/>
        <v>-1364498941455.7061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-5685412256.0654421</v>
      </c>
      <c r="L3458" s="444">
        <f t="shared" ca="1" si="149"/>
        <v>-1370184353711.7715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25">
      <c r="G3459" s="459"/>
      <c r="H3459" s="459">
        <v>3452</v>
      </c>
      <c r="I3459" s="444">
        <f t="shared" ca="1" si="150"/>
        <v>-1370184353711.7715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-5709101473.7990475</v>
      </c>
      <c r="L3459" s="444">
        <f t="shared" ca="1" si="149"/>
        <v>-1375893455185.5706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25">
      <c r="G3460" s="459"/>
      <c r="H3460" s="459">
        <v>3453</v>
      </c>
      <c r="I3460" s="444">
        <f t="shared" ca="1" si="150"/>
        <v>-1375893455185.5706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-5732889396.6065435</v>
      </c>
      <c r="L3460" s="444">
        <f t="shared" ca="1" si="149"/>
        <v>-1381626344582.177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25">
      <c r="G3461" s="459"/>
      <c r="H3461" s="459">
        <v>3454</v>
      </c>
      <c r="I3461" s="444">
        <f t="shared" ca="1" si="150"/>
        <v>-1381626344582.177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-5756776435.7590704</v>
      </c>
      <c r="L3461" s="444">
        <f t="shared" ca="1" si="149"/>
        <v>-1387383121017.936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25">
      <c r="G3462" s="459"/>
      <c r="H3462" s="459">
        <v>3455</v>
      </c>
      <c r="I3462" s="444">
        <f t="shared" ca="1" si="150"/>
        <v>-1387383121017.936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-5780763004.2413998</v>
      </c>
      <c r="L3462" s="444">
        <f t="shared" ca="1" si="149"/>
        <v>-1393163884022.1775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25">
      <c r="G3463" s="459"/>
      <c r="H3463" s="459">
        <v>3456</v>
      </c>
      <c r="I3463" s="444">
        <f t="shared" ca="1" si="150"/>
        <v>-1393163884022.1775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-5804849516.7590733</v>
      </c>
      <c r="L3463" s="444">
        <f t="shared" ca="1" si="149"/>
        <v>-1398968733538.9365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25">
      <c r="G3464" s="459"/>
      <c r="H3464" s="459">
        <v>3457</v>
      </c>
      <c r="I3464" s="444">
        <f t="shared" ca="1" si="150"/>
        <v>-1398968733538.9365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-5829036389.7455692</v>
      </c>
      <c r="L3464" s="444">
        <f t="shared" ca="1" si="149"/>
        <v>-1404797769928.6821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25">
      <c r="G3465" s="459"/>
      <c r="H3465" s="459">
        <v>3458</v>
      </c>
      <c r="I3465" s="444">
        <f t="shared" ca="1" si="150"/>
        <v>-1404797769928.6821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-5853324041.3695087</v>
      </c>
      <c r="L3465" s="444">
        <f t="shared" ca="1" si="149"/>
        <v>-1410651093970.0518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25">
      <c r="G3466" s="459"/>
      <c r="H3466" s="459">
        <v>3459</v>
      </c>
      <c r="I3466" s="444">
        <f t="shared" ca="1" si="150"/>
        <v>-1410651093970.0518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-5877712891.5418825</v>
      </c>
      <c r="L3466" s="444">
        <f t="shared" ca="1" si="149"/>
        <v>-1416528806861.5938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25">
      <c r="G3467" s="459"/>
      <c r="H3467" s="459">
        <v>3460</v>
      </c>
      <c r="I3467" s="444">
        <f t="shared" ca="1" si="150"/>
        <v>-1416528806861.5938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-5902203361.9233074</v>
      </c>
      <c r="L3467" s="444">
        <f t="shared" ca="1" si="149"/>
        <v>-1422431010223.5171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25">
      <c r="G3468" s="459"/>
      <c r="H3468" s="459">
        <v>3461</v>
      </c>
      <c r="I3468" s="444">
        <f t="shared" ca="1" si="150"/>
        <v>-1422431010223.5171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-5926795875.9313211</v>
      </c>
      <c r="L3468" s="444">
        <f t="shared" ca="1" si="149"/>
        <v>-1428357806099.4485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25">
      <c r="G3469" s="459"/>
      <c r="H3469" s="459">
        <v>3462</v>
      </c>
      <c r="I3469" s="444">
        <f t="shared" ca="1" si="150"/>
        <v>-1428357806099.4485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-5951490858.7477016</v>
      </c>
      <c r="L3469" s="444">
        <f t="shared" ca="1" si="149"/>
        <v>-1434309296958.1963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25">
      <c r="G3470" s="459"/>
      <c r="H3470" s="459">
        <v>3463</v>
      </c>
      <c r="I3470" s="444">
        <f t="shared" ca="1" si="150"/>
        <v>-1434309296958.1963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-5976288737.3258181</v>
      </c>
      <c r="L3470" s="444">
        <f t="shared" ca="1" si="149"/>
        <v>-1440285585695.5222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25">
      <c r="G3471" s="459"/>
      <c r="H3471" s="459">
        <v>3464</v>
      </c>
      <c r="I3471" s="444">
        <f t="shared" ca="1" si="150"/>
        <v>-1440285585695.5222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-6001189940.3980093</v>
      </c>
      <c r="L3471" s="444">
        <f t="shared" ca="1" si="149"/>
        <v>-1446286775635.9202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25">
      <c r="G3472" s="459"/>
      <c r="H3472" s="459">
        <v>3465</v>
      </c>
      <c r="I3472" s="444">
        <f t="shared" ca="1" si="150"/>
        <v>-1446286775635.9202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-6026194898.4830008</v>
      </c>
      <c r="L3472" s="444">
        <f t="shared" ca="1" si="149"/>
        <v>-1452312970534.4031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25">
      <c r="G3473" s="459"/>
      <c r="H3473" s="459">
        <v>3466</v>
      </c>
      <c r="I3473" s="444">
        <f t="shared" ca="1" si="150"/>
        <v>-1452312970534.4031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-6051304043.8933458</v>
      </c>
      <c r="L3473" s="444">
        <f t="shared" ca="1" si="149"/>
        <v>-1458364274578.2964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25">
      <c r="G3474" s="459"/>
      <c r="H3474" s="459">
        <v>3467</v>
      </c>
      <c r="I3474" s="444">
        <f t="shared" ca="1" si="150"/>
        <v>-1458364274578.2964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-6076517810.7429018</v>
      </c>
      <c r="L3474" s="444">
        <f t="shared" ca="1" si="149"/>
        <v>-1464440792389.0393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25">
      <c r="G3475" s="459"/>
      <c r="H3475" s="459">
        <v>3468</v>
      </c>
      <c r="I3475" s="444">
        <f t="shared" ca="1" si="150"/>
        <v>-1464440792389.0393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-6101836634.9543304</v>
      </c>
      <c r="L3475" s="444">
        <f t="shared" ca="1" si="149"/>
        <v>-1470542629023.9937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25">
      <c r="G3476" s="459"/>
      <c r="H3476" s="459">
        <v>3469</v>
      </c>
      <c r="I3476" s="444">
        <f t="shared" ca="1" si="150"/>
        <v>-1470542629023.9937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-6127260954.2666397</v>
      </c>
      <c r="L3476" s="444">
        <f t="shared" ca="1" si="149"/>
        <v>-1476669889978.2603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25">
      <c r="G3477" s="459"/>
      <c r="H3477" s="459">
        <v>3470</v>
      </c>
      <c r="I3477" s="444">
        <f t="shared" ca="1" si="150"/>
        <v>-1476669889978.2603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-6152791208.2427511</v>
      </c>
      <c r="L3477" s="444">
        <f t="shared" ca="1" si="149"/>
        <v>-1482822681186.5029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25">
      <c r="G3478" s="459"/>
      <c r="H3478" s="459">
        <v>3471</v>
      </c>
      <c r="I3478" s="444">
        <f t="shared" ca="1" si="150"/>
        <v>-1482822681186.5029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-6178427838.2770958</v>
      </c>
      <c r="L3478" s="444">
        <f t="shared" ca="1" si="149"/>
        <v>-1489001109024.78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25">
      <c r="G3479" s="459"/>
      <c r="H3479" s="459">
        <v>3472</v>
      </c>
      <c r="I3479" s="444">
        <f t="shared" ca="1" si="150"/>
        <v>-1489001109024.78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-6204171287.6032505</v>
      </c>
      <c r="L3479" s="444">
        <f t="shared" ca="1" si="149"/>
        <v>-1495205280312.3833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25">
      <c r="G3480" s="459"/>
      <c r="H3480" s="459">
        <v>3473</v>
      </c>
      <c r="I3480" s="444">
        <f t="shared" ca="1" si="150"/>
        <v>-1495205280312.3833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-6230022001.3015966</v>
      </c>
      <c r="L3480" s="444">
        <f t="shared" ca="1" si="149"/>
        <v>-1501435302313.6848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25">
      <c r="G3481" s="459"/>
      <c r="H3481" s="459">
        <v>3474</v>
      </c>
      <c r="I3481" s="444">
        <f t="shared" ca="1" si="150"/>
        <v>-1501435302313.6848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-6255980426.3070202</v>
      </c>
      <c r="L3481" s="444">
        <f t="shared" ca="1" si="149"/>
        <v>-1507691282739.9919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25">
      <c r="G3482" s="459"/>
      <c r="H3482" s="459">
        <v>3475</v>
      </c>
      <c r="I3482" s="444">
        <f t="shared" ca="1" si="150"/>
        <v>-1507691282739.9919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-6282047011.4166327</v>
      </c>
      <c r="L3482" s="444">
        <f t="shared" ca="1" si="149"/>
        <v>-1513973329751.4087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25">
      <c r="G3483" s="459"/>
      <c r="H3483" s="459">
        <v>3476</v>
      </c>
      <c r="I3483" s="444">
        <f t="shared" ca="1" si="150"/>
        <v>-1513973329751.4087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-6308222207.2975359</v>
      </c>
      <c r="L3483" s="444">
        <f t="shared" ca="1" si="149"/>
        <v>-1520281551958.7063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25">
      <c r="G3484" s="459"/>
      <c r="H3484" s="459">
        <v>3477</v>
      </c>
      <c r="I3484" s="444">
        <f t="shared" ca="1" si="150"/>
        <v>-1520281551958.7063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-6334506466.4946098</v>
      </c>
      <c r="L3484" s="444">
        <f t="shared" ca="1" si="149"/>
        <v>-1526616058425.2009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25">
      <c r="G3485" s="459"/>
      <c r="H3485" s="459">
        <v>3478</v>
      </c>
      <c r="I3485" s="444">
        <f t="shared" ca="1" si="150"/>
        <v>-1526616058425.2009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-6360900243.4383373</v>
      </c>
      <c r="L3485" s="444">
        <f t="shared" ca="1" si="149"/>
        <v>-1532976958668.6392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25">
      <c r="G3486" s="459"/>
      <c r="H3486" s="459">
        <v>3479</v>
      </c>
      <c r="I3486" s="444">
        <f t="shared" ca="1" si="150"/>
        <v>-1532976958668.6392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-6387403994.4526634</v>
      </c>
      <c r="L3486" s="444">
        <f t="shared" ca="1" si="149"/>
        <v>-1539364362663.0918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25">
      <c r="G3487" s="459"/>
      <c r="H3487" s="459">
        <v>3480</v>
      </c>
      <c r="I3487" s="444">
        <f t="shared" ca="1" si="150"/>
        <v>-1539364362663.0918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-6414018177.7628822</v>
      </c>
      <c r="L3487" s="444">
        <f t="shared" ca="1" si="149"/>
        <v>-1545778380840.8547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25">
      <c r="G3488" s="459"/>
      <c r="H3488" s="459">
        <v>3481</v>
      </c>
      <c r="I3488" s="444">
        <f t="shared" ca="1" si="150"/>
        <v>-1545778380840.8547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-6440743253.503561</v>
      </c>
      <c r="L3488" s="444">
        <f t="shared" ca="1" si="149"/>
        <v>-1552219124094.3584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25">
      <c r="G3489" s="459"/>
      <c r="H3489" s="459">
        <v>3482</v>
      </c>
      <c r="I3489" s="444">
        <f t="shared" ca="1" si="150"/>
        <v>-1552219124094.3584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-6467579683.7264929</v>
      </c>
      <c r="L3489" s="444">
        <f t="shared" ca="1" si="149"/>
        <v>-1558686703778.085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25">
      <c r="G3490" s="459"/>
      <c r="H3490" s="459">
        <v>3483</v>
      </c>
      <c r="I3490" s="444">
        <f t="shared" ca="1" si="150"/>
        <v>-1558686703778.085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-6494527932.4086876</v>
      </c>
      <c r="L3490" s="444">
        <f t="shared" ca="1" si="149"/>
        <v>-1565181231710.4937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25">
      <c r="G3491" s="459"/>
      <c r="H3491" s="459">
        <v>3484</v>
      </c>
      <c r="I3491" s="444">
        <f t="shared" ca="1" si="150"/>
        <v>-1565181231710.4937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-6521588465.4603901</v>
      </c>
      <c r="L3491" s="444">
        <f t="shared" ca="1" si="149"/>
        <v>-1571702820175.9541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25">
      <c r="G3492" s="459"/>
      <c r="H3492" s="459">
        <v>3485</v>
      </c>
      <c r="I3492" s="444">
        <f t="shared" ca="1" si="150"/>
        <v>-1571702820175.9541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-6548761750.7331419</v>
      </c>
      <c r="L3492" s="444">
        <f t="shared" ca="1" si="149"/>
        <v>-1578251581926.6873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25">
      <c r="G3493" s="459"/>
      <c r="H3493" s="459">
        <v>3486</v>
      </c>
      <c r="I3493" s="444">
        <f t="shared" ca="1" si="150"/>
        <v>-1578251581926.6873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-6576048258.0278635</v>
      </c>
      <c r="L3493" s="444">
        <f t="shared" ca="1" si="149"/>
        <v>-1584827630184.7151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25">
      <c r="G3494" s="459"/>
      <c r="H3494" s="459">
        <v>3487</v>
      </c>
      <c r="I3494" s="444">
        <f t="shared" ca="1" si="150"/>
        <v>-1584827630184.7151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-6603448459.1029797</v>
      </c>
      <c r="L3494" s="444">
        <f t="shared" ca="1" si="149"/>
        <v>-1591431078643.8181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25">
      <c r="G3495" s="459"/>
      <c r="H3495" s="459">
        <v>3488</v>
      </c>
      <c r="I3495" s="444">
        <f t="shared" ca="1" si="150"/>
        <v>-1591431078643.8181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-6630962827.6825752</v>
      </c>
      <c r="L3495" s="444">
        <f t="shared" ca="1" si="149"/>
        <v>-1598062041471.5007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25">
      <c r="G3496" s="459"/>
      <c r="H3496" s="459">
        <v>3489</v>
      </c>
      <c r="I3496" s="444">
        <f t="shared" ca="1" si="150"/>
        <v>-1598062041471.5007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-6658591839.4645863</v>
      </c>
      <c r="L3496" s="444">
        <f t="shared" ca="1" si="149"/>
        <v>-1604720633310.9653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25">
      <c r="G3497" s="459"/>
      <c r="H3497" s="459">
        <v>3490</v>
      </c>
      <c r="I3497" s="444">
        <f t="shared" ca="1" si="150"/>
        <v>-1604720633310.9653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-6686335972.1290226</v>
      </c>
      <c r="L3497" s="444">
        <f t="shared" ca="1" si="149"/>
        <v>-1611406969283.0942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25">
      <c r="G3498" s="459"/>
      <c r="H3498" s="459">
        <v>3491</v>
      </c>
      <c r="I3498" s="444">
        <f t="shared" ca="1" si="150"/>
        <v>-1611406969283.0942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-6714195705.3462257</v>
      </c>
      <c r="L3498" s="444">
        <f t="shared" ca="1" si="149"/>
        <v>-1618121164988.4404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25">
      <c r="G3499" s="459"/>
      <c r="H3499" s="459">
        <v>3492</v>
      </c>
      <c r="I3499" s="444">
        <f t="shared" ca="1" si="150"/>
        <v>-1618121164988.4404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-6742171520.7851686</v>
      </c>
      <c r="L3499" s="444">
        <f t="shared" ca="1" si="149"/>
        <v>-1624863336509.2256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25">
      <c r="G3500" s="459"/>
      <c r="H3500" s="459">
        <v>3493</v>
      </c>
      <c r="I3500" s="444">
        <f t="shared" ca="1" si="150"/>
        <v>-1624863336509.2256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-6770263902.1217728</v>
      </c>
      <c r="L3500" s="444">
        <f t="shared" ca="1" si="149"/>
        <v>-1631633600411.3474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25">
      <c r="G3501" s="459"/>
      <c r="H3501" s="459">
        <v>3494</v>
      </c>
      <c r="I3501" s="444">
        <f t="shared" ca="1" si="150"/>
        <v>-1631633600411.3474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-6798473335.0472813</v>
      </c>
      <c r="L3501" s="444">
        <f t="shared" ca="1" si="149"/>
        <v>-1638432073746.3948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25">
      <c r="G3502" s="459"/>
      <c r="H3502" s="459">
        <v>3495</v>
      </c>
      <c r="I3502" s="444">
        <f t="shared" ca="1" si="150"/>
        <v>-1638432073746.3948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-6826800307.2766447</v>
      </c>
      <c r="L3502" s="444">
        <f t="shared" ca="1" si="149"/>
        <v>-1645258874053.6714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25">
      <c r="G3503" s="459"/>
      <c r="H3503" s="459">
        <v>3496</v>
      </c>
      <c r="I3503" s="444">
        <f t="shared" ca="1" si="150"/>
        <v>-1645258874053.6714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-6855245308.5569639</v>
      </c>
      <c r="L3503" s="444">
        <f t="shared" ca="1" si="149"/>
        <v>-1652114119362.2283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25">
      <c r="G3504" s="459"/>
      <c r="H3504" s="459">
        <v>3497</v>
      </c>
      <c r="I3504" s="444">
        <f t="shared" ca="1" si="150"/>
        <v>-1652114119362.2283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-6883808830.675951</v>
      </c>
      <c r="L3504" s="444">
        <f t="shared" ca="1" si="149"/>
        <v>-1658997928192.9043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25">
      <c r="G3505" s="459"/>
      <c r="H3505" s="459">
        <v>3498</v>
      </c>
      <c r="I3505" s="444">
        <f t="shared" ca="1" si="150"/>
        <v>-1658997928192.9043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-6912491367.4704342</v>
      </c>
      <c r="L3505" s="444">
        <f t="shared" ca="1" si="149"/>
        <v>-1665910419560.3748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25">
      <c r="G3506" s="459"/>
      <c r="H3506" s="459">
        <v>3499</v>
      </c>
      <c r="I3506" s="444">
        <f t="shared" ca="1" si="150"/>
        <v>-1665910419560.3748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-6941293414.8348951</v>
      </c>
      <c r="L3506" s="444">
        <f t="shared" ca="1" si="149"/>
        <v>-1672851712975.2097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25">
      <c r="G3507" s="459"/>
      <c r="H3507" s="459">
        <v>3500</v>
      </c>
      <c r="I3507" s="444">
        <f t="shared" ca="1" si="150"/>
        <v>-1672851712975.2097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-6970215470.7300406</v>
      </c>
      <c r="L3507" s="444">
        <f t="shared" ca="1" si="149"/>
        <v>-1679821928445.9397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25">
      <c r="G3508" s="459"/>
      <c r="H3508" s="459">
        <v>3501</v>
      </c>
      <c r="I3508" s="444">
        <f t="shared" ca="1" si="150"/>
        <v>-1679821928445.9397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-6999258035.1914148</v>
      </c>
      <c r="L3508" s="444">
        <f t="shared" ca="1" si="149"/>
        <v>-1686821186481.1311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25">
      <c r="G3509" s="459"/>
      <c r="H3509" s="459">
        <v>3502</v>
      </c>
      <c r="I3509" s="444">
        <f t="shared" ca="1" si="150"/>
        <v>-1686821186481.1311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-7028421610.3380461</v>
      </c>
      <c r="L3509" s="444">
        <f t="shared" ca="1" si="149"/>
        <v>-1693849608091.4692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25">
      <c r="G3510" s="459"/>
      <c r="H3510" s="459">
        <v>3503</v>
      </c>
      <c r="I3510" s="444">
        <f t="shared" ca="1" si="150"/>
        <v>-1693849608091.4692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-7057706700.3811216</v>
      </c>
      <c r="L3510" s="444">
        <f t="shared" ca="1" si="149"/>
        <v>-1700907314791.8503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25">
      <c r="G3511" s="459"/>
      <c r="H3511" s="459">
        <v>3504</v>
      </c>
      <c r="I3511" s="444">
        <f t="shared" ca="1" si="150"/>
        <v>-1700907314791.8503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-7087113811.6327095</v>
      </c>
      <c r="L3511" s="444">
        <f t="shared" ca="1" si="149"/>
        <v>-1707994428603.4832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25">
      <c r="G3512" s="459"/>
      <c r="H3512" s="459">
        <v>3505</v>
      </c>
      <c r="I3512" s="444">
        <f t="shared" ca="1" si="150"/>
        <v>-1707994428603.4832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-7116643452.514513</v>
      </c>
      <c r="L3512" s="444">
        <f t="shared" ca="1" si="149"/>
        <v>-1715111072055.9976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25">
      <c r="G3513" s="459"/>
      <c r="H3513" s="459">
        <v>3506</v>
      </c>
      <c r="I3513" s="444">
        <f t="shared" ca="1" si="150"/>
        <v>-1715111072055.9976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-7146296133.5666571</v>
      </c>
      <c r="L3513" s="444">
        <f t="shared" ca="1" si="149"/>
        <v>-1722257368189.5642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25">
      <c r="G3514" s="459"/>
      <c r="H3514" s="459">
        <v>3507</v>
      </c>
      <c r="I3514" s="444">
        <f t="shared" ca="1" si="150"/>
        <v>-1722257368189.5642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-7176072367.4565172</v>
      </c>
      <c r="L3514" s="444">
        <f t="shared" ca="1" si="149"/>
        <v>-1729433440557.0208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25">
      <c r="G3515" s="459"/>
      <c r="H3515" s="459">
        <v>3508</v>
      </c>
      <c r="I3515" s="444">
        <f t="shared" ca="1" si="150"/>
        <v>-1729433440557.0208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-7205972668.987586</v>
      </c>
      <c r="L3515" s="444">
        <f t="shared" ca="1" si="149"/>
        <v>-1736639413226.0083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25">
      <c r="G3516" s="459"/>
      <c r="H3516" s="459">
        <v>3509</v>
      </c>
      <c r="I3516" s="444">
        <f t="shared" ca="1" si="150"/>
        <v>-1736639413226.0083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-7235997555.1083679</v>
      </c>
      <c r="L3516" s="444">
        <f t="shared" ca="1" si="149"/>
        <v>-1743875410781.1167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25">
      <c r="G3517" s="459"/>
      <c r="H3517" s="459">
        <v>3510</v>
      </c>
      <c r="I3517" s="444">
        <f t="shared" ca="1" si="150"/>
        <v>-1743875410781.1167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-7266147544.9213209</v>
      </c>
      <c r="L3517" s="444">
        <f t="shared" ca="1" si="149"/>
        <v>-1751141558326.0381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25">
      <c r="G3518" s="459"/>
      <c r="H3518" s="459">
        <v>3511</v>
      </c>
      <c r="I3518" s="444">
        <f t="shared" ca="1" si="150"/>
        <v>-1751141558326.0381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-7296423159.6918249</v>
      </c>
      <c r="L3518" s="444">
        <f t="shared" ca="1" si="149"/>
        <v>-1758437981485.73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25">
      <c r="G3519" s="459"/>
      <c r="H3519" s="459">
        <v>3512</v>
      </c>
      <c r="I3519" s="444">
        <f t="shared" ca="1" si="150"/>
        <v>-1758437981485.73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-7326824922.8572092</v>
      </c>
      <c r="L3519" s="444">
        <f t="shared" ca="1" si="149"/>
        <v>-1765764806408.5872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25">
      <c r="G3520" s="459"/>
      <c r="H3520" s="459">
        <v>3513</v>
      </c>
      <c r="I3520" s="444">
        <f t="shared" ca="1" si="150"/>
        <v>-1765764806408.5872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-7357353360.0357809</v>
      </c>
      <c r="L3520" s="444">
        <f t="shared" ca="1" si="149"/>
        <v>-1773122159768.623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25">
      <c r="G3521" s="459"/>
      <c r="H3521" s="459">
        <v>3514</v>
      </c>
      <c r="I3521" s="444">
        <f t="shared" ca="1" si="150"/>
        <v>-1773122159768.623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-7388008999.0359278</v>
      </c>
      <c r="L3521" s="444">
        <f t="shared" ca="1" si="149"/>
        <v>-1780510168767.6589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25">
      <c r="G3522" s="459"/>
      <c r="H3522" s="459">
        <v>3515</v>
      </c>
      <c r="I3522" s="444">
        <f t="shared" ca="1" si="150"/>
        <v>-1780510168767.6589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-7418792369.8652468</v>
      </c>
      <c r="L3522" s="444">
        <f t="shared" ca="1" si="149"/>
        <v>-1787928961137.5242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25">
      <c r="G3523" s="459"/>
      <c r="H3523" s="459">
        <v>3516</v>
      </c>
      <c r="I3523" s="444">
        <f t="shared" ca="1" si="150"/>
        <v>-1787928961137.5242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-7449704004.7396841</v>
      </c>
      <c r="L3523" s="444">
        <f t="shared" ca="1" si="149"/>
        <v>-1795378665142.2639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25">
      <c r="G3524" s="459"/>
      <c r="H3524" s="459">
        <v>3517</v>
      </c>
      <c r="I3524" s="444">
        <f t="shared" ca="1" si="150"/>
        <v>-1795378665142.2639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-7480744438.0927658</v>
      </c>
      <c r="L3524" s="444">
        <f t="shared" ca="1" si="149"/>
        <v>-1802859409580.3567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25">
      <c r="G3525" s="459"/>
      <c r="H3525" s="459">
        <v>3518</v>
      </c>
      <c r="I3525" s="444">
        <f t="shared" ca="1" si="150"/>
        <v>-1802859409580.3567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-7511914206.5848198</v>
      </c>
      <c r="L3525" s="444">
        <f t="shared" ca="1" si="149"/>
        <v>-1810371323786.9414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25">
      <c r="G3526" s="459"/>
      <c r="H3526" s="459">
        <v>3519</v>
      </c>
      <c r="I3526" s="444">
        <f t="shared" ca="1" si="150"/>
        <v>-1810371323786.9414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-7543213849.1122561</v>
      </c>
      <c r="L3526" s="444">
        <f t="shared" ca="1" si="149"/>
        <v>-1817914537636.0537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25">
      <c r="G3527" s="459"/>
      <c r="H3527" s="459">
        <v>3520</v>
      </c>
      <c r="I3527" s="444">
        <f t="shared" ca="1" si="150"/>
        <v>-1817914537636.0537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-7574643906.8168898</v>
      </c>
      <c r="L3527" s="444">
        <f t="shared" ca="1" si="149"/>
        <v>-1825489181542.8706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25">
      <c r="G3528" s="459"/>
      <c r="H3528" s="459">
        <v>3521</v>
      </c>
      <c r="I3528" s="444">
        <f t="shared" ca="1" si="150"/>
        <v>-1825489181542.8706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-7606204923.095294</v>
      </c>
      <c r="L3528" s="444">
        <f t="shared" ca="1" si="149"/>
        <v>-1833095386465.9658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25">
      <c r="G3529" s="459"/>
      <c r="H3529" s="459">
        <v>3522</v>
      </c>
      <c r="I3529" s="444">
        <f t="shared" ca="1" si="150"/>
        <v>-1833095386465.9658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-7637897443.6081896</v>
      </c>
      <c r="L3529" s="444">
        <f t="shared" ca="1" si="149"/>
        <v>-1840733283909.574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25">
      <c r="G3530" s="459"/>
      <c r="H3530" s="459">
        <v>3523</v>
      </c>
      <c r="I3530" s="444">
        <f t="shared" ca="1" si="150"/>
        <v>-1840733283909.574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-7669722016.2898922</v>
      </c>
      <c r="L3530" s="444">
        <f t="shared" ca="1" si="149"/>
        <v>-1848403005925.8638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25">
      <c r="G3531" s="459"/>
      <c r="H3531" s="459">
        <v>3524</v>
      </c>
      <c r="I3531" s="444">
        <f t="shared" ca="1" si="150"/>
        <v>-1848403005925.8638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-7701679191.3577652</v>
      </c>
      <c r="L3531" s="444">
        <f t="shared" ca="1" si="149"/>
        <v>-1856104685117.2214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25">
      <c r="G3532" s="459"/>
      <c r="H3532" s="459">
        <v>3525</v>
      </c>
      <c r="I3532" s="444">
        <f t="shared" ca="1" si="150"/>
        <v>-1856104685117.2214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-7733769521.3217545</v>
      </c>
      <c r="L3532" s="444">
        <f t="shared" ca="1" si="149"/>
        <v>-1863838454638.5432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25">
      <c r="G3533" s="459"/>
      <c r="H3533" s="459">
        <v>3526</v>
      </c>
      <c r="I3533" s="444">
        <f t="shared" ca="1" si="150"/>
        <v>-1863838454638.5432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-7765993560.9939299</v>
      </c>
      <c r="L3533" s="444">
        <f t="shared" ca="1" si="149"/>
        <v>-1871604448199.5371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25">
      <c r="G3534" s="459"/>
      <c r="H3534" s="459">
        <v>3527</v>
      </c>
      <c r="I3534" s="444">
        <f t="shared" ca="1" si="150"/>
        <v>-1871604448199.5371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-7798351867.4980726</v>
      </c>
      <c r="L3534" s="444">
        <f t="shared" ca="1" si="149"/>
        <v>-1879402800067.0352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25">
      <c r="G3535" s="459"/>
      <c r="H3535" s="459">
        <v>3528</v>
      </c>
      <c r="I3535" s="444">
        <f t="shared" ca="1" si="150"/>
        <v>-1879402800067.0352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-7830845000.2793131</v>
      </c>
      <c r="L3535" s="444">
        <f t="shared" ca="1" si="149"/>
        <v>-1887233645067.3145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25">
      <c r="G3536" s="459"/>
      <c r="H3536" s="459">
        <v>3529</v>
      </c>
      <c r="I3536" s="444">
        <f t="shared" ca="1" si="150"/>
        <v>-1887233645067.3145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-7863473521.1138105</v>
      </c>
      <c r="L3536" s="444">
        <f t="shared" ca="1" si="149"/>
        <v>-1895097118588.4282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25">
      <c r="G3537" s="459"/>
      <c r="H3537" s="459">
        <v>3530</v>
      </c>
      <c r="I3537" s="444">
        <f t="shared" ca="1" si="150"/>
        <v>-1895097118588.4282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-7896237994.1184521</v>
      </c>
      <c r="L3537" s="444">
        <f t="shared" ca="1" si="149"/>
        <v>-1902993356582.5466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25">
      <c r="G3538" s="459"/>
      <c r="H3538" s="459">
        <v>3531</v>
      </c>
      <c r="I3538" s="444">
        <f t="shared" ca="1" si="150"/>
        <v>-1902993356582.5466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-7929138985.7606106</v>
      </c>
      <c r="L3538" s="444">
        <f t="shared" ca="1" si="149"/>
        <v>-1910922495568.3071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25">
      <c r="G3539" s="459"/>
      <c r="H3539" s="459">
        <v>3532</v>
      </c>
      <c r="I3539" s="444">
        <f t="shared" ca="1" si="150"/>
        <v>-1910922495568.3071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-7962177064.8679466</v>
      </c>
      <c r="L3539" s="444">
        <f t="shared" ca="1" si="149"/>
        <v>-1918884672633.175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25">
      <c r="G3540" s="459"/>
      <c r="H3540" s="459">
        <v>3533</v>
      </c>
      <c r="I3540" s="444">
        <f t="shared" ca="1" si="150"/>
        <v>-1918884672633.175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-7995352802.6382294</v>
      </c>
      <c r="L3540" s="444">
        <f t="shared" ca="1" si="149"/>
        <v>-1926880025435.8132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25">
      <c r="G3541" s="459"/>
      <c r="H3541" s="459">
        <v>3534</v>
      </c>
      <c r="I3541" s="444">
        <f t="shared" ca="1" si="150"/>
        <v>-1926880025435.8132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-8028666772.6492214</v>
      </c>
      <c r="L3541" s="444">
        <f t="shared" ca="1" si="149"/>
        <v>-1934908692208.4624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25">
      <c r="G3542" s="459"/>
      <c r="H3542" s="459">
        <v>3535</v>
      </c>
      <c r="I3542" s="444">
        <f t="shared" ca="1" si="150"/>
        <v>-1934908692208.4624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-8062119550.8685923</v>
      </c>
      <c r="L3542" s="444">
        <f t="shared" ca="1" si="149"/>
        <v>-1942970811759.3311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25">
      <c r="G3543" s="459"/>
      <c r="H3543" s="459">
        <v>3536</v>
      </c>
      <c r="I3543" s="444">
        <f t="shared" ca="1" si="150"/>
        <v>-1942970811759.3311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-8095711715.6638794</v>
      </c>
      <c r="L3543" s="444">
        <f t="shared" ca="1" si="149"/>
        <v>-1951066523474.9949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25">
      <c r="G3544" s="459"/>
      <c r="H3544" s="459">
        <v>3537</v>
      </c>
      <c r="I3544" s="444">
        <f t="shared" ca="1" si="150"/>
        <v>-1951066523474.9949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-8129443847.8124781</v>
      </c>
      <c r="L3544" s="444">
        <f t="shared" ca="1" si="149"/>
        <v>-1959195967322.8074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25">
      <c r="G3545" s="459"/>
      <c r="H3545" s="459">
        <v>3538</v>
      </c>
      <c r="I3545" s="444">
        <f t="shared" ca="1" si="150"/>
        <v>-1959195967322.8074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-8163316530.5116987</v>
      </c>
      <c r="L3545" s="444">
        <f t="shared" ca="1" si="149"/>
        <v>-1967359283853.3191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25">
      <c r="G3546" s="459"/>
      <c r="H3546" s="459">
        <v>3539</v>
      </c>
      <c r="I3546" s="444">
        <f t="shared" ca="1" si="150"/>
        <v>-1967359283853.3191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-8197330349.3888302</v>
      </c>
      <c r="L3546" s="444">
        <f t="shared" ca="1" si="149"/>
        <v>-1975556614202.708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25">
      <c r="G3547" s="459"/>
      <c r="H3547" s="459">
        <v>3540</v>
      </c>
      <c r="I3547" s="444">
        <f t="shared" ca="1" si="150"/>
        <v>-1975556614202.708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-8231485892.5112829</v>
      </c>
      <c r="L3547" s="444">
        <f t="shared" ca="1" si="149"/>
        <v>-1983788100095.2192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25">
      <c r="G3548" s="459"/>
      <c r="H3548" s="459">
        <v>3541</v>
      </c>
      <c r="I3548" s="444">
        <f t="shared" ca="1" si="150"/>
        <v>-1983788100095.2192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-8265783750.3967466</v>
      </c>
      <c r="L3548" s="444">
        <f t="shared" ca="1" si="149"/>
        <v>-1992053883845.616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25">
      <c r="G3549" s="459"/>
      <c r="H3549" s="459">
        <v>3542</v>
      </c>
      <c r="I3549" s="444">
        <f t="shared" ca="1" si="150"/>
        <v>-1992053883845.616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-8300224516.0233994</v>
      </c>
      <c r="L3549" s="444">
        <f t="shared" ca="1" si="149"/>
        <v>-2000354108361.6394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25">
      <c r="G3550" s="459"/>
      <c r="H3550" s="459">
        <v>3543</v>
      </c>
      <c r="I3550" s="444">
        <f t="shared" ca="1" si="150"/>
        <v>-2000354108361.6394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-8334808784.8401651</v>
      </c>
      <c r="L3550" s="444">
        <f t="shared" ca="1" si="149"/>
        <v>-2008688917146.4795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25">
      <c r="G3551" s="459"/>
      <c r="H3551" s="459">
        <v>3544</v>
      </c>
      <c r="I3551" s="444">
        <f t="shared" ca="1" si="150"/>
        <v>-2008688917146.4795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-8369537154.7769966</v>
      </c>
      <c r="L3551" s="444">
        <f t="shared" ca="1" si="149"/>
        <v>-2017058454301.2566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25">
      <c r="G3552" s="459"/>
      <c r="H3552" s="459">
        <v>3545</v>
      </c>
      <c r="I3552" s="444">
        <f t="shared" ca="1" si="150"/>
        <v>-2017058454301.2566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-8404410226.2552357</v>
      </c>
      <c r="L3552" s="444">
        <f t="shared" ca="1" si="149"/>
        <v>-2025462864527.5117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25">
      <c r="G3553" s="459"/>
      <c r="H3553" s="459">
        <v>3546</v>
      </c>
      <c r="I3553" s="444">
        <f t="shared" ca="1" si="150"/>
        <v>-2025462864527.5117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-8439428602.1979666</v>
      </c>
      <c r="L3553" s="444">
        <f t="shared" ca="1" si="149"/>
        <v>-2033902293129.7097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25">
      <c r="G3554" s="459"/>
      <c r="H3554" s="459">
        <v>3547</v>
      </c>
      <c r="I3554" s="444">
        <f t="shared" ca="1" si="150"/>
        <v>-2033902293129.7097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-8474592888.0404558</v>
      </c>
      <c r="L3554" s="444">
        <f t="shared" ca="1" si="149"/>
        <v>-2042376886017.7502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25">
      <c r="G3555" s="459"/>
      <c r="H3555" s="459">
        <v>3548</v>
      </c>
      <c r="I3555" s="444">
        <f t="shared" ca="1" si="150"/>
        <v>-2042376886017.7502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-8509903691.7406244</v>
      </c>
      <c r="L3555" s="444">
        <f t="shared" ca="1" si="149"/>
        <v>-2050886789709.491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25">
      <c r="G3556" s="459"/>
      <c r="H3556" s="459">
        <v>3549</v>
      </c>
      <c r="I3556" s="444">
        <f t="shared" ca="1" si="150"/>
        <v>-2050886789709.491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-8545361623.789546</v>
      </c>
      <c r="L3556" s="444">
        <f t="shared" ca="1" si="149"/>
        <v>-2059432151333.2805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25">
      <c r="G3557" s="459"/>
      <c r="H3557" s="459">
        <v>3550</v>
      </c>
      <c r="I3557" s="444">
        <f t="shared" ca="1" si="150"/>
        <v>-2059432151333.2805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-8580967297.222002</v>
      </c>
      <c r="L3557" s="444">
        <f t="shared" ca="1" si="149"/>
        <v>-2068013118630.5024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25">
      <c r="G3558" s="459"/>
      <c r="H3558" s="459">
        <v>3551</v>
      </c>
      <c r="I3558" s="444">
        <f t="shared" ca="1" si="150"/>
        <v>-2068013118630.5024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-8616721327.6270943</v>
      </c>
      <c r="L3558" s="444">
        <f t="shared" ca="1" si="149"/>
        <v>-2076629839958.1296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25">
      <c r="G3559" s="459"/>
      <c r="H3559" s="459">
        <v>3552</v>
      </c>
      <c r="I3559" s="444">
        <f t="shared" ca="1" si="150"/>
        <v>-2076629839958.1296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-8652624333.1588726</v>
      </c>
      <c r="L3559" s="444">
        <f t="shared" ca="1" si="149"/>
        <v>-2085282464291.2886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25">
      <c r="G3560" s="459"/>
      <c r="H3560" s="459">
        <v>3553</v>
      </c>
      <c r="I3560" s="444">
        <f t="shared" ca="1" si="150"/>
        <v>-2085282464291.2886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-8688676934.5470352</v>
      </c>
      <c r="L3560" s="444">
        <f t="shared" ca="1" si="149"/>
        <v>-2093971141225.8357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25">
      <c r="G3561" s="459"/>
      <c r="H3561" s="459">
        <v>3554</v>
      </c>
      <c r="I3561" s="444">
        <f t="shared" ca="1" si="150"/>
        <v>-2093971141225.8357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-8724879755.1076488</v>
      </c>
      <c r="L3561" s="444">
        <f t="shared" ca="1" si="149"/>
        <v>-2102696020980.9434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25">
      <c r="G3562" s="459"/>
      <c r="H3562" s="459">
        <v>3555</v>
      </c>
      <c r="I3562" s="444">
        <f t="shared" ca="1" si="150"/>
        <v>-2102696020980.9434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-8761233420.753931</v>
      </c>
      <c r="L3562" s="444">
        <f t="shared" ca="1" si="149"/>
        <v>-2111457254401.6973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25">
      <c r="G3563" s="459"/>
      <c r="H3563" s="459">
        <v>3556</v>
      </c>
      <c r="I3563" s="444">
        <f t="shared" ca="1" si="150"/>
        <v>-2111457254401.6973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-8797738560.0070724</v>
      </c>
      <c r="L3563" s="444">
        <f t="shared" ca="1" si="149"/>
        <v>-2120254992961.7043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25">
      <c r="G3564" s="459"/>
      <c r="H3564" s="459">
        <v>3557</v>
      </c>
      <c r="I3564" s="444">
        <f t="shared" ca="1" si="150"/>
        <v>-2120254992961.7043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-8834395804.007103</v>
      </c>
      <c r="L3564" s="444">
        <f t="shared" ca="1" si="149"/>
        <v>-2129089388765.7114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25">
      <c r="G3565" s="459"/>
      <c r="H3565" s="459">
        <v>3558</v>
      </c>
      <c r="I3565" s="444">
        <f t="shared" ca="1" si="150"/>
        <v>-2129089388765.7114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-8871205786.523798</v>
      </c>
      <c r="L3565" s="444">
        <f t="shared" ca="1" si="149"/>
        <v>-2137960594552.2351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25">
      <c r="G3566" s="459"/>
      <c r="H3566" s="459">
        <v>3559</v>
      </c>
      <c r="I3566" s="444">
        <f t="shared" ca="1" si="150"/>
        <v>-2137960594552.2351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-8908169143.9676456</v>
      </c>
      <c r="L3566" s="444">
        <f t="shared" ca="1" si="149"/>
        <v>-2146868763696.2026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25">
      <c r="G3567" s="459"/>
      <c r="H3567" s="459">
        <v>3560</v>
      </c>
      <c r="I3567" s="444">
        <f t="shared" ca="1" si="150"/>
        <v>-2146868763696.2026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-8945286515.4008427</v>
      </c>
      <c r="L3567" s="444">
        <f t="shared" ca="1" si="149"/>
        <v>-2155814050211.6035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25">
      <c r="G3568" s="459"/>
      <c r="H3568" s="459">
        <v>3561</v>
      </c>
      <c r="I3568" s="444">
        <f t="shared" ca="1" si="150"/>
        <v>-2155814050211.6035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-8982558542.5483494</v>
      </c>
      <c r="L3568" s="444">
        <f t="shared" ca="1" si="149"/>
        <v>-2164796608754.1519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25">
      <c r="G3569" s="459"/>
      <c r="H3569" s="459">
        <v>3562</v>
      </c>
      <c r="I3569" s="444">
        <f t="shared" ca="1" si="150"/>
        <v>-2164796608754.1519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-9019985869.8089657</v>
      </c>
      <c r="L3569" s="444">
        <f t="shared" ca="1" si="149"/>
        <v>-2173816594623.9609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25">
      <c r="G3570" s="459"/>
      <c r="H3570" s="459">
        <v>3563</v>
      </c>
      <c r="I3570" s="444">
        <f t="shared" ca="1" si="150"/>
        <v>-2173816594623.9609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-9057569144.2665043</v>
      </c>
      <c r="L3570" s="444">
        <f t="shared" ca="1" si="149"/>
        <v>-2182874163768.2275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25">
      <c r="G3571" s="459"/>
      <c r="H3571" s="459">
        <v>3564</v>
      </c>
      <c r="I3571" s="444">
        <f t="shared" ca="1" si="150"/>
        <v>-2182874163768.2275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-9095309015.7009468</v>
      </c>
      <c r="L3571" s="444">
        <f t="shared" ca="1" si="149"/>
        <v>-2191969472783.9285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25">
      <c r="G3572" s="459"/>
      <c r="H3572" s="459">
        <v>3565</v>
      </c>
      <c r="I3572" s="444">
        <f t="shared" ca="1" si="150"/>
        <v>-2191969472783.9285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-9133206136.5997009</v>
      </c>
      <c r="L3572" s="444">
        <f t="shared" ca="1" si="149"/>
        <v>-2201102678920.5283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25">
      <c r="G3573" s="459"/>
      <c r="H3573" s="459">
        <v>3566</v>
      </c>
      <c r="I3573" s="444">
        <f t="shared" ca="1" si="150"/>
        <v>-2201102678920.5283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-9171261162.1688671</v>
      </c>
      <c r="L3573" s="444">
        <f t="shared" ca="1" si="149"/>
        <v>-2210273940082.6973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25">
      <c r="G3574" s="459"/>
      <c r="H3574" s="459">
        <v>3567</v>
      </c>
      <c r="I3574" s="444">
        <f t="shared" ca="1" si="150"/>
        <v>-2210273940082.6973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-9209474750.3445721</v>
      </c>
      <c r="L3574" s="444">
        <f t="shared" ca="1" si="149"/>
        <v>-2219483414833.042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25">
      <c r="G3575" s="459"/>
      <c r="H3575" s="459">
        <v>3568</v>
      </c>
      <c r="I3575" s="444">
        <f t="shared" ca="1" si="150"/>
        <v>-2219483414833.042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-9247847561.8043423</v>
      </c>
      <c r="L3575" s="444">
        <f t="shared" ca="1" si="149"/>
        <v>-2228731262394.8462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25">
      <c r="G3576" s="459"/>
      <c r="H3576" s="459">
        <v>3569</v>
      </c>
      <c r="I3576" s="444">
        <f t="shared" ca="1" si="150"/>
        <v>-2228731262394.8462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-9286380259.9785252</v>
      </c>
      <c r="L3576" s="444">
        <f t="shared" ca="1" si="149"/>
        <v>-2238017642654.8247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25">
      <c r="G3577" s="459"/>
      <c r="H3577" s="459">
        <v>3570</v>
      </c>
      <c r="I3577" s="444">
        <f t="shared" ca="1" si="150"/>
        <v>-2238017642654.8247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-9325073511.0617695</v>
      </c>
      <c r="L3577" s="444">
        <f t="shared" ca="1" si="149"/>
        <v>-2247342716165.8867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25">
      <c r="G3578" s="459"/>
      <c r="H3578" s="459">
        <v>3571</v>
      </c>
      <c r="I3578" s="444">
        <f t="shared" ca="1" si="150"/>
        <v>-2247342716165.8867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-9363927984.0245285</v>
      </c>
      <c r="L3578" s="444">
        <f t="shared" ref="L3578:L3832" ca="1" si="154">I3578-J3578+K3578</f>
        <v>-2256706644149.9111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25">
      <c r="G3579" s="459"/>
      <c r="H3579" s="459">
        <v>3572</v>
      </c>
      <c r="I3579" s="444">
        <f t="shared" ref="I3579:I3833" ca="1" si="155">L3578</f>
        <v>-2256706644149.9111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-9402944350.62463</v>
      </c>
      <c r="L3579" s="444">
        <f t="shared" ca="1" si="154"/>
        <v>-2266109588500.5356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25">
      <c r="G3580" s="459"/>
      <c r="H3580" s="459">
        <v>3573</v>
      </c>
      <c r="I3580" s="444">
        <f t="shared" ca="1" si="155"/>
        <v>-2266109588500.5356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-9442123285.4188976</v>
      </c>
      <c r="L3580" s="444">
        <f t="shared" ca="1" si="154"/>
        <v>-2275551711785.9546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25">
      <c r="G3581" s="459"/>
      <c r="H3581" s="459">
        <v>3574</v>
      </c>
      <c r="I3581" s="444">
        <f t="shared" ca="1" si="155"/>
        <v>-2275551711785.9546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-9481465465.7748108</v>
      </c>
      <c r="L3581" s="444">
        <f t="shared" ca="1" si="154"/>
        <v>-2285033177251.7295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25">
      <c r="G3582" s="459"/>
      <c r="H3582" s="459">
        <v>3575</v>
      </c>
      <c r="I3582" s="444">
        <f t="shared" ca="1" si="155"/>
        <v>-2285033177251.7295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-9520971571.882206</v>
      </c>
      <c r="L3582" s="444">
        <f t="shared" ca="1" si="154"/>
        <v>-2294554148823.6118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25">
      <c r="G3583" s="459"/>
      <c r="H3583" s="459">
        <v>3576</v>
      </c>
      <c r="I3583" s="444">
        <f t="shared" ca="1" si="155"/>
        <v>-2294554148823.6118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-9560642286.765049</v>
      </c>
      <c r="L3583" s="444">
        <f t="shared" ca="1" si="154"/>
        <v>-2304114791110.377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25">
      <c r="G3584" s="459"/>
      <c r="H3584" s="459">
        <v>3577</v>
      </c>
      <c r="I3584" s="444">
        <f t="shared" ca="1" si="155"/>
        <v>-2304114791110.377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-9600478296.2932377</v>
      </c>
      <c r="L3584" s="444">
        <f t="shared" ca="1" si="154"/>
        <v>-2313715269406.6704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25">
      <c r="G3585" s="459"/>
      <c r="H3585" s="459">
        <v>3578</v>
      </c>
      <c r="I3585" s="444">
        <f t="shared" ca="1" si="155"/>
        <v>-2313715269406.6704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-9640480289.1944599</v>
      </c>
      <c r="L3585" s="444">
        <f t="shared" ca="1" si="154"/>
        <v>-2323355749695.8647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25">
      <c r="G3586" s="459"/>
      <c r="H3586" s="459">
        <v>3579</v>
      </c>
      <c r="I3586" s="444">
        <f t="shared" ca="1" si="155"/>
        <v>-2323355749695.8647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-9680648957.066103</v>
      </c>
      <c r="L3586" s="444">
        <f t="shared" ca="1" si="154"/>
        <v>-2333036398652.9307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25">
      <c r="G3587" s="459"/>
      <c r="H3587" s="459">
        <v>3580</v>
      </c>
      <c r="I3587" s="444">
        <f t="shared" ca="1" si="155"/>
        <v>-2333036398652.9307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-9720984994.3872108</v>
      </c>
      <c r="L3587" s="444">
        <f t="shared" ca="1" si="154"/>
        <v>-2342757383647.3179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25">
      <c r="G3588" s="459"/>
      <c r="H3588" s="459">
        <v>3581</v>
      </c>
      <c r="I3588" s="444">
        <f t="shared" ca="1" si="155"/>
        <v>-2342757383647.3179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-9761489098.5304909</v>
      </c>
      <c r="L3588" s="444">
        <f t="shared" ca="1" si="154"/>
        <v>-2352518872745.8481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25">
      <c r="G3589" s="459"/>
      <c r="H3589" s="459">
        <v>3582</v>
      </c>
      <c r="I3589" s="444">
        <f t="shared" ca="1" si="155"/>
        <v>-2352518872745.8481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-9802161969.7743664</v>
      </c>
      <c r="L3589" s="444">
        <f t="shared" ca="1" si="154"/>
        <v>-2362321034715.6226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25">
      <c r="G3590" s="459"/>
      <c r="H3590" s="459">
        <v>3583</v>
      </c>
      <c r="I3590" s="444">
        <f t="shared" ca="1" si="155"/>
        <v>-2362321034715.6226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-9843004311.315094</v>
      </c>
      <c r="L3590" s="444">
        <f t="shared" ca="1" si="154"/>
        <v>-2372164039026.9375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25">
      <c r="G3591" s="459"/>
      <c r="H3591" s="459">
        <v>3584</v>
      </c>
      <c r="I3591" s="444">
        <f t="shared" ca="1" si="155"/>
        <v>-2372164039026.9375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-9884016829.2789059</v>
      </c>
      <c r="L3591" s="444">
        <f t="shared" ca="1" si="154"/>
        <v>-2382048055856.2163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25">
      <c r="G3592" s="459"/>
      <c r="H3592" s="459">
        <v>3585</v>
      </c>
      <c r="I3592" s="444">
        <f t="shared" ca="1" si="155"/>
        <v>-2382048055856.2163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-9925200232.7342339</v>
      </c>
      <c r="L3592" s="444">
        <f t="shared" ca="1" si="154"/>
        <v>-2391973256088.9507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25">
      <c r="G3593" s="459"/>
      <c r="H3593" s="459">
        <v>3586</v>
      </c>
      <c r="I3593" s="444">
        <f t="shared" ca="1" si="155"/>
        <v>-2391973256088.9507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-9966555233.7039604</v>
      </c>
      <c r="L3593" s="444">
        <f t="shared" ca="1" si="154"/>
        <v>-2401939811322.6548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25">
      <c r="G3594" s="459"/>
      <c r="H3594" s="459">
        <v>3587</v>
      </c>
      <c r="I3594" s="444">
        <f t="shared" ca="1" si="155"/>
        <v>-2401939811322.6548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-10008082547.177729</v>
      </c>
      <c r="L3594" s="444">
        <f t="shared" ca="1" si="154"/>
        <v>-2411947893869.8325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25">
      <c r="G3595" s="459"/>
      <c r="H3595" s="459">
        <v>3588</v>
      </c>
      <c r="I3595" s="444">
        <f t="shared" ca="1" si="155"/>
        <v>-2411947893869.8325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-10049782891.124302</v>
      </c>
      <c r="L3595" s="444">
        <f t="shared" ca="1" si="154"/>
        <v>-2421997676760.957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25">
      <c r="G3596" s="459"/>
      <c r="H3596" s="459">
        <v>3589</v>
      </c>
      <c r="I3596" s="444">
        <f t="shared" ca="1" si="155"/>
        <v>-2421997676760.957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-10091656986.503988</v>
      </c>
      <c r="L3596" s="444">
        <f t="shared" ca="1" si="154"/>
        <v>-2432089333747.4609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25">
      <c r="G3597" s="459"/>
      <c r="H3597" s="459">
        <v>3590</v>
      </c>
      <c r="I3597" s="444">
        <f t="shared" ca="1" si="155"/>
        <v>-2432089333747.4609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-10133705557.281088</v>
      </c>
      <c r="L3597" s="444">
        <f t="shared" ca="1" si="154"/>
        <v>-2442223039304.7422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25">
      <c r="G3598" s="459"/>
      <c r="H3598" s="459">
        <v>3591</v>
      </c>
      <c r="I3598" s="444">
        <f t="shared" ca="1" si="155"/>
        <v>-2442223039304.7422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-10175929330.436426</v>
      </c>
      <c r="L3598" s="444">
        <f t="shared" ca="1" si="154"/>
        <v>-2452398968635.1787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25">
      <c r="G3599" s="459"/>
      <c r="H3599" s="459">
        <v>3592</v>
      </c>
      <c r="I3599" s="444">
        <f t="shared" ca="1" si="155"/>
        <v>-2452398968635.1787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-10218329035.979912</v>
      </c>
      <c r="L3599" s="444">
        <f t="shared" ca="1" si="154"/>
        <v>-2462617297671.1587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25">
      <c r="G3600" s="459"/>
      <c r="H3600" s="459">
        <v>3593</v>
      </c>
      <c r="I3600" s="444">
        <f t="shared" ca="1" si="155"/>
        <v>-2462617297671.1587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-10260905406.963161</v>
      </c>
      <c r="L3600" s="444">
        <f t="shared" ca="1" si="154"/>
        <v>-2472878203078.1221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25">
      <c r="G3601" s="459"/>
      <c r="H3601" s="459">
        <v>3594</v>
      </c>
      <c r="I3601" s="444">
        <f t="shared" ca="1" si="155"/>
        <v>-2472878203078.1221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-10303659179.492176</v>
      </c>
      <c r="L3601" s="444">
        <f t="shared" ca="1" si="154"/>
        <v>-2483181862257.6143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25">
      <c r="G3602" s="459"/>
      <c r="H3602" s="459">
        <v>3595</v>
      </c>
      <c r="I3602" s="444">
        <f t="shared" ca="1" si="155"/>
        <v>-2483181862257.6143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-10346591092.740059</v>
      </c>
      <c r="L3602" s="444">
        <f t="shared" ca="1" si="154"/>
        <v>-2493528453350.3545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25">
      <c r="G3603" s="459"/>
      <c r="H3603" s="459">
        <v>3596</v>
      </c>
      <c r="I3603" s="444">
        <f t="shared" ca="1" si="155"/>
        <v>-2493528453350.3545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-10389701888.95981</v>
      </c>
      <c r="L3603" s="444">
        <f t="shared" ca="1" si="154"/>
        <v>-2503918155239.3145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25">
      <c r="G3604" s="459"/>
      <c r="H3604" s="459">
        <v>3597</v>
      </c>
      <c r="I3604" s="444">
        <f t="shared" ca="1" si="155"/>
        <v>-2503918155239.3145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-10432992313.497143</v>
      </c>
      <c r="L3604" s="444">
        <f t="shared" ca="1" si="154"/>
        <v>-2514351147552.8115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25">
      <c r="G3605" s="459"/>
      <c r="H3605" s="459">
        <v>3598</v>
      </c>
      <c r="I3605" s="444">
        <f t="shared" ca="1" si="155"/>
        <v>-2514351147552.8115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-10476463114.803381</v>
      </c>
      <c r="L3605" s="444">
        <f t="shared" ca="1" si="154"/>
        <v>-2524827610667.6147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25">
      <c r="G3606" s="459"/>
      <c r="H3606" s="459">
        <v>3599</v>
      </c>
      <c r="I3606" s="444">
        <f t="shared" ca="1" si="155"/>
        <v>-2524827610667.6147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-10520115044.448395</v>
      </c>
      <c r="L3606" s="444">
        <f t="shared" ca="1" si="154"/>
        <v>-2535347725712.063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25">
      <c r="G3607" s="459"/>
      <c r="H3607" s="459">
        <v>3600</v>
      </c>
      <c r="I3607" s="444">
        <f t="shared" ca="1" si="155"/>
        <v>-2535347725712.063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-10563948857.133596</v>
      </c>
      <c r="L3607" s="444">
        <f t="shared" ca="1" si="154"/>
        <v>-2545911674569.1968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25">
      <c r="G3608" s="459"/>
      <c r="H3608" s="459">
        <v>3601</v>
      </c>
      <c r="I3608" s="444">
        <f t="shared" ca="1" si="155"/>
        <v>-2545911674569.1968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-10607965310.704987</v>
      </c>
      <c r="L3608" s="444">
        <f t="shared" ca="1" si="154"/>
        <v>-2556519639879.9019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25">
      <c r="G3609" s="459"/>
      <c r="H3609" s="459">
        <v>3602</v>
      </c>
      <c r="I3609" s="444">
        <f t="shared" ca="1" si="155"/>
        <v>-2556519639879.9019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-10652165166.166258</v>
      </c>
      <c r="L3609" s="444">
        <f t="shared" ca="1" si="154"/>
        <v>-2567171805046.0679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25">
      <c r="G3610" s="459"/>
      <c r="H3610" s="459">
        <v>3603</v>
      </c>
      <c r="I3610" s="444">
        <f t="shared" ca="1" si="155"/>
        <v>-2567171805046.0679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-10696549187.69195</v>
      </c>
      <c r="L3610" s="444">
        <f t="shared" ca="1" si="154"/>
        <v>-2577868354233.7598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25">
      <c r="G3611" s="459"/>
      <c r="H3611" s="459">
        <v>3604</v>
      </c>
      <c r="I3611" s="444">
        <f t="shared" ca="1" si="155"/>
        <v>-2577868354233.7598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-10741118142.640665</v>
      </c>
      <c r="L3611" s="444">
        <f t="shared" ca="1" si="154"/>
        <v>-2588609472376.4004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25">
      <c r="G3612" s="459"/>
      <c r="H3612" s="459">
        <v>3605</v>
      </c>
      <c r="I3612" s="444">
        <f t="shared" ca="1" si="155"/>
        <v>-2588609472376.4004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-10785872801.568335</v>
      </c>
      <c r="L3612" s="444">
        <f t="shared" ca="1" si="154"/>
        <v>-2599395345177.9688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25">
      <c r="G3613" s="459"/>
      <c r="H3613" s="459">
        <v>3606</v>
      </c>
      <c r="I3613" s="444">
        <f t="shared" ca="1" si="155"/>
        <v>-2599395345177.9688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-10830813938.241537</v>
      </c>
      <c r="L3613" s="444">
        <f t="shared" ca="1" si="154"/>
        <v>-2610226159116.2104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25">
      <c r="G3614" s="459"/>
      <c r="H3614" s="459">
        <v>3607</v>
      </c>
      <c r="I3614" s="444">
        <f t="shared" ca="1" si="155"/>
        <v>-2610226159116.2104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-10875942329.650877</v>
      </c>
      <c r="L3614" s="444">
        <f t="shared" ca="1" si="154"/>
        <v>-2621102101445.8613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25">
      <c r="G3615" s="459"/>
      <c r="H3615" s="459">
        <v>3608</v>
      </c>
      <c r="I3615" s="444">
        <f t="shared" ca="1" si="155"/>
        <v>-2621102101445.8613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-10921258756.024422</v>
      </c>
      <c r="L3615" s="444">
        <f t="shared" ca="1" si="154"/>
        <v>-2632023360201.8857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25">
      <c r="G3616" s="459"/>
      <c r="H3616" s="459">
        <v>3609</v>
      </c>
      <c r="I3616" s="444">
        <f t="shared" ca="1" si="155"/>
        <v>-2632023360201.8857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-10966764000.84119</v>
      </c>
      <c r="L3616" s="444">
        <f t="shared" ca="1" si="154"/>
        <v>-2642990124202.7271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25">
      <c r="G3617" s="459"/>
      <c r="H3617" s="459">
        <v>3610</v>
      </c>
      <c r="I3617" s="444">
        <f t="shared" ca="1" si="155"/>
        <v>-2642990124202.7271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-11012458850.844696</v>
      </c>
      <c r="L3617" s="444">
        <f t="shared" ca="1" si="154"/>
        <v>-2654002583053.5718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25">
      <c r="G3618" s="459"/>
      <c r="H3618" s="459">
        <v>3611</v>
      </c>
      <c r="I3618" s="444">
        <f t="shared" ca="1" si="155"/>
        <v>-2654002583053.5718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-11058344096.056549</v>
      </c>
      <c r="L3618" s="444">
        <f t="shared" ca="1" si="154"/>
        <v>-2665060927149.6284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25">
      <c r="G3619" s="459"/>
      <c r="H3619" s="459">
        <v>3612</v>
      </c>
      <c r="I3619" s="444">
        <f t="shared" ca="1" si="155"/>
        <v>-2665060927149.6284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-11104420529.790119</v>
      </c>
      <c r="L3619" s="444">
        <f t="shared" ca="1" si="154"/>
        <v>-2676165347679.4185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25">
      <c r="G3620" s="459"/>
      <c r="H3620" s="459">
        <v>3613</v>
      </c>
      <c r="I3620" s="444">
        <f t="shared" ca="1" si="155"/>
        <v>-2676165347679.4185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-11150688948.664244</v>
      </c>
      <c r="L3620" s="444">
        <f t="shared" ca="1" si="154"/>
        <v>-2687316036628.0825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25">
      <c r="G3621" s="459"/>
      <c r="H3621" s="459">
        <v>3614</v>
      </c>
      <c r="I3621" s="444">
        <f t="shared" ca="1" si="155"/>
        <v>-2687316036628.0825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-11197150152.61701</v>
      </c>
      <c r="L3621" s="444">
        <f t="shared" ca="1" si="154"/>
        <v>-2698513186780.6997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25">
      <c r="G3622" s="459"/>
      <c r="H3622" s="459">
        <v>3615</v>
      </c>
      <c r="I3622" s="444">
        <f t="shared" ca="1" si="155"/>
        <v>-2698513186780.6997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-11243804944.919582</v>
      </c>
      <c r="L3622" s="444">
        <f t="shared" ca="1" si="154"/>
        <v>-2709756991725.6191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25">
      <c r="G3623" s="459"/>
      <c r="H3623" s="459">
        <v>3616</v>
      </c>
      <c r="I3623" s="444">
        <f t="shared" ca="1" si="155"/>
        <v>-2709756991725.6191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-11290654132.190079</v>
      </c>
      <c r="L3623" s="444">
        <f t="shared" ca="1" si="154"/>
        <v>-2721047645857.8091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25">
      <c r="G3624" s="459"/>
      <c r="H3624" s="459">
        <v>3617</v>
      </c>
      <c r="I3624" s="444">
        <f t="shared" ca="1" si="155"/>
        <v>-2721047645857.8091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-11337698524.407537</v>
      </c>
      <c r="L3624" s="444">
        <f t="shared" ca="1" si="154"/>
        <v>-2732385344382.2168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25">
      <c r="G3625" s="459"/>
      <c r="H3625" s="459">
        <v>3618</v>
      </c>
      <c r="I3625" s="444">
        <f t="shared" ca="1" si="155"/>
        <v>-2732385344382.2168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-11384938934.925903</v>
      </c>
      <c r="L3625" s="444">
        <f t="shared" ca="1" si="154"/>
        <v>-2743770283317.1426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25">
      <c r="G3626" s="459"/>
      <c r="H3626" s="459">
        <v>3619</v>
      </c>
      <c r="I3626" s="444">
        <f t="shared" ca="1" si="155"/>
        <v>-2743770283317.1426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-11432376180.488094</v>
      </c>
      <c r="L3626" s="444">
        <f t="shared" ca="1" si="154"/>
        <v>-2755202659497.6309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25">
      <c r="G3627" s="459"/>
      <c r="H3627" s="459">
        <v>3620</v>
      </c>
      <c r="I3627" s="444">
        <f t="shared" ca="1" si="155"/>
        <v>-2755202659497.6309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-11480011081.240128</v>
      </c>
      <c r="L3627" s="444">
        <f t="shared" ca="1" si="154"/>
        <v>-2766682670578.8711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25">
      <c r="G3628" s="459"/>
      <c r="H3628" s="459">
        <v>3621</v>
      </c>
      <c r="I3628" s="444">
        <f t="shared" ca="1" si="155"/>
        <v>-2766682670578.8711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-11527844460.745296</v>
      </c>
      <c r="L3628" s="444">
        <f t="shared" ca="1" si="154"/>
        <v>-2778210515039.6162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25">
      <c r="G3629" s="459"/>
      <c r="H3629" s="459">
        <v>3622</v>
      </c>
      <c r="I3629" s="444">
        <f t="shared" ca="1" si="155"/>
        <v>-2778210515039.6162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-11575877145.998402</v>
      </c>
      <c r="L3629" s="444">
        <f t="shared" ca="1" si="154"/>
        <v>-2789786392185.6147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25">
      <c r="G3630" s="459"/>
      <c r="H3630" s="459">
        <v>3623</v>
      </c>
      <c r="I3630" s="444">
        <f t="shared" ca="1" si="155"/>
        <v>-2789786392185.6147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-11624109967.440062</v>
      </c>
      <c r="L3630" s="444">
        <f t="shared" ca="1" si="154"/>
        <v>-2801410502153.0547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25">
      <c r="G3631" s="459"/>
      <c r="H3631" s="459">
        <v>3624</v>
      </c>
      <c r="I3631" s="444">
        <f t="shared" ca="1" si="155"/>
        <v>-2801410502153.0547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-11672543758.971062</v>
      </c>
      <c r="L3631" s="444">
        <f t="shared" ca="1" si="154"/>
        <v>-2813083045912.0259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25">
      <c r="G3632" s="459"/>
      <c r="H3632" s="459">
        <v>3625</v>
      </c>
      <c r="I3632" s="444">
        <f t="shared" ca="1" si="155"/>
        <v>-2813083045912.0259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-11721179357.966774</v>
      </c>
      <c r="L3632" s="444">
        <f t="shared" ca="1" si="154"/>
        <v>-2824804225269.9927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25">
      <c r="G3633" s="459"/>
      <c r="H3633" s="459">
        <v>3626</v>
      </c>
      <c r="I3633" s="444">
        <f t="shared" ca="1" si="155"/>
        <v>-2824804225269.9927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-11770017605.291636</v>
      </c>
      <c r="L3633" s="444">
        <f t="shared" ca="1" si="154"/>
        <v>-2836574242875.2842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25">
      <c r="G3634" s="459"/>
      <c r="H3634" s="459">
        <v>3627</v>
      </c>
      <c r="I3634" s="444">
        <f t="shared" ca="1" si="155"/>
        <v>-2836574242875.2842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-11819059345.313684</v>
      </c>
      <c r="L3634" s="444">
        <f t="shared" ca="1" si="154"/>
        <v>-2848393302220.5977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25">
      <c r="G3635" s="459"/>
      <c r="H3635" s="459">
        <v>3628</v>
      </c>
      <c r="I3635" s="444">
        <f t="shared" ca="1" si="155"/>
        <v>-2848393302220.5977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-11868305425.919157</v>
      </c>
      <c r="L3635" s="444">
        <f t="shared" ca="1" si="154"/>
        <v>-2860261607646.5166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25">
      <c r="G3636" s="459"/>
      <c r="H3636" s="459">
        <v>3629</v>
      </c>
      <c r="I3636" s="444">
        <f t="shared" ca="1" si="155"/>
        <v>-2860261607646.5166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-11917756698.527153</v>
      </c>
      <c r="L3636" s="444">
        <f t="shared" ca="1" si="154"/>
        <v>-2872179364345.0439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25">
      <c r="G3637" s="459"/>
      <c r="H3637" s="459">
        <v>3630</v>
      </c>
      <c r="I3637" s="444">
        <f t="shared" ca="1" si="155"/>
        <v>-2872179364345.0439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-11967414018.104349</v>
      </c>
      <c r="L3637" s="444">
        <f t="shared" ca="1" si="154"/>
        <v>-2884146778363.1484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25">
      <c r="G3638" s="459"/>
      <c r="H3638" s="459">
        <v>3631</v>
      </c>
      <c r="I3638" s="444">
        <f t="shared" ca="1" si="155"/>
        <v>-2884146778363.1484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-12017278243.179785</v>
      </c>
      <c r="L3638" s="444">
        <f t="shared" ca="1" si="154"/>
        <v>-2896164056606.3281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25">
      <c r="G3639" s="459"/>
      <c r="H3639" s="459">
        <v>3632</v>
      </c>
      <c r="I3639" s="444">
        <f t="shared" ca="1" si="155"/>
        <v>-2896164056606.3281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-12067350235.859701</v>
      </c>
      <c r="L3639" s="444">
        <f t="shared" ca="1" si="154"/>
        <v>-2908231406842.188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25">
      <c r="G3640" s="459"/>
      <c r="H3640" s="459">
        <v>3633</v>
      </c>
      <c r="I3640" s="444">
        <f t="shared" ca="1" si="155"/>
        <v>-2908231406842.188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-12117630861.842449</v>
      </c>
      <c r="L3640" s="444">
        <f t="shared" ca="1" si="154"/>
        <v>-2920349037704.0303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25">
      <c r="G3641" s="459"/>
      <c r="H3641" s="459">
        <v>3634</v>
      </c>
      <c r="I3641" s="444">
        <f t="shared" ca="1" si="155"/>
        <v>-2920349037704.0303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-12168120990.43346</v>
      </c>
      <c r="L3641" s="444">
        <f t="shared" ca="1" si="154"/>
        <v>-2932517158694.4639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25">
      <c r="G3642" s="459"/>
      <c r="H3642" s="459">
        <v>3635</v>
      </c>
      <c r="I3642" s="444">
        <f t="shared" ca="1" si="155"/>
        <v>-2932517158694.4639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-12218821494.560266</v>
      </c>
      <c r="L3642" s="444">
        <f t="shared" ca="1" si="154"/>
        <v>-2944735980189.0239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25">
      <c r="G3643" s="459"/>
      <c r="H3643" s="459">
        <v>3636</v>
      </c>
      <c r="I3643" s="444">
        <f t="shared" ca="1" si="155"/>
        <v>-2944735980189.0239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-12269733250.7876</v>
      </c>
      <c r="L3643" s="444">
        <f t="shared" ca="1" si="154"/>
        <v>-2957005713439.8115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25">
      <c r="G3644" s="459"/>
      <c r="H3644" s="459">
        <v>3637</v>
      </c>
      <c r="I3644" s="444">
        <f t="shared" ca="1" si="155"/>
        <v>-2957005713439.8115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-12320857139.332548</v>
      </c>
      <c r="L3644" s="444">
        <f t="shared" ca="1" si="154"/>
        <v>-2969326570579.144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25">
      <c r="G3645" s="459"/>
      <c r="H3645" s="459">
        <v>3638</v>
      </c>
      <c r="I3645" s="444">
        <f t="shared" ca="1" si="155"/>
        <v>-2969326570579.144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-12372194044.079767</v>
      </c>
      <c r="L3645" s="444">
        <f t="shared" ca="1" si="154"/>
        <v>-2981698764623.2236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25">
      <c r="G3646" s="459"/>
      <c r="H3646" s="459">
        <v>3639</v>
      </c>
      <c r="I3646" s="444">
        <f t="shared" ca="1" si="155"/>
        <v>-2981698764623.2236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-12423744852.596766</v>
      </c>
      <c r="L3646" s="444">
        <f t="shared" ca="1" si="154"/>
        <v>-2994122509475.8203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25">
      <c r="G3647" s="459"/>
      <c r="H3647" s="459">
        <v>3640</v>
      </c>
      <c r="I3647" s="444">
        <f t="shared" ca="1" si="155"/>
        <v>-2994122509475.8203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-12475510456.149252</v>
      </c>
      <c r="L3647" s="444">
        <f t="shared" ca="1" si="154"/>
        <v>-3006598019931.9697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25">
      <c r="G3648" s="459"/>
      <c r="H3648" s="459">
        <v>3641</v>
      </c>
      <c r="I3648" s="444">
        <f t="shared" ca="1" si="155"/>
        <v>-3006598019931.9697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-12527491749.716541</v>
      </c>
      <c r="L3648" s="444">
        <f t="shared" ca="1" si="154"/>
        <v>-3019125511681.686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25">
      <c r="G3649" s="459"/>
      <c r="H3649" s="459">
        <v>3642</v>
      </c>
      <c r="I3649" s="444">
        <f t="shared" ca="1" si="155"/>
        <v>-3019125511681.686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-12579689632.007025</v>
      </c>
      <c r="L3649" s="444">
        <f t="shared" ca="1" si="154"/>
        <v>-3031705201313.6929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25">
      <c r="G3650" s="459"/>
      <c r="H3650" s="459">
        <v>3643</v>
      </c>
      <c r="I3650" s="444">
        <f t="shared" ca="1" si="155"/>
        <v>-3031705201313.6929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-12632105005.473721</v>
      </c>
      <c r="L3650" s="444">
        <f t="shared" ca="1" si="154"/>
        <v>-3044337306319.1665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25">
      <c r="G3651" s="459"/>
      <c r="H3651" s="459">
        <v>3644</v>
      </c>
      <c r="I3651" s="444">
        <f t="shared" ca="1" si="155"/>
        <v>-3044337306319.1665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-12684738776.329861</v>
      </c>
      <c r="L3651" s="444">
        <f t="shared" ca="1" si="154"/>
        <v>-3057022045095.4966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25">
      <c r="G3652" s="459"/>
      <c r="H3652" s="459">
        <v>3645</v>
      </c>
      <c r="I3652" s="444">
        <f t="shared" ca="1" si="155"/>
        <v>-3057022045095.4966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-12737591854.564569</v>
      </c>
      <c r="L3652" s="444">
        <f t="shared" ca="1" si="154"/>
        <v>-3069759636950.061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25">
      <c r="G3653" s="459"/>
      <c r="H3653" s="459">
        <v>3646</v>
      </c>
      <c r="I3653" s="444">
        <f t="shared" ca="1" si="155"/>
        <v>-3069759636950.061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-12790665153.958588</v>
      </c>
      <c r="L3653" s="444">
        <f t="shared" ca="1" si="154"/>
        <v>-3082550302104.0195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25">
      <c r="G3654" s="459"/>
      <c r="H3654" s="459">
        <v>3647</v>
      </c>
      <c r="I3654" s="444">
        <f t="shared" ca="1" si="155"/>
        <v>-3082550302104.0195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-12843959592.10008</v>
      </c>
      <c r="L3654" s="444">
        <f t="shared" ca="1" si="154"/>
        <v>-3095394261696.1196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25">
      <c r="G3655" s="459"/>
      <c r="H3655" s="459">
        <v>3648</v>
      </c>
      <c r="I3655" s="444">
        <f t="shared" ca="1" si="155"/>
        <v>-3095394261696.1196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-12897476090.400497</v>
      </c>
      <c r="L3655" s="444">
        <f t="shared" ca="1" si="154"/>
        <v>-3108291737786.52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25">
      <c r="G3656" s="459"/>
      <c r="H3656" s="459">
        <v>3649</v>
      </c>
      <c r="I3656" s="444">
        <f t="shared" ca="1" si="155"/>
        <v>-3108291737786.52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-12951215574.1105</v>
      </c>
      <c r="L3656" s="444">
        <f t="shared" ca="1" si="154"/>
        <v>-3121242953360.6304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25">
      <c r="G3657" s="459"/>
      <c r="H3657" s="459">
        <v>3650</v>
      </c>
      <c r="I3657" s="444">
        <f t="shared" ca="1" si="155"/>
        <v>-3121242953360.6304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-13005178972.33596</v>
      </c>
      <c r="L3657" s="444">
        <f t="shared" ca="1" si="154"/>
        <v>-3134248132332.9663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25">
      <c r="G3658" s="459"/>
      <c r="H3658" s="459">
        <v>3651</v>
      </c>
      <c r="I3658" s="444">
        <f t="shared" ca="1" si="155"/>
        <v>-3134248132332.9663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-13059367218.054026</v>
      </c>
      <c r="L3658" s="444">
        <f t="shared" ca="1" si="154"/>
        <v>-3147307499551.0205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25">
      <c r="G3659" s="459"/>
      <c r="H3659" s="459">
        <v>3652</v>
      </c>
      <c r="I3659" s="444">
        <f t="shared" ca="1" si="155"/>
        <v>-3147307499551.0205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-13113781248.129251</v>
      </c>
      <c r="L3659" s="444">
        <f t="shared" ca="1" si="154"/>
        <v>-3160421280799.1499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25">
      <c r="G3660" s="459"/>
      <c r="H3660" s="459">
        <v>3653</v>
      </c>
      <c r="I3660" s="444">
        <f t="shared" ca="1" si="155"/>
        <v>-3160421280799.1499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-13168422003.329792</v>
      </c>
      <c r="L3660" s="444">
        <f t="shared" ca="1" si="154"/>
        <v>-3173589702802.4795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25">
      <c r="G3661" s="459"/>
      <c r="H3661" s="459">
        <v>3654</v>
      </c>
      <c r="I3661" s="444">
        <f t="shared" ca="1" si="155"/>
        <v>-3173589702802.4795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-13223290428.343664</v>
      </c>
      <c r="L3661" s="444">
        <f t="shared" ca="1" si="154"/>
        <v>-3186812993230.8232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25">
      <c r="G3662" s="459"/>
      <c r="H3662" s="459">
        <v>3655</v>
      </c>
      <c r="I3662" s="444">
        <f t="shared" ca="1" si="155"/>
        <v>-3186812993230.8232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-13278387471.795097</v>
      </c>
      <c r="L3662" s="444">
        <f t="shared" ca="1" si="154"/>
        <v>-3200091380702.6182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25">
      <c r="G3663" s="459"/>
      <c r="H3663" s="459">
        <v>3656</v>
      </c>
      <c r="I3663" s="444">
        <f t="shared" ca="1" si="155"/>
        <v>-3200091380702.6182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-13333714086.260908</v>
      </c>
      <c r="L3663" s="444">
        <f t="shared" ca="1" si="154"/>
        <v>-3213425094788.8789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25">
      <c r="G3664" s="459"/>
      <c r="H3664" s="459">
        <v>3657</v>
      </c>
      <c r="I3664" s="444">
        <f t="shared" ca="1" si="155"/>
        <v>-3213425094788.8789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-13389271228.286995</v>
      </c>
      <c r="L3664" s="444">
        <f t="shared" ca="1" si="154"/>
        <v>-3226814366017.166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25">
      <c r="G3665" s="459"/>
      <c r="H3665" s="459">
        <v>3658</v>
      </c>
      <c r="I3665" s="444">
        <f t="shared" ca="1" si="155"/>
        <v>-3226814366017.166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-13445059858.404858</v>
      </c>
      <c r="L3665" s="444">
        <f t="shared" ca="1" si="154"/>
        <v>-3240259425875.5708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25">
      <c r="G3666" s="459"/>
      <c r="H3666" s="459">
        <v>3659</v>
      </c>
      <c r="I3666" s="444">
        <f t="shared" ca="1" si="155"/>
        <v>-3240259425875.5708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-13501080941.148212</v>
      </c>
      <c r="L3666" s="444">
        <f t="shared" ca="1" si="154"/>
        <v>-3253760506816.7192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25">
      <c r="G3667" s="459"/>
      <c r="H3667" s="459">
        <v>3660</v>
      </c>
      <c r="I3667" s="444">
        <f t="shared" ca="1" si="155"/>
        <v>-3253760506816.7192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-13557335445.069664</v>
      </c>
      <c r="L3667" s="444">
        <f t="shared" ca="1" si="154"/>
        <v>-3267317842261.7891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25">
      <c r="G3668" s="459"/>
      <c r="H3668" s="459">
        <v>3661</v>
      </c>
      <c r="I3668" s="444">
        <f t="shared" ca="1" si="155"/>
        <v>-3267317842261.7891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-13613824342.757454</v>
      </c>
      <c r="L3668" s="444">
        <f t="shared" ca="1" si="154"/>
        <v>-3280931666604.5464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25">
      <c r="G3669" s="459"/>
      <c r="H3669" s="459">
        <v>3662</v>
      </c>
      <c r="I3669" s="444">
        <f t="shared" ca="1" si="155"/>
        <v>-3280931666604.5464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-13670548610.852276</v>
      </c>
      <c r="L3669" s="444">
        <f t="shared" ca="1" si="154"/>
        <v>-3294602215215.3984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25">
      <c r="G3670" s="459"/>
      <c r="H3670" s="459">
        <v>3663</v>
      </c>
      <c r="I3670" s="444">
        <f t="shared" ca="1" si="155"/>
        <v>-3294602215215.3984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-13727509230.064159</v>
      </c>
      <c r="L3670" s="444">
        <f t="shared" ca="1" si="154"/>
        <v>-3308329724445.4624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25">
      <c r="G3671" s="459"/>
      <c r="H3671" s="459">
        <v>3664</v>
      </c>
      <c r="I3671" s="444">
        <f t="shared" ca="1" si="155"/>
        <v>-3308329724445.4624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-13784707185.189426</v>
      </c>
      <c r="L3671" s="444">
        <f t="shared" ca="1" si="154"/>
        <v>-3322114431630.6519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25">
      <c r="G3672" s="459"/>
      <c r="H3672" s="459">
        <v>3665</v>
      </c>
      <c r="I3672" s="444">
        <f t="shared" ca="1" si="155"/>
        <v>-3322114431630.6519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-13842143465.127716</v>
      </c>
      <c r="L3672" s="444">
        <f t="shared" ca="1" si="154"/>
        <v>-3335956575095.7798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25">
      <c r="G3673" s="459"/>
      <c r="H3673" s="459">
        <v>3666</v>
      </c>
      <c r="I3673" s="444">
        <f t="shared" ca="1" si="155"/>
        <v>-3335956575095.7798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-13899819062.899082</v>
      </c>
      <c r="L3673" s="444">
        <f t="shared" ca="1" si="154"/>
        <v>-3349856394158.6787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25">
      <c r="G3674" s="459"/>
      <c r="H3674" s="459">
        <v>3667</v>
      </c>
      <c r="I3674" s="444">
        <f t="shared" ca="1" si="155"/>
        <v>-3349856394158.6787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-13957734975.661161</v>
      </c>
      <c r="L3674" s="444">
        <f t="shared" ca="1" si="154"/>
        <v>-3363814129134.3398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25">
      <c r="G3675" s="459"/>
      <c r="H3675" s="459">
        <v>3668</v>
      </c>
      <c r="I3675" s="444">
        <f t="shared" ca="1" si="155"/>
        <v>-3363814129134.3398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-14015892204.726416</v>
      </c>
      <c r="L3675" s="444">
        <f t="shared" ca="1" si="154"/>
        <v>-3377830021339.0664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25">
      <c r="G3676" s="459"/>
      <c r="H3676" s="459">
        <v>3669</v>
      </c>
      <c r="I3676" s="444">
        <f t="shared" ca="1" si="155"/>
        <v>-3377830021339.0664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-14074291755.579443</v>
      </c>
      <c r="L3676" s="444">
        <f t="shared" ca="1" si="154"/>
        <v>-3391904313094.646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25">
      <c r="G3677" s="459"/>
      <c r="H3677" s="459">
        <v>3670</v>
      </c>
      <c r="I3677" s="444">
        <f t="shared" ca="1" si="155"/>
        <v>-3391904313094.646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-14132934637.894358</v>
      </c>
      <c r="L3677" s="444">
        <f t="shared" ca="1" si="154"/>
        <v>-3406037247732.5405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25">
      <c r="G3678" s="459"/>
      <c r="H3678" s="459">
        <v>3671</v>
      </c>
      <c r="I3678" s="444">
        <f t="shared" ca="1" si="155"/>
        <v>-3406037247732.5405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-14191821865.552252</v>
      </c>
      <c r="L3678" s="444">
        <f t="shared" ca="1" si="154"/>
        <v>-3420229069598.0928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25">
      <c r="G3679" s="459"/>
      <c r="H3679" s="459">
        <v>3672</v>
      </c>
      <c r="I3679" s="444">
        <f t="shared" ca="1" si="155"/>
        <v>-3420229069598.0928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-14250954456.65872</v>
      </c>
      <c r="L3679" s="444">
        <f t="shared" ca="1" si="154"/>
        <v>-3434480024054.7515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25">
      <c r="G3680" s="459"/>
      <c r="H3680" s="459">
        <v>3673</v>
      </c>
      <c r="I3680" s="444">
        <f t="shared" ca="1" si="155"/>
        <v>-3434480024054.7515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-14310333433.561464</v>
      </c>
      <c r="L3680" s="444">
        <f t="shared" ca="1" si="154"/>
        <v>-3448790357488.313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25">
      <c r="G3681" s="459"/>
      <c r="H3681" s="459">
        <v>3674</v>
      </c>
      <c r="I3681" s="444">
        <f t="shared" ca="1" si="155"/>
        <v>-3448790357488.313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-14369959822.867971</v>
      </c>
      <c r="L3681" s="444">
        <f t="shared" ca="1" si="154"/>
        <v>-3463160317311.1812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25">
      <c r="G3682" s="459"/>
      <c r="H3682" s="459">
        <v>3675</v>
      </c>
      <c r="I3682" s="444">
        <f t="shared" ca="1" si="155"/>
        <v>-3463160317311.1812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-14429834655.463255</v>
      </c>
      <c r="L3682" s="444">
        <f t="shared" ca="1" si="154"/>
        <v>-3477590151966.6445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25">
      <c r="G3683" s="459"/>
      <c r="H3683" s="459">
        <v>3676</v>
      </c>
      <c r="I3683" s="444">
        <f t="shared" ca="1" si="155"/>
        <v>-3477590151966.6445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-14489958966.527685</v>
      </c>
      <c r="L3683" s="444">
        <f t="shared" ca="1" si="154"/>
        <v>-3492080110933.1724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25">
      <c r="G3684" s="459"/>
      <c r="H3684" s="459">
        <v>3677</v>
      </c>
      <c r="I3684" s="444">
        <f t="shared" ca="1" si="155"/>
        <v>-3492080110933.1724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-14550333795.554884</v>
      </c>
      <c r="L3684" s="444">
        <f t="shared" ca="1" si="154"/>
        <v>-3506630444728.7271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25">
      <c r="G3685" s="459"/>
      <c r="H3685" s="459">
        <v>3678</v>
      </c>
      <c r="I3685" s="444">
        <f t="shared" ca="1" si="155"/>
        <v>-3506630444728.7271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-14610960186.369696</v>
      </c>
      <c r="L3685" s="444">
        <f t="shared" ca="1" si="154"/>
        <v>-3521241404915.0967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25">
      <c r="G3686" s="459"/>
      <c r="H3686" s="459">
        <v>3679</v>
      </c>
      <c r="I3686" s="444">
        <f t="shared" ca="1" si="155"/>
        <v>-3521241404915.0967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-14671839187.146236</v>
      </c>
      <c r="L3686" s="444">
        <f t="shared" ca="1" si="154"/>
        <v>-3535913244102.2427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25">
      <c r="G3687" s="459"/>
      <c r="H3687" s="459">
        <v>3680</v>
      </c>
      <c r="I3687" s="444">
        <f t="shared" ca="1" si="155"/>
        <v>-3535913244102.2427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-14732971850.42601</v>
      </c>
      <c r="L3687" s="444">
        <f t="shared" ca="1" si="154"/>
        <v>-3550646215952.6685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25">
      <c r="G3688" s="459"/>
      <c r="H3688" s="459">
        <v>3681</v>
      </c>
      <c r="I3688" s="444">
        <f t="shared" ca="1" si="155"/>
        <v>-3550646215952.6685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-14794359233.13612</v>
      </c>
      <c r="L3688" s="444">
        <f t="shared" ca="1" si="154"/>
        <v>-3565440575185.8047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25">
      <c r="G3689" s="459"/>
      <c r="H3689" s="459">
        <v>3682</v>
      </c>
      <c r="I3689" s="444">
        <f t="shared" ca="1" si="155"/>
        <v>-3565440575185.8047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-14856002396.607519</v>
      </c>
      <c r="L3689" s="444">
        <f t="shared" ca="1" si="154"/>
        <v>-3580296577582.4121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25">
      <c r="G3690" s="459"/>
      <c r="H3690" s="459">
        <v>3683</v>
      </c>
      <c r="I3690" s="444">
        <f t="shared" ca="1" si="155"/>
        <v>-3580296577582.4121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-14917902406.593384</v>
      </c>
      <c r="L3690" s="444">
        <f t="shared" ca="1" si="154"/>
        <v>-3595214479989.0054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25">
      <c r="G3691" s="459"/>
      <c r="H3691" s="459">
        <v>3684</v>
      </c>
      <c r="I3691" s="444">
        <f t="shared" ca="1" si="155"/>
        <v>-3595214479989.0054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-14980060333.287523</v>
      </c>
      <c r="L3691" s="444">
        <f t="shared" ca="1" si="154"/>
        <v>-3610194540322.293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25">
      <c r="G3692" s="459"/>
      <c r="H3692" s="459">
        <v>3685</v>
      </c>
      <c r="I3692" s="444">
        <f t="shared" ca="1" si="155"/>
        <v>-3610194540322.293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-15042477251.342886</v>
      </c>
      <c r="L3692" s="444">
        <f t="shared" ca="1" si="154"/>
        <v>-3625237017573.6357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25">
      <c r="G3693" s="459"/>
      <c r="H3693" s="459">
        <v>3686</v>
      </c>
      <c r="I3693" s="444">
        <f t="shared" ca="1" si="155"/>
        <v>-3625237017573.6357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-15105154239.890148</v>
      </c>
      <c r="L3693" s="444">
        <f t="shared" ca="1" si="154"/>
        <v>-3640342171813.5259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25">
      <c r="G3694" s="459"/>
      <c r="H3694" s="459">
        <v>3687</v>
      </c>
      <c r="I3694" s="444">
        <f t="shared" ca="1" si="155"/>
        <v>-3640342171813.5259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-15168092382.556358</v>
      </c>
      <c r="L3694" s="444">
        <f t="shared" ca="1" si="154"/>
        <v>-3655510264196.082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25">
      <c r="G3695" s="459"/>
      <c r="H3695" s="459">
        <v>3688</v>
      </c>
      <c r="I3695" s="444">
        <f t="shared" ca="1" si="155"/>
        <v>-3655510264196.082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-15231292767.483675</v>
      </c>
      <c r="L3695" s="444">
        <f t="shared" ca="1" si="154"/>
        <v>-3670741556963.5659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25">
      <c r="G3696" s="459"/>
      <c r="H3696" s="459">
        <v>3689</v>
      </c>
      <c r="I3696" s="444">
        <f t="shared" ca="1" si="155"/>
        <v>-3670741556963.5659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-15294756487.34819</v>
      </c>
      <c r="L3696" s="444">
        <f t="shared" ca="1" si="154"/>
        <v>-3686036313450.9141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25">
      <c r="G3697" s="459"/>
      <c r="H3697" s="459">
        <v>3690</v>
      </c>
      <c r="I3697" s="444">
        <f t="shared" ca="1" si="155"/>
        <v>-3686036313450.9141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-15358484639.378811</v>
      </c>
      <c r="L3697" s="444">
        <f t="shared" ca="1" si="154"/>
        <v>-3701394798090.293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25">
      <c r="G3698" s="459"/>
      <c r="H3698" s="459">
        <v>3691</v>
      </c>
      <c r="I3698" s="444">
        <f t="shared" ca="1" si="155"/>
        <v>-3701394798090.293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-15422478325.376221</v>
      </c>
      <c r="L3698" s="444">
        <f t="shared" ca="1" si="154"/>
        <v>-3716817276415.6689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25">
      <c r="G3699" s="459"/>
      <c r="H3699" s="459">
        <v>3692</v>
      </c>
      <c r="I3699" s="444">
        <f t="shared" ca="1" si="155"/>
        <v>-3716817276415.6689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-15486738651.731955</v>
      </c>
      <c r="L3699" s="444">
        <f t="shared" ca="1" si="154"/>
        <v>-3732304015067.4009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25">
      <c r="G3700" s="459"/>
      <c r="H3700" s="459">
        <v>3693</v>
      </c>
      <c r="I3700" s="444">
        <f t="shared" ca="1" si="155"/>
        <v>-3732304015067.4009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-15551266729.447504</v>
      </c>
      <c r="L3700" s="444">
        <f t="shared" ca="1" si="154"/>
        <v>-3747855281796.8481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25">
      <c r="G3701" s="459"/>
      <c r="H3701" s="459">
        <v>3694</v>
      </c>
      <c r="I3701" s="444">
        <f t="shared" ca="1" si="155"/>
        <v>-3747855281796.8481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-15616063674.153536</v>
      </c>
      <c r="L3701" s="444">
        <f t="shared" ca="1" si="154"/>
        <v>-3763471345471.0015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25">
      <c r="G3702" s="459"/>
      <c r="H3702" s="459">
        <v>3695</v>
      </c>
      <c r="I3702" s="444">
        <f t="shared" ca="1" si="155"/>
        <v>-3763471345471.0015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-15681130606.129173</v>
      </c>
      <c r="L3702" s="444">
        <f t="shared" ca="1" si="154"/>
        <v>-3779152476077.1309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25">
      <c r="G3703" s="459"/>
      <c r="H3703" s="459">
        <v>3696</v>
      </c>
      <c r="I3703" s="444">
        <f t="shared" ca="1" si="155"/>
        <v>-3779152476077.1309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-15746468650.321377</v>
      </c>
      <c r="L3703" s="444">
        <f t="shared" ca="1" si="154"/>
        <v>-3794898944727.4521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25">
      <c r="G3704" s="459"/>
      <c r="H3704" s="459">
        <v>3697</v>
      </c>
      <c r="I3704" s="444">
        <f t="shared" ca="1" si="155"/>
        <v>-3794898944727.4521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-15812078936.364386</v>
      </c>
      <c r="L3704" s="444">
        <f t="shared" ca="1" si="154"/>
        <v>-3810711023663.8164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25">
      <c r="G3705" s="459"/>
      <c r="H3705" s="459">
        <v>3698</v>
      </c>
      <c r="I3705" s="444">
        <f t="shared" ca="1" si="155"/>
        <v>-3810711023663.8164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-15877962598.599234</v>
      </c>
      <c r="L3705" s="444">
        <f t="shared" ca="1" si="154"/>
        <v>-3826588986262.4155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25">
      <c r="G3706" s="459"/>
      <c r="H3706" s="459">
        <v>3699</v>
      </c>
      <c r="I3706" s="444">
        <f t="shared" ca="1" si="155"/>
        <v>-3826588986262.4155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-15944120776.093399</v>
      </c>
      <c r="L3706" s="444">
        <f t="shared" ca="1" si="154"/>
        <v>-3842533107038.5088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25">
      <c r="G3707" s="459"/>
      <c r="H3707" s="459">
        <v>3700</v>
      </c>
      <c r="I3707" s="444">
        <f t="shared" ca="1" si="155"/>
        <v>-3842533107038.5088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-16010554612.660456</v>
      </c>
      <c r="L3707" s="444">
        <f t="shared" ca="1" si="154"/>
        <v>-3858543661651.1694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25">
      <c r="G3708" s="459"/>
      <c r="H3708" s="459">
        <v>3701</v>
      </c>
      <c r="I3708" s="444">
        <f t="shared" ca="1" si="155"/>
        <v>-3858543661651.1694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-16077265256.879873</v>
      </c>
      <c r="L3708" s="444">
        <f t="shared" ca="1" si="154"/>
        <v>-3874620926908.0493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25">
      <c r="G3709" s="459"/>
      <c r="H3709" s="459">
        <v>3702</v>
      </c>
      <c r="I3709" s="444">
        <f t="shared" ca="1" si="155"/>
        <v>-3874620926908.0493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-16144253862.116873</v>
      </c>
      <c r="L3709" s="444">
        <f t="shared" ca="1" si="154"/>
        <v>-3890765180770.166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25">
      <c r="G3710" s="459"/>
      <c r="H3710" s="459">
        <v>3703</v>
      </c>
      <c r="I3710" s="444">
        <f t="shared" ca="1" si="155"/>
        <v>-3890765180770.166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-16211521586.542356</v>
      </c>
      <c r="L3710" s="444">
        <f t="shared" ca="1" si="154"/>
        <v>-3906976702356.7085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25">
      <c r="G3711" s="459"/>
      <c r="H3711" s="459">
        <v>3704</v>
      </c>
      <c r="I3711" s="444">
        <f t="shared" ca="1" si="155"/>
        <v>-3906976702356.7085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-16279069593.15295</v>
      </c>
      <c r="L3711" s="444">
        <f t="shared" ca="1" si="154"/>
        <v>-3923255771949.8613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25">
      <c r="G3712" s="459"/>
      <c r="H3712" s="459">
        <v>3705</v>
      </c>
      <c r="I3712" s="444">
        <f t="shared" ca="1" si="155"/>
        <v>-3923255771949.8613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-16346899049.791088</v>
      </c>
      <c r="L3712" s="444">
        <f t="shared" ca="1" si="154"/>
        <v>-3939602670999.6523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25">
      <c r="G3713" s="459"/>
      <c r="H3713" s="459">
        <v>3706</v>
      </c>
      <c r="I3713" s="444">
        <f t="shared" ca="1" si="155"/>
        <v>-3939602670999.6523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-16415011129.165218</v>
      </c>
      <c r="L3713" s="444">
        <f t="shared" ca="1" si="154"/>
        <v>-3956017682128.8174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25">
      <c r="G3714" s="459"/>
      <c r="H3714" s="459">
        <v>3707</v>
      </c>
      <c r="I3714" s="444">
        <f t="shared" ca="1" si="155"/>
        <v>-3956017682128.8174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-16483407008.870071</v>
      </c>
      <c r="L3714" s="444">
        <f t="shared" ca="1" si="154"/>
        <v>-3972501089137.6875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25">
      <c r="G3715" s="459"/>
      <c r="H3715" s="459">
        <v>3708</v>
      </c>
      <c r="I3715" s="444">
        <f t="shared" ca="1" si="155"/>
        <v>-3972501089137.6875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-16552087871.407034</v>
      </c>
      <c r="L3715" s="444">
        <f t="shared" ca="1" si="154"/>
        <v>-3989053177009.0947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25">
      <c r="G3716" s="459"/>
      <c r="H3716" s="459">
        <v>3709</v>
      </c>
      <c r="I3716" s="444">
        <f t="shared" ca="1" si="155"/>
        <v>-3989053177009.0947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-16621054904.204561</v>
      </c>
      <c r="L3716" s="444">
        <f t="shared" ca="1" si="154"/>
        <v>-4005674231913.2993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25">
      <c r="G3717" s="459"/>
      <c r="H3717" s="459">
        <v>3710</v>
      </c>
      <c r="I3717" s="444">
        <f t="shared" ca="1" si="155"/>
        <v>-4005674231913.2993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-16690309299.638744</v>
      </c>
      <c r="L3717" s="444">
        <f t="shared" ca="1" si="154"/>
        <v>-4022364541212.938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25">
      <c r="G3718" s="459"/>
      <c r="H3718" s="459">
        <v>3711</v>
      </c>
      <c r="I3718" s="444">
        <f t="shared" ca="1" si="155"/>
        <v>-4022364541212.938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-16759852255.053905</v>
      </c>
      <c r="L3718" s="444">
        <f t="shared" ca="1" si="154"/>
        <v>-4039124393467.9917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25">
      <c r="G3719" s="459"/>
      <c r="H3719" s="459">
        <v>3712</v>
      </c>
      <c r="I3719" s="444">
        <f t="shared" ca="1" si="155"/>
        <v>-4039124393467.9917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-16829684972.783298</v>
      </c>
      <c r="L3719" s="444">
        <f t="shared" ca="1" si="154"/>
        <v>-4055954078440.7749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25">
      <c r="G3720" s="459"/>
      <c r="H3720" s="459">
        <v>3713</v>
      </c>
      <c r="I3720" s="444">
        <f t="shared" ca="1" si="155"/>
        <v>-4055954078440.7749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-16899808660.169895</v>
      </c>
      <c r="L3720" s="444">
        <f t="shared" ca="1" si="154"/>
        <v>-4072853887100.9448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25">
      <c r="G3721" s="459"/>
      <c r="H3721" s="459">
        <v>3714</v>
      </c>
      <c r="I3721" s="444">
        <f t="shared" ca="1" si="155"/>
        <v>-4072853887100.9448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-16970224529.587271</v>
      </c>
      <c r="L3721" s="444">
        <f t="shared" ca="1" si="154"/>
        <v>-4089824111630.5322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25">
      <c r="G3722" s="459"/>
      <c r="H3722" s="459">
        <v>3715</v>
      </c>
      <c r="I3722" s="444">
        <f t="shared" ca="1" si="155"/>
        <v>-4089824111630.5322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-17040933798.46055</v>
      </c>
      <c r="L3722" s="444">
        <f t="shared" ca="1" si="154"/>
        <v>-4106865045428.9927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25">
      <c r="G3723" s="459"/>
      <c r="H3723" s="459">
        <v>3716</v>
      </c>
      <c r="I3723" s="444">
        <f t="shared" ca="1" si="155"/>
        <v>-4106865045428.9927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-17111937689.287472</v>
      </c>
      <c r="L3723" s="444">
        <f t="shared" ca="1" si="154"/>
        <v>-4123976983118.2803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25">
      <c r="G3724" s="459"/>
      <c r="H3724" s="459">
        <v>3717</v>
      </c>
      <c r="I3724" s="444">
        <f t="shared" ca="1" si="155"/>
        <v>-4123976983118.2803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-17183237429.6595</v>
      </c>
      <c r="L3724" s="444">
        <f t="shared" ca="1" si="154"/>
        <v>-4141160220547.9399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25">
      <c r="G3725" s="459"/>
      <c r="H3725" s="459">
        <v>3718</v>
      </c>
      <c r="I3725" s="444">
        <f t="shared" ca="1" si="155"/>
        <v>-4141160220547.9399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-17254834252.283081</v>
      </c>
      <c r="L3725" s="444">
        <f t="shared" ca="1" si="154"/>
        <v>-4158415054800.2231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25">
      <c r="G3726" s="459"/>
      <c r="H3726" s="459">
        <v>3719</v>
      </c>
      <c r="I3726" s="444">
        <f t="shared" ca="1" si="155"/>
        <v>-4158415054800.2231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-17326729395.000931</v>
      </c>
      <c r="L3726" s="444">
        <f t="shared" ca="1" si="154"/>
        <v>-4175741784195.2241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25">
      <c r="G3727" s="459"/>
      <c r="H3727" s="459">
        <v>3720</v>
      </c>
      <c r="I3727" s="444">
        <f t="shared" ca="1" si="155"/>
        <v>-4175741784195.2241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-17398924100.813435</v>
      </c>
      <c r="L3727" s="444">
        <f t="shared" ca="1" si="154"/>
        <v>-4193140708296.0376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25">
      <c r="G3728" s="459"/>
      <c r="H3728" s="459">
        <v>3721</v>
      </c>
      <c r="I3728" s="444">
        <f t="shared" ca="1" si="155"/>
        <v>-4193140708296.0376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-17471419617.900158</v>
      </c>
      <c r="L3728" s="444">
        <f t="shared" ca="1" si="154"/>
        <v>-4210612127913.938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25">
      <c r="G3729" s="459"/>
      <c r="H3729" s="459">
        <v>3722</v>
      </c>
      <c r="I3729" s="444">
        <f t="shared" ca="1" si="155"/>
        <v>-4210612127913.938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-17544217199.641407</v>
      </c>
      <c r="L3729" s="444">
        <f t="shared" ca="1" si="154"/>
        <v>-4228156345113.5796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25">
      <c r="G3730" s="459"/>
      <c r="H3730" s="459">
        <v>3723</v>
      </c>
      <c r="I3730" s="444">
        <f t="shared" ca="1" si="155"/>
        <v>-4228156345113.5796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-17617318104.639912</v>
      </c>
      <c r="L3730" s="444">
        <f t="shared" ca="1" si="154"/>
        <v>-4245773663218.2197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25">
      <c r="G3731" s="459"/>
      <c r="H3731" s="459">
        <v>3724</v>
      </c>
      <c r="I3731" s="444">
        <f t="shared" ca="1" si="155"/>
        <v>-4245773663218.2197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-17690723596.74258</v>
      </c>
      <c r="L3731" s="444">
        <f t="shared" ca="1" si="154"/>
        <v>-4263464386814.9624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25">
      <c r="G3732" s="459"/>
      <c r="H3732" s="459">
        <v>3725</v>
      </c>
      <c r="I3732" s="444">
        <f t="shared" ca="1" si="155"/>
        <v>-4263464386814.9624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-17764434945.06234</v>
      </c>
      <c r="L3732" s="444">
        <f t="shared" ca="1" si="154"/>
        <v>-4281228821760.0249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25">
      <c r="G3733" s="459"/>
      <c r="H3733" s="459">
        <v>3726</v>
      </c>
      <c r="I3733" s="444">
        <f t="shared" ca="1" si="155"/>
        <v>-4281228821760.0249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-17838453424.000103</v>
      </c>
      <c r="L3733" s="444">
        <f t="shared" ca="1" si="154"/>
        <v>-4299067275184.0249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25">
      <c r="G3734" s="459"/>
      <c r="H3734" s="459">
        <v>3727</v>
      </c>
      <c r="I3734" s="444">
        <f t="shared" ca="1" si="155"/>
        <v>-4299067275184.0249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-17912780313.266769</v>
      </c>
      <c r="L3734" s="444">
        <f t="shared" ca="1" si="154"/>
        <v>-4316980055497.2915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25">
      <c r="G3735" s="459"/>
      <c r="H3735" s="459">
        <v>3728</v>
      </c>
      <c r="I3735" s="444">
        <f t="shared" ca="1" si="155"/>
        <v>-4316980055497.2915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-17987416897.905384</v>
      </c>
      <c r="L3735" s="444">
        <f t="shared" ca="1" si="154"/>
        <v>-4334967472395.1968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25">
      <c r="G3736" s="459"/>
      <c r="H3736" s="459">
        <v>3729</v>
      </c>
      <c r="I3736" s="444">
        <f t="shared" ca="1" si="155"/>
        <v>-4334967472395.1968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-18062364468.31332</v>
      </c>
      <c r="L3736" s="444">
        <f t="shared" ca="1" si="154"/>
        <v>-4353029836863.5103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25">
      <c r="G3737" s="459"/>
      <c r="H3737" s="459">
        <v>3730</v>
      </c>
      <c r="I3737" s="444">
        <f t="shared" ca="1" si="155"/>
        <v>-4353029836863.5103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-18137624320.264626</v>
      </c>
      <c r="L3737" s="444">
        <f t="shared" ca="1" si="154"/>
        <v>-4371167461183.7749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25">
      <c r="G3738" s="459"/>
      <c r="H3738" s="459">
        <v>3731</v>
      </c>
      <c r="I3738" s="444">
        <f t="shared" ca="1" si="155"/>
        <v>-4371167461183.7749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-18213197754.932392</v>
      </c>
      <c r="L3738" s="444">
        <f t="shared" ca="1" si="154"/>
        <v>-4389380658938.7075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25">
      <c r="G3739" s="459"/>
      <c r="H3739" s="459">
        <v>3732</v>
      </c>
      <c r="I3739" s="444">
        <f t="shared" ca="1" si="155"/>
        <v>-4389380658938.7075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-18289086078.911282</v>
      </c>
      <c r="L3739" s="444">
        <f t="shared" ca="1" si="154"/>
        <v>-4407669745017.6191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25">
      <c r="G3740" s="459"/>
      <c r="H3740" s="459">
        <v>3733</v>
      </c>
      <c r="I3740" s="444">
        <f t="shared" ca="1" si="155"/>
        <v>-4407669745017.6191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-18365290604.240078</v>
      </c>
      <c r="L3740" s="444">
        <f t="shared" ca="1" si="154"/>
        <v>-4426035035621.8594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25">
      <c r="G3741" s="459"/>
      <c r="H3741" s="459">
        <v>3734</v>
      </c>
      <c r="I3741" s="444">
        <f t="shared" ca="1" si="155"/>
        <v>-4426035035621.8594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-18441812648.424416</v>
      </c>
      <c r="L3741" s="444">
        <f t="shared" ca="1" si="154"/>
        <v>-4444476848270.2842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25">
      <c r="G3742" s="459"/>
      <c r="H3742" s="459">
        <v>3735</v>
      </c>
      <c r="I3742" s="444">
        <f t="shared" ca="1" si="155"/>
        <v>-4444476848270.2842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-18518653534.459518</v>
      </c>
      <c r="L3742" s="444">
        <f t="shared" ca="1" si="154"/>
        <v>-4462995501804.7441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25">
      <c r="G3743" s="459"/>
      <c r="H3743" s="459">
        <v>3736</v>
      </c>
      <c r="I3743" s="444">
        <f t="shared" ca="1" si="155"/>
        <v>-4462995501804.7441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-18595814590.8531</v>
      </c>
      <c r="L3743" s="444">
        <f t="shared" ca="1" si="154"/>
        <v>-4481591316395.5977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25">
      <c r="G3744" s="459"/>
      <c r="H3744" s="459">
        <v>3737</v>
      </c>
      <c r="I3744" s="444">
        <f t="shared" ca="1" si="155"/>
        <v>-4481591316395.5977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-18673297151.648323</v>
      </c>
      <c r="L3744" s="444">
        <f t="shared" ca="1" si="154"/>
        <v>-4500264613547.2461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25">
      <c r="G3745" s="459"/>
      <c r="H3745" s="459">
        <v>3738</v>
      </c>
      <c r="I3745" s="444">
        <f t="shared" ca="1" si="155"/>
        <v>-4500264613547.2461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-18751102556.446857</v>
      </c>
      <c r="L3745" s="444">
        <f t="shared" ca="1" si="154"/>
        <v>-4519015716103.6934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25">
      <c r="G3746" s="459"/>
      <c r="H3746" s="459">
        <v>3739</v>
      </c>
      <c r="I3746" s="444">
        <f t="shared" ca="1" si="155"/>
        <v>-4519015716103.6934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-18829232150.432056</v>
      </c>
      <c r="L3746" s="444">
        <f t="shared" ca="1" si="154"/>
        <v>-4537844948254.125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25">
      <c r="G3747" s="459"/>
      <c r="H3747" s="459">
        <v>3740</v>
      </c>
      <c r="I3747" s="444">
        <f t="shared" ca="1" si="155"/>
        <v>-4537844948254.125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-18907687284.392189</v>
      </c>
      <c r="L3747" s="444">
        <f t="shared" ca="1" si="154"/>
        <v>-4556752635538.5176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25">
      <c r="G3748" s="459"/>
      <c r="H3748" s="459">
        <v>3741</v>
      </c>
      <c r="I3748" s="444">
        <f t="shared" ca="1" si="155"/>
        <v>-4556752635538.5176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-18986469314.743824</v>
      </c>
      <c r="L3748" s="444">
        <f t="shared" ca="1" si="154"/>
        <v>-4575739104853.2617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25">
      <c r="G3749" s="459"/>
      <c r="H3749" s="459">
        <v>3742</v>
      </c>
      <c r="I3749" s="444">
        <f t="shared" ca="1" si="155"/>
        <v>-4575739104853.2617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-19065579603.555256</v>
      </c>
      <c r="L3749" s="444">
        <f t="shared" ca="1" si="154"/>
        <v>-4594804684456.8174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25">
      <c r="G3750" s="459"/>
      <c r="H3750" s="459">
        <v>3743</v>
      </c>
      <c r="I3750" s="444">
        <f t="shared" ca="1" si="155"/>
        <v>-4594804684456.8174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-19145019518.570072</v>
      </c>
      <c r="L3750" s="444">
        <f t="shared" ca="1" si="154"/>
        <v>-4613949703975.3877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25">
      <c r="G3751" s="459"/>
      <c r="H3751" s="459">
        <v>3744</v>
      </c>
      <c r="I3751" s="444">
        <f t="shared" ca="1" si="155"/>
        <v>-4613949703975.3877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-19224790433.230782</v>
      </c>
      <c r="L3751" s="444">
        <f t="shared" ca="1" si="154"/>
        <v>-4633174494408.6182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25">
      <c r="G3752" s="459"/>
      <c r="H3752" s="459">
        <v>3745</v>
      </c>
      <c r="I3752" s="444">
        <f t="shared" ca="1" si="155"/>
        <v>-4633174494408.6182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-19304893726.702576</v>
      </c>
      <c r="L3752" s="444">
        <f t="shared" ca="1" si="154"/>
        <v>-4652479388135.3203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25">
      <c r="G3753" s="459"/>
      <c r="H3753" s="459">
        <v>3746</v>
      </c>
      <c r="I3753" s="444">
        <f t="shared" ca="1" si="155"/>
        <v>-4652479388135.3203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-19385330783.897167</v>
      </c>
      <c r="L3753" s="444">
        <f t="shared" ca="1" si="154"/>
        <v>-4671864718919.2178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25">
      <c r="G3754" s="459"/>
      <c r="H3754" s="459">
        <v>3747</v>
      </c>
      <c r="I3754" s="444">
        <f t="shared" ca="1" si="155"/>
        <v>-4671864718919.2178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-19466102995.496742</v>
      </c>
      <c r="L3754" s="444">
        <f t="shared" ca="1" si="154"/>
        <v>-4691330821914.7148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25">
      <c r="G3755" s="459"/>
      <c r="H3755" s="459">
        <v>3748</v>
      </c>
      <c r="I3755" s="444">
        <f t="shared" ca="1" si="155"/>
        <v>-4691330821914.7148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-19547211757.977978</v>
      </c>
      <c r="L3755" s="444">
        <f t="shared" ca="1" si="154"/>
        <v>-4710878033672.6924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25">
      <c r="G3756" s="459"/>
      <c r="H3756" s="459">
        <v>3749</v>
      </c>
      <c r="I3756" s="444">
        <f t="shared" ca="1" si="155"/>
        <v>-4710878033672.6924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-19628658473.636219</v>
      </c>
      <c r="L3756" s="444">
        <f t="shared" ca="1" si="154"/>
        <v>-4730506692146.3281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25">
      <c r="G3757" s="459"/>
      <c r="H3757" s="459">
        <v>3750</v>
      </c>
      <c r="I3757" s="444">
        <f t="shared" ca="1" si="155"/>
        <v>-4730506692146.3281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-19710444550.609699</v>
      </c>
      <c r="L3757" s="444">
        <f t="shared" ca="1" si="154"/>
        <v>-4750217136696.9375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25">
      <c r="G3758" s="459"/>
      <c r="H3758" s="459">
        <v>3751</v>
      </c>
      <c r="I3758" s="444">
        <f t="shared" ca="1" si="155"/>
        <v>-4750217136696.9375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-19792571402.903908</v>
      </c>
      <c r="L3758" s="444">
        <f t="shared" ca="1" si="154"/>
        <v>-4770009708099.8418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25">
      <c r="G3759" s="459"/>
      <c r="H3759" s="459">
        <v>3752</v>
      </c>
      <c r="I3759" s="444">
        <f t="shared" ca="1" si="155"/>
        <v>-4770009708099.8418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-19875040450.416008</v>
      </c>
      <c r="L3759" s="444">
        <f t="shared" ca="1" si="154"/>
        <v>-4789884748550.2578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25">
      <c r="G3760" s="459"/>
      <c r="H3760" s="459">
        <v>3753</v>
      </c>
      <c r="I3760" s="444">
        <f t="shared" ca="1" si="155"/>
        <v>-4789884748550.2578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-19957853118.959408</v>
      </c>
      <c r="L3760" s="444">
        <f t="shared" ca="1" si="154"/>
        <v>-4809842601669.2168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25">
      <c r="G3761" s="459"/>
      <c r="H3761" s="459">
        <v>3754</v>
      </c>
      <c r="I3761" s="444">
        <f t="shared" ca="1" si="155"/>
        <v>-4809842601669.2168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-20041010840.288403</v>
      </c>
      <c r="L3761" s="444">
        <f t="shared" ca="1" si="154"/>
        <v>-4829883612509.5049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25">
      <c r="G3762" s="459"/>
      <c r="H3762" s="459">
        <v>3755</v>
      </c>
      <c r="I3762" s="444">
        <f t="shared" ca="1" si="155"/>
        <v>-4829883612509.5049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-20124515052.122936</v>
      </c>
      <c r="L3762" s="444">
        <f t="shared" ca="1" si="154"/>
        <v>-4850008127561.6279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25">
      <c r="G3763" s="459"/>
      <c r="H3763" s="459">
        <v>3756</v>
      </c>
      <c r="I3763" s="444">
        <f t="shared" ca="1" si="155"/>
        <v>-4850008127561.6279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-20208367198.17345</v>
      </c>
      <c r="L3763" s="444">
        <f t="shared" ca="1" si="154"/>
        <v>-4870216494759.8018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25">
      <c r="G3764" s="459"/>
      <c r="H3764" s="459">
        <v>3757</v>
      </c>
      <c r="I3764" s="444">
        <f t="shared" ca="1" si="155"/>
        <v>-4870216494759.8018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-20292568728.16584</v>
      </c>
      <c r="L3764" s="444">
        <f t="shared" ca="1" si="154"/>
        <v>-4890509063487.9678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25">
      <c r="G3765" s="459"/>
      <c r="H3765" s="459">
        <v>3758</v>
      </c>
      <c r="I3765" s="444">
        <f t="shared" ca="1" si="155"/>
        <v>-4890509063487.9678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-20377121097.866531</v>
      </c>
      <c r="L3765" s="444">
        <f t="shared" ca="1" si="154"/>
        <v>-4910886184585.834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25">
      <c r="G3766" s="459"/>
      <c r="H3766" s="459">
        <v>3759</v>
      </c>
      <c r="I3766" s="444">
        <f t="shared" ca="1" si="155"/>
        <v>-4910886184585.834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-20462025769.107643</v>
      </c>
      <c r="L3766" s="444">
        <f t="shared" ca="1" si="154"/>
        <v>-4931348210354.9414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25">
      <c r="G3767" s="459"/>
      <c r="H3767" s="459">
        <v>3760</v>
      </c>
      <c r="I3767" s="444">
        <f t="shared" ca="1" si="155"/>
        <v>-4931348210354.9414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-20547284209.812256</v>
      </c>
      <c r="L3767" s="444">
        <f t="shared" ca="1" si="154"/>
        <v>-4951895494564.7539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25">
      <c r="G3768" s="459"/>
      <c r="H3768" s="459">
        <v>3761</v>
      </c>
      <c r="I3768" s="444">
        <f t="shared" ca="1" si="155"/>
        <v>-4951895494564.7539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-20632897894.019806</v>
      </c>
      <c r="L3768" s="444">
        <f t="shared" ca="1" si="154"/>
        <v>-4972528392458.7734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25">
      <c r="G3769" s="459"/>
      <c r="H3769" s="459">
        <v>3762</v>
      </c>
      <c r="I3769" s="444">
        <f t="shared" ca="1" si="155"/>
        <v>-4972528392458.7734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-20718868301.911556</v>
      </c>
      <c r="L3769" s="444">
        <f t="shared" ca="1" si="154"/>
        <v>-4993247260760.6846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25">
      <c r="G3770" s="459"/>
      <c r="H3770" s="459">
        <v>3763</v>
      </c>
      <c r="I3770" s="444">
        <f t="shared" ca="1" si="155"/>
        <v>-4993247260760.6846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-20805196919.836185</v>
      </c>
      <c r="L3770" s="444">
        <f t="shared" ca="1" si="154"/>
        <v>-5014052457680.5205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25">
      <c r="G3771" s="459"/>
      <c r="H3771" s="459">
        <v>3764</v>
      </c>
      <c r="I3771" s="444">
        <f t="shared" ca="1" si="155"/>
        <v>-5014052457680.5205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-20891885240.335503</v>
      </c>
      <c r="L3771" s="444">
        <f t="shared" ca="1" si="154"/>
        <v>-5034944342920.8564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25">
      <c r="G3772" s="459"/>
      <c r="H3772" s="459">
        <v>3765</v>
      </c>
      <c r="I3772" s="444">
        <f t="shared" ca="1" si="155"/>
        <v>-5034944342920.8564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-20978934762.170235</v>
      </c>
      <c r="L3772" s="444">
        <f t="shared" ca="1" si="154"/>
        <v>-5055923277683.0264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25">
      <c r="G3773" s="459"/>
      <c r="H3773" s="459">
        <v>3766</v>
      </c>
      <c r="I3773" s="444">
        <f t="shared" ca="1" si="155"/>
        <v>-5055923277683.0264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-21066346990.345943</v>
      </c>
      <c r="L3773" s="444">
        <f t="shared" ca="1" si="154"/>
        <v>-5076989624673.3721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25">
      <c r="G3774" s="459"/>
      <c r="H3774" s="459">
        <v>3767</v>
      </c>
      <c r="I3774" s="444">
        <f t="shared" ca="1" si="155"/>
        <v>-5076989624673.3721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-21154123436.13905</v>
      </c>
      <c r="L3774" s="444">
        <f t="shared" ca="1" si="154"/>
        <v>-5098143748109.5107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25">
      <c r="G3775" s="459"/>
      <c r="H3775" s="459">
        <v>3768</v>
      </c>
      <c r="I3775" s="444">
        <f t="shared" ca="1" si="155"/>
        <v>-5098143748109.5107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-21242265617.122963</v>
      </c>
      <c r="L3775" s="444">
        <f t="shared" ca="1" si="154"/>
        <v>-5119386013726.6338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25">
      <c r="G3776" s="459"/>
      <c r="H3776" s="459">
        <v>3769</v>
      </c>
      <c r="I3776" s="444">
        <f t="shared" ca="1" si="155"/>
        <v>-5119386013726.6338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-21330775057.194305</v>
      </c>
      <c r="L3776" s="444">
        <f t="shared" ca="1" si="154"/>
        <v>-5140716788783.8281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25">
      <c r="G3777" s="459"/>
      <c r="H3777" s="459">
        <v>3770</v>
      </c>
      <c r="I3777" s="444">
        <f t="shared" ca="1" si="155"/>
        <v>-5140716788783.8281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-21419653286.599285</v>
      </c>
      <c r="L3777" s="444">
        <f t="shared" ca="1" si="154"/>
        <v>-5162136442070.4277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25">
      <c r="G3778" s="459"/>
      <c r="H3778" s="459">
        <v>3771</v>
      </c>
      <c r="I3778" s="444">
        <f t="shared" ca="1" si="155"/>
        <v>-5162136442070.4277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-21508901841.960114</v>
      </c>
      <c r="L3778" s="444">
        <f t="shared" ca="1" si="154"/>
        <v>-5183645343912.3877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25">
      <c r="G3779" s="459"/>
      <c r="H3779" s="459">
        <v>3772</v>
      </c>
      <c r="I3779" s="444">
        <f t="shared" ca="1" si="155"/>
        <v>-5183645343912.3877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-21598522266.301617</v>
      </c>
      <c r="L3779" s="444">
        <f t="shared" ca="1" si="154"/>
        <v>-5205243866178.6895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25">
      <c r="G3780" s="459"/>
      <c r="H3780" s="459">
        <v>3773</v>
      </c>
      <c r="I3780" s="444">
        <f t="shared" ca="1" si="155"/>
        <v>-5205243866178.6895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-21688516109.077873</v>
      </c>
      <c r="L3780" s="444">
        <f t="shared" ca="1" si="154"/>
        <v>-5226932382287.7676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25">
      <c r="G3781" s="459"/>
      <c r="H3781" s="459">
        <v>3774</v>
      </c>
      <c r="I3781" s="444">
        <f t="shared" ca="1" si="155"/>
        <v>-5226932382287.7676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-21778884926.199032</v>
      </c>
      <c r="L3781" s="444">
        <f t="shared" ca="1" si="154"/>
        <v>-5248711267213.9668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25">
      <c r="G3782" s="459"/>
      <c r="H3782" s="459">
        <v>3775</v>
      </c>
      <c r="I3782" s="444">
        <f t="shared" ca="1" si="155"/>
        <v>-5248711267213.9668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-21869630280.058193</v>
      </c>
      <c r="L3782" s="444">
        <f t="shared" ca="1" si="154"/>
        <v>-5270580897494.0254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25">
      <c r="G3783" s="459"/>
      <c r="H3783" s="459">
        <v>3776</v>
      </c>
      <c r="I3783" s="444">
        <f t="shared" ca="1" si="155"/>
        <v>-5270580897494.0254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-21960753739.558437</v>
      </c>
      <c r="L3783" s="444">
        <f t="shared" ca="1" si="154"/>
        <v>-5292541651233.584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25">
      <c r="G3784" s="459"/>
      <c r="H3784" s="459">
        <v>3777</v>
      </c>
      <c r="I3784" s="444">
        <f t="shared" ca="1" si="155"/>
        <v>-5292541651233.584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-22052256880.139935</v>
      </c>
      <c r="L3784" s="444">
        <f t="shared" ca="1" si="154"/>
        <v>-5314593908113.7236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25">
      <c r="G3785" s="459"/>
      <c r="H3785" s="459">
        <v>3778</v>
      </c>
      <c r="I3785" s="444">
        <f t="shared" ca="1" si="155"/>
        <v>-5314593908113.7236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-22144141283.807182</v>
      </c>
      <c r="L3785" s="444">
        <f t="shared" ca="1" si="154"/>
        <v>-5336738049397.5313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25">
      <c r="G3786" s="459"/>
      <c r="H3786" s="459">
        <v>3779</v>
      </c>
      <c r="I3786" s="444">
        <f t="shared" ca="1" si="155"/>
        <v>-5336738049397.5313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-22236408539.15638</v>
      </c>
      <c r="L3786" s="444">
        <f t="shared" ca="1" si="154"/>
        <v>-5358974457936.6875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25">
      <c r="G3787" s="459"/>
      <c r="H3787" s="459">
        <v>3780</v>
      </c>
      <c r="I3787" s="444">
        <f t="shared" ca="1" si="155"/>
        <v>-5358974457936.6875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-22329060241.402863</v>
      </c>
      <c r="L3787" s="444">
        <f t="shared" ca="1" si="154"/>
        <v>-5381303518178.0908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25">
      <c r="G3788" s="459"/>
      <c r="H3788" s="459">
        <v>3781</v>
      </c>
      <c r="I3788" s="444">
        <f t="shared" ca="1" si="155"/>
        <v>-5381303518178.0908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-22422097992.40871</v>
      </c>
      <c r="L3788" s="444">
        <f t="shared" ca="1" si="154"/>
        <v>-5403725616170.5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25">
      <c r="G3789" s="459"/>
      <c r="H3789" s="459">
        <v>3782</v>
      </c>
      <c r="I3789" s="444">
        <f t="shared" ca="1" si="155"/>
        <v>-5403725616170.5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-22515523400.710415</v>
      </c>
      <c r="L3789" s="444">
        <f t="shared" ca="1" si="154"/>
        <v>-5426241139571.21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25">
      <c r="G3790" s="459"/>
      <c r="H3790" s="459">
        <v>3783</v>
      </c>
      <c r="I3790" s="444">
        <f t="shared" ca="1" si="155"/>
        <v>-5426241139571.21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-22609338081.546707</v>
      </c>
      <c r="L3790" s="444">
        <f t="shared" ca="1" si="154"/>
        <v>-5448850477652.7568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25">
      <c r="G3791" s="459"/>
      <c r="H3791" s="459">
        <v>3784</v>
      </c>
      <c r="I3791" s="444">
        <f t="shared" ca="1" si="155"/>
        <v>-5448850477652.7568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-22703543656.886486</v>
      </c>
      <c r="L3791" s="444">
        <f t="shared" ca="1" si="154"/>
        <v>-5471554021309.6436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25">
      <c r="G3792" s="459"/>
      <c r="H3792" s="459">
        <v>3785</v>
      </c>
      <c r="I3792" s="444">
        <f t="shared" ca="1" si="155"/>
        <v>-5471554021309.6436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-22798141755.456848</v>
      </c>
      <c r="L3792" s="444">
        <f t="shared" ca="1" si="154"/>
        <v>-5494352163065.1006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25">
      <c r="G3793" s="459"/>
      <c r="H3793" s="459">
        <v>3786</v>
      </c>
      <c r="I3793" s="444">
        <f t="shared" ca="1" si="155"/>
        <v>-5494352163065.1006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-22893134012.771252</v>
      </c>
      <c r="L3793" s="444">
        <f t="shared" ca="1" si="154"/>
        <v>-5517245297077.8721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25">
      <c r="G3794" s="459"/>
      <c r="H3794" s="459">
        <v>3787</v>
      </c>
      <c r="I3794" s="444">
        <f t="shared" ca="1" si="155"/>
        <v>-5517245297077.8721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-22988522071.157799</v>
      </c>
      <c r="L3794" s="444">
        <f t="shared" ca="1" si="154"/>
        <v>-5540233819149.0303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25">
      <c r="G3795" s="459"/>
      <c r="H3795" s="459">
        <v>3788</v>
      </c>
      <c r="I3795" s="444">
        <f t="shared" ca="1" si="155"/>
        <v>-5540233819149.0303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-23084307579.787624</v>
      </c>
      <c r="L3795" s="444">
        <f t="shared" ca="1" si="154"/>
        <v>-5563318126728.8184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25">
      <c r="G3796" s="459"/>
      <c r="H3796" s="459">
        <v>3789</v>
      </c>
      <c r="I3796" s="444">
        <f t="shared" ca="1" si="155"/>
        <v>-5563318126728.8184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-23180492194.703411</v>
      </c>
      <c r="L3796" s="444">
        <f t="shared" ca="1" si="154"/>
        <v>-5586498618923.5215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25">
      <c r="G3797" s="459"/>
      <c r="H3797" s="459">
        <v>3790</v>
      </c>
      <c r="I3797" s="444">
        <f t="shared" ca="1" si="155"/>
        <v>-5586498618923.5215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-23277077578.848007</v>
      </c>
      <c r="L3797" s="444">
        <f t="shared" ca="1" si="154"/>
        <v>-5609775696502.3691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25">
      <c r="G3798" s="459"/>
      <c r="H3798" s="459">
        <v>3791</v>
      </c>
      <c r="I3798" s="444">
        <f t="shared" ca="1" si="155"/>
        <v>-5609775696502.3691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-23374065402.093204</v>
      </c>
      <c r="L3798" s="444">
        <f t="shared" ca="1" si="154"/>
        <v>-5633149761904.4619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25">
      <c r="G3799" s="459"/>
      <c r="H3799" s="459">
        <v>3792</v>
      </c>
      <c r="I3799" s="444">
        <f t="shared" ca="1" si="155"/>
        <v>-5633149761904.4619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-23471457341.268593</v>
      </c>
      <c r="L3799" s="444">
        <f t="shared" ca="1" si="154"/>
        <v>-5656621219245.7305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25">
      <c r="G3800" s="459"/>
      <c r="H3800" s="459">
        <v>3793</v>
      </c>
      <c r="I3800" s="444">
        <f t="shared" ca="1" si="155"/>
        <v>-5656621219245.7305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-23569255080.190544</v>
      </c>
      <c r="L3800" s="444">
        <f t="shared" ca="1" si="154"/>
        <v>-5680190474325.9209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25">
      <c r="G3801" s="459"/>
      <c r="H3801" s="459">
        <v>3794</v>
      </c>
      <c r="I3801" s="444">
        <f t="shared" ca="1" si="155"/>
        <v>-5680190474325.9209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-23667460309.691338</v>
      </c>
      <c r="L3801" s="444">
        <f t="shared" ca="1" si="154"/>
        <v>-5703857934635.6123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25">
      <c r="G3802" s="459"/>
      <c r="H3802" s="459">
        <v>3795</v>
      </c>
      <c r="I3802" s="444">
        <f t="shared" ca="1" si="155"/>
        <v>-5703857934635.6123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-23766074727.648384</v>
      </c>
      <c r="L3802" s="444">
        <f t="shared" ca="1" si="154"/>
        <v>-5727624009363.2607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25">
      <c r="G3803" s="459"/>
      <c r="H3803" s="459">
        <v>3796</v>
      </c>
      <c r="I3803" s="444">
        <f t="shared" ca="1" si="155"/>
        <v>-5727624009363.2607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-23865100039.013588</v>
      </c>
      <c r="L3803" s="444">
        <f t="shared" ca="1" si="154"/>
        <v>-5751489109402.2744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25">
      <c r="G3804" s="459"/>
      <c r="H3804" s="459">
        <v>3797</v>
      </c>
      <c r="I3804" s="444">
        <f t="shared" ca="1" si="155"/>
        <v>-5751489109402.2744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-23964537955.842812</v>
      </c>
      <c r="L3804" s="444">
        <f t="shared" ca="1" si="154"/>
        <v>-5775453647358.1172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25">
      <c r="G3805" s="459"/>
      <c r="H3805" s="459">
        <v>3798</v>
      </c>
      <c r="I3805" s="444">
        <f t="shared" ca="1" si="155"/>
        <v>-5775453647358.1172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-24064390197.325489</v>
      </c>
      <c r="L3805" s="444">
        <f t="shared" ca="1" si="154"/>
        <v>-5799518037555.4424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25">
      <c r="G3806" s="459"/>
      <c r="H3806" s="459">
        <v>3799</v>
      </c>
      <c r="I3806" s="444">
        <f t="shared" ca="1" si="155"/>
        <v>-5799518037555.4424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-24164658489.814342</v>
      </c>
      <c r="L3806" s="444">
        <f t="shared" ca="1" si="154"/>
        <v>-5823682696045.2568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25">
      <c r="G3807" s="459"/>
      <c r="H3807" s="459">
        <v>3800</v>
      </c>
      <c r="I3807" s="444">
        <f t="shared" ca="1" si="155"/>
        <v>-5823682696045.2568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-24265344566.855236</v>
      </c>
      <c r="L3807" s="444">
        <f t="shared" ca="1" si="154"/>
        <v>-5847948040612.1123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25">
      <c r="G3808" s="459"/>
      <c r="H3808" s="459">
        <v>3801</v>
      </c>
      <c r="I3808" s="444">
        <f t="shared" ca="1" si="155"/>
        <v>-5847948040612.1123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-24366450169.217133</v>
      </c>
      <c r="L3808" s="444">
        <f t="shared" ca="1" si="154"/>
        <v>-5872314490781.3291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25">
      <c r="G3809" s="459"/>
      <c r="H3809" s="459">
        <v>3802</v>
      </c>
      <c r="I3809" s="444">
        <f t="shared" ca="1" si="155"/>
        <v>-5872314490781.3291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-24467977044.922203</v>
      </c>
      <c r="L3809" s="444">
        <f t="shared" ca="1" si="154"/>
        <v>-5896782467826.251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25">
      <c r="G3810" s="459"/>
      <c r="H3810" s="459">
        <v>3803</v>
      </c>
      <c r="I3810" s="444">
        <f t="shared" ca="1" si="155"/>
        <v>-5896782467826.251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-24569926949.276047</v>
      </c>
      <c r="L3810" s="444">
        <f t="shared" ca="1" si="154"/>
        <v>-5921352394775.5273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25">
      <c r="G3811" s="459"/>
      <c r="H3811" s="459">
        <v>3804</v>
      </c>
      <c r="I3811" s="444">
        <f t="shared" ca="1" si="155"/>
        <v>-5921352394775.5273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-24672301644.898029</v>
      </c>
      <c r="L3811" s="444">
        <f t="shared" ca="1" si="154"/>
        <v>-5946024696420.4258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25">
      <c r="G3812" s="459"/>
      <c r="H3812" s="459">
        <v>3805</v>
      </c>
      <c r="I3812" s="444">
        <f t="shared" ca="1" si="155"/>
        <v>-5946024696420.4258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-24775102901.751774</v>
      </c>
      <c r="L3812" s="444">
        <f t="shared" ca="1" si="154"/>
        <v>-5970799799322.1777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25">
      <c r="G3813" s="459"/>
      <c r="H3813" s="459">
        <v>3806</v>
      </c>
      <c r="I3813" s="444">
        <f t="shared" ca="1" si="155"/>
        <v>-5970799799322.1777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-24878332497.175739</v>
      </c>
      <c r="L3813" s="444">
        <f t="shared" ca="1" si="154"/>
        <v>-5995678131819.3535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25">
      <c r="G3814" s="459"/>
      <c r="H3814" s="459">
        <v>3807</v>
      </c>
      <c r="I3814" s="444">
        <f t="shared" ca="1" si="155"/>
        <v>-5995678131819.3535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-24981992215.913971</v>
      </c>
      <c r="L3814" s="444">
        <f t="shared" ca="1" si="154"/>
        <v>-6020660124035.2676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25">
      <c r="G3815" s="459"/>
      <c r="H3815" s="459">
        <v>3808</v>
      </c>
      <c r="I3815" s="444">
        <f t="shared" ca="1" si="155"/>
        <v>-6020660124035.2676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-25086083850.14695</v>
      </c>
      <c r="L3815" s="444">
        <f t="shared" ca="1" si="154"/>
        <v>-6045746207885.4141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25">
      <c r="G3816" s="459"/>
      <c r="H3816" s="459">
        <v>3809</v>
      </c>
      <c r="I3816" s="444">
        <f t="shared" ca="1" si="155"/>
        <v>-6045746207885.4141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-25190609199.52256</v>
      </c>
      <c r="L3816" s="444">
        <f t="shared" ca="1" si="154"/>
        <v>-6070936817084.9365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25">
      <c r="G3817" s="459"/>
      <c r="H3817" s="459">
        <v>3810</v>
      </c>
      <c r="I3817" s="444">
        <f t="shared" ca="1" si="155"/>
        <v>-6070936817084.9365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-25295570071.187237</v>
      </c>
      <c r="L3817" s="444">
        <f t="shared" ca="1" si="154"/>
        <v>-6096232387156.124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25">
      <c r="G3818" s="459"/>
      <c r="H3818" s="459">
        <v>3811</v>
      </c>
      <c r="I3818" s="444">
        <f t="shared" ca="1" si="155"/>
        <v>-6096232387156.124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-25400968279.817184</v>
      </c>
      <c r="L3818" s="444">
        <f t="shared" ca="1" si="154"/>
        <v>-6121633355435.9414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25">
      <c r="G3819" s="459"/>
      <c r="H3819" s="459">
        <v>3812</v>
      </c>
      <c r="I3819" s="444">
        <f t="shared" ca="1" si="155"/>
        <v>-6121633355435.9414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-25506805647.649757</v>
      </c>
      <c r="L3819" s="444">
        <f t="shared" ca="1" si="154"/>
        <v>-6147140161083.5908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25">
      <c r="G3820" s="459"/>
      <c r="H3820" s="459">
        <v>3813</v>
      </c>
      <c r="I3820" s="444">
        <f t="shared" ca="1" si="155"/>
        <v>-6147140161083.5908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-25613084004.514961</v>
      </c>
      <c r="L3820" s="444">
        <f t="shared" ca="1" si="154"/>
        <v>-6172753245088.1055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25">
      <c r="G3821" s="459"/>
      <c r="H3821" s="459">
        <v>3814</v>
      </c>
      <c r="I3821" s="444">
        <f t="shared" ca="1" si="155"/>
        <v>-6172753245088.1055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-25719805187.867107</v>
      </c>
      <c r="L3821" s="444">
        <f t="shared" ca="1" si="154"/>
        <v>-6198473050275.9727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25">
      <c r="G3822" s="459"/>
      <c r="H3822" s="459">
        <v>3815</v>
      </c>
      <c r="I3822" s="444">
        <f t="shared" ca="1" si="155"/>
        <v>-6198473050275.9727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-25826971042.816551</v>
      </c>
      <c r="L3822" s="444">
        <f t="shared" ca="1" si="154"/>
        <v>-6224300021318.7891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25">
      <c r="G3823" s="459"/>
      <c r="H3823" s="459">
        <v>3816</v>
      </c>
      <c r="I3823" s="444">
        <f t="shared" ca="1" si="155"/>
        <v>-6224300021318.7891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-25934583422.161621</v>
      </c>
      <c r="L3823" s="444">
        <f t="shared" ca="1" si="154"/>
        <v>-6250234604740.9512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25">
      <c r="G3824" s="459"/>
      <c r="H3824" s="459">
        <v>3817</v>
      </c>
      <c r="I3824" s="444">
        <f t="shared" ca="1" si="155"/>
        <v>-6250234604740.9512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-26042644186.420631</v>
      </c>
      <c r="L3824" s="444">
        <f t="shared" ca="1" si="154"/>
        <v>-6276277248927.3721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25">
      <c r="G3825" s="459"/>
      <c r="H3825" s="459">
        <v>3818</v>
      </c>
      <c r="I3825" s="444">
        <f t="shared" ca="1" si="155"/>
        <v>-6276277248927.3721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-26151155203.864052</v>
      </c>
      <c r="L3825" s="444">
        <f t="shared" ca="1" si="154"/>
        <v>-6302428404131.2363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25">
      <c r="G3826" s="459"/>
      <c r="H3826" s="459">
        <v>3819</v>
      </c>
      <c r="I3826" s="444">
        <f t="shared" ca="1" si="155"/>
        <v>-6302428404131.2363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-26260118350.546818</v>
      </c>
      <c r="L3826" s="444">
        <f t="shared" ca="1" si="154"/>
        <v>-6328688522481.7832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25">
      <c r="G3827" s="459"/>
      <c r="H3827" s="459">
        <v>3820</v>
      </c>
      <c r="I3827" s="444">
        <f t="shared" ca="1" si="155"/>
        <v>-6328688522481.7832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-26369535510.340763</v>
      </c>
      <c r="L3827" s="444">
        <f t="shared" ca="1" si="154"/>
        <v>-6355058057992.124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25">
      <c r="G3828" s="459"/>
      <c r="H3828" s="459">
        <v>3821</v>
      </c>
      <c r="I3828" s="444">
        <f t="shared" ca="1" si="155"/>
        <v>-6355058057992.124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-26479408574.967182</v>
      </c>
      <c r="L3828" s="444">
        <f t="shared" ca="1" si="154"/>
        <v>-6381537466567.0908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25">
      <c r="G3829" s="459"/>
      <c r="H3829" s="459">
        <v>3822</v>
      </c>
      <c r="I3829" s="444">
        <f t="shared" ca="1" si="155"/>
        <v>-6381537466567.0908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-26589739444.029545</v>
      </c>
      <c r="L3829" s="444">
        <f t="shared" ca="1" si="154"/>
        <v>-6408127206011.1201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25">
      <c r="G3830" s="459"/>
      <c r="H3830" s="459">
        <v>3823</v>
      </c>
      <c r="I3830" s="444">
        <f t="shared" ca="1" si="155"/>
        <v>-6408127206011.1201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-26700530025.046333</v>
      </c>
      <c r="L3830" s="444">
        <f t="shared" ca="1" si="154"/>
        <v>-6434827736036.166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25">
      <c r="G3831" s="459"/>
      <c r="H3831" s="459">
        <v>3824</v>
      </c>
      <c r="I3831" s="444">
        <f t="shared" ca="1" si="155"/>
        <v>-6434827736036.166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-26811782233.484024</v>
      </c>
      <c r="L3831" s="444">
        <f t="shared" ca="1" si="154"/>
        <v>-6461639518269.6504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25">
      <c r="G3832" s="459"/>
      <c r="H3832" s="459">
        <v>3825</v>
      </c>
      <c r="I3832" s="444">
        <f t="shared" ca="1" si="155"/>
        <v>-6461639518269.6504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-26923497992.790211</v>
      </c>
      <c r="L3832" s="444">
        <f t="shared" ca="1" si="154"/>
        <v>-6488563016262.4404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25">
      <c r="G3833" s="459"/>
      <c r="H3833" s="459">
        <v>3826</v>
      </c>
      <c r="I3833" s="444">
        <f t="shared" ca="1" si="155"/>
        <v>-6488563016262.4404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-27035679234.426834</v>
      </c>
      <c r="L3833" s="444">
        <f t="shared" ref="L3833:L4087" ca="1" si="159">I3833-J3833+K3833</f>
        <v>-6515598695496.8672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25">
      <c r="G3834" s="459"/>
      <c r="H3834" s="459">
        <v>3827</v>
      </c>
      <c r="I3834" s="444">
        <f t="shared" ref="I3834:I4088" ca="1" si="160">L3833</f>
        <v>-6515598695496.8672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-27148327897.903614</v>
      </c>
      <c r="L3834" s="444">
        <f t="shared" ca="1" si="159"/>
        <v>-6542747023394.7705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25">
      <c r="G3835" s="459"/>
      <c r="H3835" s="459">
        <v>3828</v>
      </c>
      <c r="I3835" s="444">
        <f t="shared" ca="1" si="160"/>
        <v>-6542747023394.7705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-27261445930.811543</v>
      </c>
      <c r="L3835" s="444">
        <f t="shared" ca="1" si="159"/>
        <v>-6570008469325.582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25">
      <c r="G3836" s="459"/>
      <c r="H3836" s="459">
        <v>3829</v>
      </c>
      <c r="I3836" s="444">
        <f t="shared" ca="1" si="160"/>
        <v>-6570008469325.582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-27375035288.85659</v>
      </c>
      <c r="L3836" s="444">
        <f t="shared" ca="1" si="159"/>
        <v>-6597383504614.4385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25">
      <c r="G3837" s="459"/>
      <c r="H3837" s="459">
        <v>3830</v>
      </c>
      <c r="I3837" s="444">
        <f t="shared" ca="1" si="160"/>
        <v>-6597383504614.4385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-27489097935.893494</v>
      </c>
      <c r="L3837" s="444">
        <f t="shared" ca="1" si="159"/>
        <v>-6624872602550.332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25">
      <c r="G3838" s="459"/>
      <c r="H3838" s="459">
        <v>3831</v>
      </c>
      <c r="I3838" s="444">
        <f t="shared" ca="1" si="160"/>
        <v>-6624872602550.332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-27603635843.959717</v>
      </c>
      <c r="L3838" s="444">
        <f t="shared" ca="1" si="159"/>
        <v>-6652476238394.292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25">
      <c r="G3839" s="459"/>
      <c r="H3839" s="459">
        <v>3832</v>
      </c>
      <c r="I3839" s="444">
        <f t="shared" ca="1" si="160"/>
        <v>-6652476238394.292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-27718650993.309551</v>
      </c>
      <c r="L3839" s="444">
        <f t="shared" ca="1" si="159"/>
        <v>-6680194889387.6016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25">
      <c r="G3840" s="459"/>
      <c r="H3840" s="459">
        <v>3833</v>
      </c>
      <c r="I3840" s="444">
        <f t="shared" ca="1" si="160"/>
        <v>-6680194889387.6016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-27834145372.448338</v>
      </c>
      <c r="L3840" s="444">
        <f t="shared" ca="1" si="159"/>
        <v>-6708029034760.0498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25">
      <c r="G3841" s="459"/>
      <c r="H3841" s="459">
        <v>3834</v>
      </c>
      <c r="I3841" s="444">
        <f t="shared" ca="1" si="160"/>
        <v>-6708029034760.0498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-27950120978.166874</v>
      </c>
      <c r="L3841" s="444">
        <f t="shared" ca="1" si="159"/>
        <v>-6735979155738.2168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25">
      <c r="G3842" s="459"/>
      <c r="H3842" s="459">
        <v>3835</v>
      </c>
      <c r="I3842" s="444">
        <f t="shared" ca="1" si="160"/>
        <v>-6735979155738.2168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-28066579815.575901</v>
      </c>
      <c r="L3842" s="444">
        <f t="shared" ca="1" si="159"/>
        <v>-6764045735553.793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25">
      <c r="G3843" s="459"/>
      <c r="H3843" s="459">
        <v>3836</v>
      </c>
      <c r="I3843" s="444">
        <f t="shared" ca="1" si="160"/>
        <v>-6764045735553.793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-28183523898.140804</v>
      </c>
      <c r="L3843" s="444">
        <f t="shared" ca="1" si="159"/>
        <v>-6792229259451.9336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25">
      <c r="G3844" s="459"/>
      <c r="H3844" s="459">
        <v>3837</v>
      </c>
      <c r="I3844" s="444">
        <f t="shared" ca="1" si="160"/>
        <v>-6792229259451.9336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-28300955247.716389</v>
      </c>
      <c r="L3844" s="444">
        <f t="shared" ca="1" si="159"/>
        <v>-6820530214699.6504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25">
      <c r="G3845" s="459"/>
      <c r="H3845" s="459">
        <v>3838</v>
      </c>
      <c r="I3845" s="444">
        <f t="shared" ca="1" si="160"/>
        <v>-6820530214699.6504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-28418875894.581875</v>
      </c>
      <c r="L3845" s="444">
        <f t="shared" ca="1" si="159"/>
        <v>-6848949090594.2324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25">
      <c r="G3846" s="459"/>
      <c r="H3846" s="459">
        <v>3839</v>
      </c>
      <c r="I3846" s="444">
        <f t="shared" ca="1" si="160"/>
        <v>-6848949090594.2324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-28537287877.475967</v>
      </c>
      <c r="L3846" s="444">
        <f t="shared" ca="1" si="159"/>
        <v>-6877486378471.708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25">
      <c r="G3847" s="459"/>
      <c r="H3847" s="459">
        <v>3840</v>
      </c>
      <c r="I3847" s="444">
        <f t="shared" ca="1" si="160"/>
        <v>-6877486378471.708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-28656193243.632114</v>
      </c>
      <c r="L3847" s="444">
        <f t="shared" ca="1" si="159"/>
        <v>-6906142571715.3398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25">
      <c r="G3848" s="459"/>
      <c r="H3848" s="459">
        <v>3841</v>
      </c>
      <c r="I3848" s="444">
        <f t="shared" ca="1" si="160"/>
        <v>-6906142571715.3398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-28775594048.813915</v>
      </c>
      <c r="L3848" s="444">
        <f t="shared" ca="1" si="159"/>
        <v>-6934918165764.1533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25">
      <c r="G3849" s="459"/>
      <c r="H3849" s="459">
        <v>3842</v>
      </c>
      <c r="I3849" s="444">
        <f t="shared" ca="1" si="160"/>
        <v>-6934918165764.1533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-28895492357.350639</v>
      </c>
      <c r="L3849" s="444">
        <f t="shared" ca="1" si="159"/>
        <v>-6963813658121.5039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25">
      <c r="G3850" s="459"/>
      <c r="H3850" s="459">
        <v>3843</v>
      </c>
      <c r="I3850" s="444">
        <f t="shared" ca="1" si="160"/>
        <v>-6963813658121.5039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-29015890242.172935</v>
      </c>
      <c r="L3850" s="444">
        <f t="shared" ca="1" si="159"/>
        <v>-6992829548363.6768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25">
      <c r="G3851" s="459"/>
      <c r="H3851" s="459">
        <v>3844</v>
      </c>
      <c r="I3851" s="444">
        <f t="shared" ca="1" si="160"/>
        <v>-6992829548363.6768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-29136789784.848652</v>
      </c>
      <c r="L3851" s="444">
        <f t="shared" ca="1" si="159"/>
        <v>-7021966338148.5254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25">
      <c r="G3852" s="459"/>
      <c r="H3852" s="459">
        <v>3845</v>
      </c>
      <c r="I3852" s="444">
        <f t="shared" ca="1" si="160"/>
        <v>-7021966338148.5254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-29258193075.618858</v>
      </c>
      <c r="L3852" s="444">
        <f t="shared" ca="1" si="159"/>
        <v>-7051224531224.1445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25">
      <c r="G3853" s="459"/>
      <c r="H3853" s="459">
        <v>3846</v>
      </c>
      <c r="I3853" s="444">
        <f t="shared" ca="1" si="160"/>
        <v>-7051224531224.1445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-29380102213.433941</v>
      </c>
      <c r="L3853" s="444">
        <f t="shared" ca="1" si="159"/>
        <v>-7080604633437.5781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25">
      <c r="G3854" s="459"/>
      <c r="H3854" s="459">
        <v>3847</v>
      </c>
      <c r="I3854" s="444">
        <f t="shared" ca="1" si="160"/>
        <v>-7080604633437.5781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-29502519305.989914</v>
      </c>
      <c r="L3854" s="444">
        <f t="shared" ca="1" si="159"/>
        <v>-7110107152743.5684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25">
      <c r="G3855" s="459"/>
      <c r="H3855" s="459">
        <v>3848</v>
      </c>
      <c r="I3855" s="444">
        <f t="shared" ca="1" si="160"/>
        <v>-7110107152743.5684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-29625446469.764866</v>
      </c>
      <c r="L3855" s="444">
        <f t="shared" ca="1" si="159"/>
        <v>-7139732599213.333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25">
      <c r="G3856" s="459"/>
      <c r="H3856" s="459">
        <v>3849</v>
      </c>
      <c r="I3856" s="444">
        <f t="shared" ca="1" si="160"/>
        <v>-7139732599213.333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-29748885830.055553</v>
      </c>
      <c r="L3856" s="444">
        <f t="shared" ca="1" si="159"/>
        <v>-7169481485043.3887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25">
      <c r="G3857" s="459"/>
      <c r="H3857" s="459">
        <v>3850</v>
      </c>
      <c r="I3857" s="444">
        <f t="shared" ca="1" si="160"/>
        <v>-7169481485043.3887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-29872839521.014118</v>
      </c>
      <c r="L3857" s="444">
        <f t="shared" ca="1" si="159"/>
        <v>-7199354324564.4023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25">
      <c r="G3858" s="459"/>
      <c r="H3858" s="459">
        <v>3851</v>
      </c>
      <c r="I3858" s="444">
        <f t="shared" ca="1" si="160"/>
        <v>-7199354324564.4023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-29997309685.685009</v>
      </c>
      <c r="L3858" s="444">
        <f t="shared" ca="1" si="159"/>
        <v>-7229351634250.0869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25">
      <c r="G3859" s="459"/>
      <c r="H3859" s="459">
        <v>3852</v>
      </c>
      <c r="I3859" s="444">
        <f t="shared" ca="1" si="160"/>
        <v>-7229351634250.0869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-30122298476.042034</v>
      </c>
      <c r="L3859" s="444">
        <f t="shared" ca="1" si="159"/>
        <v>-7259473932726.1289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25">
      <c r="G3860" s="459"/>
      <c r="H3860" s="459">
        <v>3853</v>
      </c>
      <c r="I3860" s="444">
        <f t="shared" ca="1" si="160"/>
        <v>-7259473932726.1289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-30247808053.025536</v>
      </c>
      <c r="L3860" s="444">
        <f t="shared" ca="1" si="159"/>
        <v>-7289721740779.1543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25">
      <c r="G3861" s="459"/>
      <c r="H3861" s="459">
        <v>3854</v>
      </c>
      <c r="I3861" s="444">
        <f t="shared" ca="1" si="160"/>
        <v>-7289721740779.1543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-30373840586.579815</v>
      </c>
      <c r="L3861" s="444">
        <f t="shared" ca="1" si="159"/>
        <v>-7320095581365.7344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25">
      <c r="G3862" s="459"/>
      <c r="H3862" s="459">
        <v>3855</v>
      </c>
      <c r="I3862" s="444">
        <f t="shared" ca="1" si="160"/>
        <v>-7320095581365.7344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-30500398255.690563</v>
      </c>
      <c r="L3862" s="444">
        <f t="shared" ca="1" si="159"/>
        <v>-7350595979621.4248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25">
      <c r="G3863" s="459"/>
      <c r="H3863" s="459">
        <v>3856</v>
      </c>
      <c r="I3863" s="444">
        <f t="shared" ca="1" si="160"/>
        <v>-7350595979621.4248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-30627483248.422604</v>
      </c>
      <c r="L3863" s="444">
        <f t="shared" ca="1" si="159"/>
        <v>-7381223462869.8477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25">
      <c r="G3864" s="459"/>
      <c r="H3864" s="459">
        <v>3857</v>
      </c>
      <c r="I3864" s="444">
        <f t="shared" ca="1" si="160"/>
        <v>-7381223462869.8477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-30755097761.957695</v>
      </c>
      <c r="L3864" s="444">
        <f t="shared" ca="1" si="159"/>
        <v>-7411978560631.8057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25">
      <c r="G3865" s="459"/>
      <c r="H3865" s="459">
        <v>3858</v>
      </c>
      <c r="I3865" s="444">
        <f t="shared" ca="1" si="160"/>
        <v>-7411978560631.8057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-30883244002.632523</v>
      </c>
      <c r="L3865" s="444">
        <f t="shared" ca="1" si="159"/>
        <v>-7442861804634.4385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25">
      <c r="G3866" s="459"/>
      <c r="H3866" s="459">
        <v>3859</v>
      </c>
      <c r="I3866" s="444">
        <f t="shared" ca="1" si="160"/>
        <v>-7442861804634.4385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-31011924185.976826</v>
      </c>
      <c r="L3866" s="444">
        <f t="shared" ca="1" si="159"/>
        <v>-7473873728820.415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25">
      <c r="G3867" s="459"/>
      <c r="H3867" s="459">
        <v>3860</v>
      </c>
      <c r="I3867" s="444">
        <f t="shared" ca="1" si="160"/>
        <v>-7473873728820.415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-31141140536.751728</v>
      </c>
      <c r="L3867" s="444">
        <f t="shared" ca="1" si="159"/>
        <v>-7505014869357.167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25">
      <c r="G3868" s="459"/>
      <c r="H3868" s="459">
        <v>3861</v>
      </c>
      <c r="I3868" s="444">
        <f t="shared" ca="1" si="160"/>
        <v>-7505014869357.167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-31270895288.988201</v>
      </c>
      <c r="L3868" s="444">
        <f t="shared" ca="1" si="159"/>
        <v>-7536285764646.1553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25">
      <c r="G3869" s="459"/>
      <c r="H3869" s="459">
        <v>3862</v>
      </c>
      <c r="I3869" s="444">
        <f t="shared" ca="1" si="160"/>
        <v>-7536285764646.1553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-31401190686.025646</v>
      </c>
      <c r="L3869" s="444">
        <f t="shared" ca="1" si="159"/>
        <v>-7567686955332.1807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25">
      <c r="G3870" s="459"/>
      <c r="H3870" s="459">
        <v>3863</v>
      </c>
      <c r="I3870" s="444">
        <f t="shared" ca="1" si="160"/>
        <v>-7567686955332.1807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-31532028980.550751</v>
      </c>
      <c r="L3870" s="444">
        <f t="shared" ca="1" si="159"/>
        <v>-7599218984312.7314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25">
      <c r="G3871" s="459"/>
      <c r="H3871" s="459">
        <v>3864</v>
      </c>
      <c r="I3871" s="444">
        <f t="shared" ca="1" si="160"/>
        <v>-7599218984312.7314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-31663412434.636375</v>
      </c>
      <c r="L3871" s="444">
        <f t="shared" ca="1" si="159"/>
        <v>-7630882396747.3682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25">
      <c r="G3872" s="459"/>
      <c r="H3872" s="459">
        <v>3865</v>
      </c>
      <c r="I3872" s="444">
        <f t="shared" ca="1" si="160"/>
        <v>-7630882396747.3682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-31795343319.780704</v>
      </c>
      <c r="L3872" s="444">
        <f t="shared" ca="1" si="159"/>
        <v>-7662677740067.1484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25">
      <c r="G3873" s="459"/>
      <c r="H3873" s="459">
        <v>3866</v>
      </c>
      <c r="I3873" s="444">
        <f t="shared" ca="1" si="160"/>
        <v>-7662677740067.1484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-31927823916.946453</v>
      </c>
      <c r="L3873" s="444">
        <f t="shared" ca="1" si="159"/>
        <v>-7694605563984.0947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25">
      <c r="G3874" s="459"/>
      <c r="H3874" s="459">
        <v>3867</v>
      </c>
      <c r="I3874" s="444">
        <f t="shared" ca="1" si="160"/>
        <v>-7694605563984.0947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-32060856516.600395</v>
      </c>
      <c r="L3874" s="444">
        <f t="shared" ca="1" si="159"/>
        <v>-7726666420500.6953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25">
      <c r="G3875" s="459"/>
      <c r="H3875" s="459">
        <v>3868</v>
      </c>
      <c r="I3875" s="444">
        <f t="shared" ca="1" si="160"/>
        <v>-7726666420500.6953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-32194443418.752899</v>
      </c>
      <c r="L3875" s="444">
        <f t="shared" ca="1" si="159"/>
        <v>-7758860863919.4482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25">
      <c r="G3876" s="459"/>
      <c r="H3876" s="459">
        <v>3869</v>
      </c>
      <c r="I3876" s="444">
        <f t="shared" ca="1" si="160"/>
        <v>-7758860863919.4482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-32328586932.9977</v>
      </c>
      <c r="L3876" s="444">
        <f t="shared" ca="1" si="159"/>
        <v>-7791189450852.4463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25">
      <c r="G3877" s="459"/>
      <c r="H3877" s="459">
        <v>3870</v>
      </c>
      <c r="I3877" s="444">
        <f t="shared" ca="1" si="160"/>
        <v>-7791189450852.4463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-32463289378.551861</v>
      </c>
      <c r="L3877" s="444">
        <f t="shared" ca="1" si="159"/>
        <v>-7823652740230.998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25">
      <c r="G3878" s="459"/>
      <c r="H3878" s="459">
        <v>3871</v>
      </c>
      <c r="I3878" s="444">
        <f t="shared" ca="1" si="160"/>
        <v>-7823652740230.998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-32598553084.295826</v>
      </c>
      <c r="L3878" s="444">
        <f t="shared" ca="1" si="159"/>
        <v>-7856251293315.2939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25">
      <c r="G3879" s="459"/>
      <c r="H3879" s="459">
        <v>3872</v>
      </c>
      <c r="I3879" s="444">
        <f t="shared" ca="1" si="160"/>
        <v>-7856251293315.2939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-32734380388.813728</v>
      </c>
      <c r="L3879" s="444">
        <f t="shared" ca="1" si="159"/>
        <v>-7888985673704.1074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25">
      <c r="G3880" s="459"/>
      <c r="H3880" s="459">
        <v>3873</v>
      </c>
      <c r="I3880" s="444">
        <f t="shared" ca="1" si="160"/>
        <v>-7888985673704.1074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-32870773640.433781</v>
      </c>
      <c r="L3880" s="444">
        <f t="shared" ca="1" si="159"/>
        <v>-7921856447344.541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25">
      <c r="G3881" s="459"/>
      <c r="H3881" s="459">
        <v>3874</v>
      </c>
      <c r="I3881" s="444">
        <f t="shared" ca="1" si="160"/>
        <v>-7921856447344.541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-33007735197.268921</v>
      </c>
      <c r="L3881" s="444">
        <f t="shared" ca="1" si="159"/>
        <v>-7954864182541.8096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25">
      <c r="G3882" s="459"/>
      <c r="H3882" s="459">
        <v>3875</v>
      </c>
      <c r="I3882" s="444">
        <f t="shared" ca="1" si="160"/>
        <v>-7954864182541.8096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-33145267427.257542</v>
      </c>
      <c r="L3882" s="444">
        <f t="shared" ca="1" si="159"/>
        <v>-7988009449969.0674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25">
      <c r="G3883" s="459"/>
      <c r="H3883" s="459">
        <v>3876</v>
      </c>
      <c r="I3883" s="444">
        <f t="shared" ca="1" si="160"/>
        <v>-7988009449969.0674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-33283372708.204441</v>
      </c>
      <c r="L3883" s="444">
        <f t="shared" ca="1" si="159"/>
        <v>-8021292822677.2715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25">
      <c r="G3884" s="459"/>
      <c r="H3884" s="459">
        <v>3877</v>
      </c>
      <c r="I3884" s="444">
        <f t="shared" ca="1" si="160"/>
        <v>-8021292822677.2715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-33422053427.821964</v>
      </c>
      <c r="L3884" s="444">
        <f t="shared" ca="1" si="159"/>
        <v>-8054714876105.0938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25">
      <c r="G3885" s="459"/>
      <c r="H3885" s="459">
        <v>3878</v>
      </c>
      <c r="I3885" s="444">
        <f t="shared" ca="1" si="160"/>
        <v>-8054714876105.0938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-33561311983.771225</v>
      </c>
      <c r="L3885" s="444">
        <f t="shared" ca="1" si="159"/>
        <v>-8088276188088.8652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25">
      <c r="G3886" s="459"/>
      <c r="H3886" s="459">
        <v>3879</v>
      </c>
      <c r="I3886" s="444">
        <f t="shared" ca="1" si="160"/>
        <v>-8088276188088.8652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-33701150783.703606</v>
      </c>
      <c r="L3886" s="444">
        <f t="shared" ca="1" si="159"/>
        <v>-8121977338872.5684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25">
      <c r="G3887" s="459"/>
      <c r="H3887" s="459">
        <v>3880</v>
      </c>
      <c r="I3887" s="444">
        <f t="shared" ca="1" si="160"/>
        <v>-8121977338872.5684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-33841572245.302372</v>
      </c>
      <c r="L3887" s="444">
        <f t="shared" ca="1" si="159"/>
        <v>-8155818911117.8711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25">
      <c r="G3888" s="459"/>
      <c r="H3888" s="459">
        <v>3881</v>
      </c>
      <c r="I3888" s="444">
        <f t="shared" ca="1" si="160"/>
        <v>-8155818911117.8711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-33982578796.324463</v>
      </c>
      <c r="L3888" s="444">
        <f t="shared" ca="1" si="159"/>
        <v>-8189801489914.1953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25">
      <c r="G3889" s="459"/>
      <c r="H3889" s="459">
        <v>3882</v>
      </c>
      <c r="I3889" s="444">
        <f t="shared" ca="1" si="160"/>
        <v>-8189801489914.1953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-34124172874.642483</v>
      </c>
      <c r="L3889" s="444">
        <f t="shared" ca="1" si="159"/>
        <v>-8223925662788.8379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25">
      <c r="G3890" s="459"/>
      <c r="H3890" s="459">
        <v>3883</v>
      </c>
      <c r="I3890" s="444">
        <f t="shared" ca="1" si="160"/>
        <v>-8223925662788.8379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-34266356928.286819</v>
      </c>
      <c r="L3890" s="444">
        <f t="shared" ca="1" si="159"/>
        <v>-8258192019717.125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25">
      <c r="G3891" s="459"/>
      <c r="H3891" s="459">
        <v>3884</v>
      </c>
      <c r="I3891" s="444">
        <f t="shared" ca="1" si="160"/>
        <v>-8258192019717.125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-34409133415.488014</v>
      </c>
      <c r="L3891" s="444">
        <f t="shared" ca="1" si="159"/>
        <v>-8292601153132.6133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25">
      <c r="G3892" s="459"/>
      <c r="H3892" s="459">
        <v>3885</v>
      </c>
      <c r="I3892" s="444">
        <f t="shared" ca="1" si="160"/>
        <v>-8292601153132.6133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-34552504804.719223</v>
      </c>
      <c r="L3892" s="444">
        <f t="shared" ca="1" si="159"/>
        <v>-8327153657937.332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25">
      <c r="G3893" s="459"/>
      <c r="H3893" s="459">
        <v>3886</v>
      </c>
      <c r="I3893" s="444">
        <f t="shared" ca="1" si="160"/>
        <v>-8327153657937.332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-34696473574.738884</v>
      </c>
      <c r="L3893" s="444">
        <f t="shared" ca="1" si="159"/>
        <v>-8361850131512.0713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25">
      <c r="G3894" s="459"/>
      <c r="H3894" s="459">
        <v>3887</v>
      </c>
      <c r="I3894" s="444">
        <f t="shared" ca="1" si="160"/>
        <v>-8361850131512.0713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-34841042214.633629</v>
      </c>
      <c r="L3894" s="444">
        <f t="shared" ca="1" si="159"/>
        <v>-8396691173726.7051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25">
      <c r="G3895" s="459"/>
      <c r="H3895" s="459">
        <v>3888</v>
      </c>
      <c r="I3895" s="444">
        <f t="shared" ca="1" si="160"/>
        <v>-8396691173726.7051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-34986213223.861267</v>
      </c>
      <c r="L3895" s="444">
        <f t="shared" ca="1" si="159"/>
        <v>-8431677386950.5664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25">
      <c r="G3896" s="459"/>
      <c r="H3896" s="459">
        <v>3889</v>
      </c>
      <c r="I3896" s="444">
        <f t="shared" ca="1" si="160"/>
        <v>-8431677386950.5664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-35131989112.294029</v>
      </c>
      <c r="L3896" s="444">
        <f t="shared" ca="1" si="159"/>
        <v>-8466809376062.8604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25">
      <c r="G3897" s="459"/>
      <c r="H3897" s="459">
        <v>3890</v>
      </c>
      <c r="I3897" s="444">
        <f t="shared" ca="1" si="160"/>
        <v>-8466809376062.8604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-35278372400.261917</v>
      </c>
      <c r="L3897" s="444">
        <f t="shared" ca="1" si="159"/>
        <v>-8502087748463.1221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25">
      <c r="G3898" s="459"/>
      <c r="H3898" s="459">
        <v>3891</v>
      </c>
      <c r="I3898" s="444">
        <f t="shared" ca="1" si="160"/>
        <v>-8502087748463.1221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-35425365618.596344</v>
      </c>
      <c r="L3898" s="444">
        <f t="shared" ca="1" si="159"/>
        <v>-8537513114081.7188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25">
      <c r="G3899" s="459"/>
      <c r="H3899" s="459">
        <v>3892</v>
      </c>
      <c r="I3899" s="444">
        <f t="shared" ca="1" si="160"/>
        <v>-8537513114081.7188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-35572971308.673828</v>
      </c>
      <c r="L3899" s="444">
        <f t="shared" ca="1" si="159"/>
        <v>-8573086085390.3926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25">
      <c r="G3900" s="459"/>
      <c r="H3900" s="459">
        <v>3893</v>
      </c>
      <c r="I3900" s="444">
        <f t="shared" ca="1" si="160"/>
        <v>-8573086085390.3926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-35721192022.459969</v>
      </c>
      <c r="L3900" s="444">
        <f t="shared" ca="1" si="159"/>
        <v>-8608807277412.8525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25">
      <c r="G3901" s="459"/>
      <c r="H3901" s="459">
        <v>3894</v>
      </c>
      <c r="I3901" s="444">
        <f t="shared" ca="1" si="160"/>
        <v>-8608807277412.8525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-35870030322.553551</v>
      </c>
      <c r="L3901" s="444">
        <f t="shared" ca="1" si="159"/>
        <v>-8644677307735.4063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25">
      <c r="G3902" s="459"/>
      <c r="H3902" s="459">
        <v>3895</v>
      </c>
      <c r="I3902" s="444">
        <f t="shared" ca="1" si="160"/>
        <v>-8644677307735.4063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-36019488782.230858</v>
      </c>
      <c r="L3902" s="444">
        <f t="shared" ca="1" si="159"/>
        <v>-8680696796517.6367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25">
      <c r="G3903" s="459"/>
      <c r="H3903" s="459">
        <v>3896</v>
      </c>
      <c r="I3903" s="444">
        <f t="shared" ca="1" si="160"/>
        <v>-8680696796517.6367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-36169569985.49015</v>
      </c>
      <c r="L3903" s="444">
        <f t="shared" ca="1" si="159"/>
        <v>-8716866366503.127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25">
      <c r="G3904" s="459"/>
      <c r="H3904" s="459">
        <v>3897</v>
      </c>
      <c r="I3904" s="444">
        <f t="shared" ca="1" si="160"/>
        <v>-8716866366503.127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-36320276527.096359</v>
      </c>
      <c r="L3904" s="444">
        <f t="shared" ca="1" si="159"/>
        <v>-8753186643030.2236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25">
      <c r="G3905" s="459"/>
      <c r="H3905" s="459">
        <v>3898</v>
      </c>
      <c r="I3905" s="444">
        <f t="shared" ca="1" si="160"/>
        <v>-8753186643030.2236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-36471611012.625931</v>
      </c>
      <c r="L3905" s="444">
        <f t="shared" ca="1" si="159"/>
        <v>-8789658254042.8496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25">
      <c r="G3906" s="459"/>
      <c r="H3906" s="459">
        <v>3899</v>
      </c>
      <c r="I3906" s="444">
        <f t="shared" ca="1" si="160"/>
        <v>-8789658254042.8496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-36623576058.511871</v>
      </c>
      <c r="L3906" s="444">
        <f t="shared" ca="1" si="159"/>
        <v>-8826281830101.3613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25">
      <c r="G3907" s="459"/>
      <c r="H3907" s="459">
        <v>3900</v>
      </c>
      <c r="I3907" s="444">
        <f t="shared" ca="1" si="160"/>
        <v>-8826281830101.3613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-36776174292.089005</v>
      </c>
      <c r="L3907" s="444">
        <f t="shared" ca="1" si="159"/>
        <v>-8863058004393.4512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25">
      <c r="G3908" s="459"/>
      <c r="H3908" s="459">
        <v>3901</v>
      </c>
      <c r="I3908" s="444">
        <f t="shared" ca="1" si="160"/>
        <v>-8863058004393.4512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-36929408351.639381</v>
      </c>
      <c r="L3908" s="444">
        <f t="shared" ca="1" si="159"/>
        <v>-8899987412745.0898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25">
      <c r="G3909" s="459"/>
      <c r="H3909" s="459">
        <v>3902</v>
      </c>
      <c r="I3909" s="444">
        <f t="shared" ca="1" si="160"/>
        <v>-8899987412745.0898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-37083280886.437874</v>
      </c>
      <c r="L3909" s="444">
        <f t="shared" ca="1" si="159"/>
        <v>-8937070693631.5273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25">
      <c r="G3910" s="459"/>
      <c r="H3910" s="459">
        <v>3903</v>
      </c>
      <c r="I3910" s="444">
        <f t="shared" ca="1" si="160"/>
        <v>-8937070693631.5273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-37237794556.798027</v>
      </c>
      <c r="L3910" s="444">
        <f t="shared" ca="1" si="159"/>
        <v>-8974308488188.3262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25">
      <c r="G3911" s="459"/>
      <c r="H3911" s="459">
        <v>3904</v>
      </c>
      <c r="I3911" s="444">
        <f t="shared" ca="1" si="160"/>
        <v>-8974308488188.3262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-37392952034.118027</v>
      </c>
      <c r="L3911" s="444">
        <f t="shared" ca="1" si="159"/>
        <v>-9011701440222.4434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25">
      <c r="G3912" s="459"/>
      <c r="H3912" s="459">
        <v>3905</v>
      </c>
      <c r="I3912" s="444">
        <f t="shared" ca="1" si="160"/>
        <v>-9011701440222.4434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-37548756000.926849</v>
      </c>
      <c r="L3912" s="444">
        <f t="shared" ca="1" si="159"/>
        <v>-9049250196223.3711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25">
      <c r="G3913" s="459"/>
      <c r="H3913" s="459">
        <v>3906</v>
      </c>
      <c r="I3913" s="444">
        <f t="shared" ca="1" si="160"/>
        <v>-9049250196223.3711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-37705209150.93071</v>
      </c>
      <c r="L3913" s="444">
        <f t="shared" ca="1" si="159"/>
        <v>-9086955405374.3027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25">
      <c r="G3914" s="459"/>
      <c r="H3914" s="459">
        <v>3907</v>
      </c>
      <c r="I3914" s="444">
        <f t="shared" ca="1" si="160"/>
        <v>-9086955405374.3027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-37862314189.059593</v>
      </c>
      <c r="L3914" s="444">
        <f t="shared" ca="1" si="159"/>
        <v>-9124817719563.3633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25">
      <c r="G3915" s="459"/>
      <c r="H3915" s="459">
        <v>3908</v>
      </c>
      <c r="I3915" s="444">
        <f t="shared" ca="1" si="160"/>
        <v>-9124817719563.3633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-38020073831.514015</v>
      </c>
      <c r="L3915" s="444">
        <f t="shared" ca="1" si="159"/>
        <v>-9162837793394.877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25">
      <c r="G3916" s="459"/>
      <c r="H3916" s="459">
        <v>3909</v>
      </c>
      <c r="I3916" s="444">
        <f t="shared" ca="1" si="160"/>
        <v>-9162837793394.877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-38178490805.811989</v>
      </c>
      <c r="L3916" s="444">
        <f t="shared" ca="1" si="159"/>
        <v>-9201016284200.6895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25">
      <c r="G3917" s="459"/>
      <c r="H3917" s="459">
        <v>3910</v>
      </c>
      <c r="I3917" s="444">
        <f t="shared" ca="1" si="160"/>
        <v>-9201016284200.6895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-38337567850.836205</v>
      </c>
      <c r="L3917" s="444">
        <f t="shared" ca="1" si="159"/>
        <v>-9239353852051.5254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25">
      <c r="G3918" s="459"/>
      <c r="H3918" s="459">
        <v>3911</v>
      </c>
      <c r="I3918" s="444">
        <f t="shared" ca="1" si="160"/>
        <v>-9239353852051.5254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-38497307716.881355</v>
      </c>
      <c r="L3918" s="444">
        <f t="shared" ca="1" si="159"/>
        <v>-9277851159768.4063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25">
      <c r="G3919" s="459"/>
      <c r="H3919" s="459">
        <v>3912</v>
      </c>
      <c r="I3919" s="444">
        <f t="shared" ca="1" si="160"/>
        <v>-9277851159768.4063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-38657713165.701691</v>
      </c>
      <c r="L3919" s="444">
        <f t="shared" ca="1" si="159"/>
        <v>-9316508872934.1074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25">
      <c r="G3920" s="459"/>
      <c r="H3920" s="459">
        <v>3913</v>
      </c>
      <c r="I3920" s="444">
        <f t="shared" ca="1" si="160"/>
        <v>-9316508872934.1074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-38818786970.558777</v>
      </c>
      <c r="L3920" s="444">
        <f t="shared" ca="1" si="159"/>
        <v>-9355327659904.666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25">
      <c r="G3921" s="459"/>
      <c r="H3921" s="459">
        <v>3914</v>
      </c>
      <c r="I3921" s="444">
        <f t="shared" ca="1" si="160"/>
        <v>-9355327659904.666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-38980531916.26944</v>
      </c>
      <c r="L3921" s="444">
        <f t="shared" ca="1" si="159"/>
        <v>-9394308191820.9355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25">
      <c r="G3922" s="459"/>
      <c r="H3922" s="459">
        <v>3915</v>
      </c>
      <c r="I3922" s="444">
        <f t="shared" ca="1" si="160"/>
        <v>-9394308191820.9355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-39142950799.253899</v>
      </c>
      <c r="L3922" s="444">
        <f t="shared" ca="1" si="159"/>
        <v>-9433451142620.1895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25">
      <c r="G3923" s="459"/>
      <c r="H3923" s="459">
        <v>3916</v>
      </c>
      <c r="I3923" s="444">
        <f t="shared" ca="1" si="160"/>
        <v>-9433451142620.1895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-39306046427.584122</v>
      </c>
      <c r="L3923" s="444">
        <f t="shared" ca="1" si="159"/>
        <v>-9472757189047.7734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25">
      <c r="G3924" s="459"/>
      <c r="H3924" s="459">
        <v>3917</v>
      </c>
      <c r="I3924" s="444">
        <f t="shared" ca="1" si="160"/>
        <v>-9472757189047.7734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-39469821621.032387</v>
      </c>
      <c r="L3924" s="444">
        <f t="shared" ca="1" si="159"/>
        <v>-9512227010668.8066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25">
      <c r="G3925" s="459"/>
      <c r="H3925" s="459">
        <v>3918</v>
      </c>
      <c r="I3925" s="444">
        <f t="shared" ca="1" si="160"/>
        <v>-9512227010668.8066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-39634279211.120026</v>
      </c>
      <c r="L3925" s="444">
        <f t="shared" ca="1" si="159"/>
        <v>-9551861289879.9258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25">
      <c r="G3926" s="459"/>
      <c r="H3926" s="459">
        <v>3919</v>
      </c>
      <c r="I3926" s="444">
        <f t="shared" ca="1" si="160"/>
        <v>-9551861289879.9258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-39799422041.166359</v>
      </c>
      <c r="L3926" s="444">
        <f t="shared" ca="1" si="159"/>
        <v>-9591660711921.0918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25">
      <c r="G3927" s="459"/>
      <c r="H3927" s="459">
        <v>3920</v>
      </c>
      <c r="I3927" s="444">
        <f t="shared" ca="1" si="160"/>
        <v>-9591660711921.0918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-39965252966.337883</v>
      </c>
      <c r="L3927" s="444">
        <f t="shared" ca="1" si="159"/>
        <v>-9631625964887.4297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25">
      <c r="G3928" s="459"/>
      <c r="H3928" s="459">
        <v>3921</v>
      </c>
      <c r="I3928" s="444">
        <f t="shared" ca="1" si="160"/>
        <v>-9631625964887.4297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-40131774853.697624</v>
      </c>
      <c r="L3928" s="444">
        <f t="shared" ca="1" si="159"/>
        <v>-9671757739741.127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25">
      <c r="G3929" s="459"/>
      <c r="H3929" s="459">
        <v>3922</v>
      </c>
      <c r="I3929" s="444">
        <f t="shared" ca="1" si="160"/>
        <v>-9671757739741.127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-40298990582.254692</v>
      </c>
      <c r="L3929" s="444">
        <f t="shared" ca="1" si="159"/>
        <v>-9712056730323.3809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25">
      <c r="G3930" s="459"/>
      <c r="H3930" s="459">
        <v>3923</v>
      </c>
      <c r="I3930" s="444">
        <f t="shared" ca="1" si="160"/>
        <v>-9712056730323.3809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-40466903043.014084</v>
      </c>
      <c r="L3930" s="444">
        <f t="shared" ca="1" si="159"/>
        <v>-9752523633366.3945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25">
      <c r="G3931" s="459"/>
      <c r="H3931" s="459">
        <v>3924</v>
      </c>
      <c r="I3931" s="444">
        <f t="shared" ca="1" si="160"/>
        <v>-9752523633366.3945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-40635515139.026642</v>
      </c>
      <c r="L3931" s="444">
        <f t="shared" ca="1" si="159"/>
        <v>-9793159148505.4219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25">
      <c r="G3932" s="459"/>
      <c r="H3932" s="459">
        <v>3925</v>
      </c>
      <c r="I3932" s="444">
        <f t="shared" ca="1" si="160"/>
        <v>-9793159148505.4219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-40804829785.439255</v>
      </c>
      <c r="L3932" s="444">
        <f t="shared" ca="1" si="159"/>
        <v>-9833963978290.8613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25">
      <c r="G3933" s="459"/>
      <c r="H3933" s="459">
        <v>3926</v>
      </c>
      <c r="I3933" s="444">
        <f t="shared" ca="1" si="160"/>
        <v>-9833963978290.8613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-40974849909.545258</v>
      </c>
      <c r="L3933" s="444">
        <f t="shared" ca="1" si="159"/>
        <v>-9874938828200.4063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25">
      <c r="G3934" s="459"/>
      <c r="H3934" s="459">
        <v>3927</v>
      </c>
      <c r="I3934" s="444">
        <f t="shared" ca="1" si="160"/>
        <v>-9874938828200.4063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-41145578450.835022</v>
      </c>
      <c r="L3934" s="444">
        <f t="shared" ca="1" si="159"/>
        <v>-9916084406651.2422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25">
      <c r="G3935" s="459"/>
      <c r="H3935" s="459">
        <v>3928</v>
      </c>
      <c r="I3935" s="444">
        <f t="shared" ca="1" si="160"/>
        <v>-9916084406651.2422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-41317018361.046844</v>
      </c>
      <c r="L3935" s="444">
        <f t="shared" ca="1" si="159"/>
        <v>-9957401425012.2891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25">
      <c r="G3936" s="459"/>
      <c r="H3936" s="459">
        <v>3929</v>
      </c>
      <c r="I3936" s="444">
        <f t="shared" ca="1" si="160"/>
        <v>-9957401425012.2891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-41489172604.217873</v>
      </c>
      <c r="L3936" s="444">
        <f t="shared" ca="1" si="159"/>
        <v>-9998890597616.5078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25">
      <c r="G3937" s="459"/>
      <c r="H3937" s="459">
        <v>3930</v>
      </c>
      <c r="I3937" s="444">
        <f t="shared" ca="1" si="160"/>
        <v>-9998890597616.5078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-41662044156.735451</v>
      </c>
      <c r="L3937" s="444">
        <f t="shared" ca="1" si="159"/>
        <v>-10040552641773.244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25">
      <c r="G3938" s="459"/>
      <c r="H3938" s="459">
        <v>3931</v>
      </c>
      <c r="I3938" s="444">
        <f t="shared" ca="1" si="160"/>
        <v>-10040552641773.244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-41835636007.388519</v>
      </c>
      <c r="L3938" s="444">
        <f t="shared" ca="1" si="159"/>
        <v>-10082388277780.633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25">
      <c r="G3939" s="459"/>
      <c r="H3939" s="459">
        <v>3932</v>
      </c>
      <c r="I3939" s="444">
        <f t="shared" ca="1" si="160"/>
        <v>-10082388277780.633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-42009951157.419304</v>
      </c>
      <c r="L3939" s="444">
        <f t="shared" ca="1" si="159"/>
        <v>-10124398228938.053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25">
      <c r="G3940" s="459"/>
      <c r="H3940" s="459">
        <v>3933</v>
      </c>
      <c r="I3940" s="444">
        <f t="shared" ca="1" si="160"/>
        <v>-10124398228938.053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-42184992620.575218</v>
      </c>
      <c r="L3940" s="444">
        <f t="shared" ca="1" si="159"/>
        <v>-10166583221558.629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25">
      <c r="G3941" s="459"/>
      <c r="H3941" s="459">
        <v>3934</v>
      </c>
      <c r="I3941" s="444">
        <f t="shared" ca="1" si="160"/>
        <v>-10166583221558.629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-42360763423.16095</v>
      </c>
      <c r="L3941" s="444">
        <f t="shared" ca="1" si="159"/>
        <v>-10208943984981.789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25">
      <c r="G3942" s="459"/>
      <c r="H3942" s="459">
        <v>3935</v>
      </c>
      <c r="I3942" s="444">
        <f t="shared" ca="1" si="160"/>
        <v>-10208943984981.789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-42537266604.09079</v>
      </c>
      <c r="L3942" s="444">
        <f t="shared" ca="1" si="159"/>
        <v>-10251481251585.879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25">
      <c r="G3943" s="459"/>
      <c r="H3943" s="459">
        <v>3936</v>
      </c>
      <c r="I3943" s="444">
        <f t="shared" ca="1" si="160"/>
        <v>-10251481251585.879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-42714505214.941162</v>
      </c>
      <c r="L3943" s="444">
        <f t="shared" ca="1" si="159"/>
        <v>-10294195756800.82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25">
      <c r="G3944" s="459"/>
      <c r="H3944" s="459">
        <v>3937</v>
      </c>
      <c r="I3944" s="444">
        <f t="shared" ca="1" si="160"/>
        <v>-10294195756800.82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-42892482320.003418</v>
      </c>
      <c r="L3944" s="444">
        <f t="shared" ca="1" si="159"/>
        <v>-10337088239120.824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25">
      <c r="G3945" s="459"/>
      <c r="H3945" s="459">
        <v>3938</v>
      </c>
      <c r="I3945" s="444">
        <f t="shared" ca="1" si="160"/>
        <v>-10337088239120.824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-43071200996.336769</v>
      </c>
      <c r="L3945" s="444">
        <f t="shared" ca="1" si="159"/>
        <v>-10380159440117.16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25">
      <c r="G3946" s="459"/>
      <c r="H3946" s="459">
        <v>3939</v>
      </c>
      <c r="I3946" s="444">
        <f t="shared" ca="1" si="160"/>
        <v>-10380159440117.16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-43250664333.821503</v>
      </c>
      <c r="L3946" s="444">
        <f t="shared" ca="1" si="159"/>
        <v>-10423410104450.982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25">
      <c r="G3947" s="459"/>
      <c r="H3947" s="459">
        <v>3940</v>
      </c>
      <c r="I3947" s="444">
        <f t="shared" ca="1" si="160"/>
        <v>-10423410104450.982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-43430875435.212425</v>
      </c>
      <c r="L3947" s="444">
        <f t="shared" ca="1" si="159"/>
        <v>-10466840979886.195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25">
      <c r="G3948" s="459"/>
      <c r="H3948" s="459">
        <v>3941</v>
      </c>
      <c r="I3948" s="444">
        <f t="shared" ca="1" si="160"/>
        <v>-10466840979886.195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-43611837416.192482</v>
      </c>
      <c r="L3948" s="444">
        <f t="shared" ca="1" si="159"/>
        <v>-10510452817302.389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25">
      <c r="G3949" s="459"/>
      <c r="H3949" s="459">
        <v>3942</v>
      </c>
      <c r="I3949" s="444">
        <f t="shared" ca="1" si="160"/>
        <v>-10510452817302.389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-43793553405.42662</v>
      </c>
      <c r="L3949" s="444">
        <f t="shared" ca="1" si="159"/>
        <v>-10554246370707.814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25">
      <c r="G3950" s="459"/>
      <c r="H3950" s="459">
        <v>3943</v>
      </c>
      <c r="I3950" s="444">
        <f t="shared" ca="1" si="160"/>
        <v>-10554246370707.814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-43976026544.615891</v>
      </c>
      <c r="L3950" s="444">
        <f t="shared" ca="1" si="159"/>
        <v>-10598222397252.43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25">
      <c r="G3951" s="459"/>
      <c r="H3951" s="459">
        <v>3944</v>
      </c>
      <c r="I3951" s="444">
        <f t="shared" ca="1" si="160"/>
        <v>-10598222397252.43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-44159259988.551788</v>
      </c>
      <c r="L3951" s="444">
        <f t="shared" ca="1" si="159"/>
        <v>-10642381657240.982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25">
      <c r="G3952" s="459"/>
      <c r="H3952" s="459">
        <v>3945</v>
      </c>
      <c r="I3952" s="444">
        <f t="shared" ca="1" si="160"/>
        <v>-10642381657240.982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-44343256905.170761</v>
      </c>
      <c r="L3952" s="444">
        <f t="shared" ca="1" si="159"/>
        <v>-10686724914146.152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25">
      <c r="G3953" s="459"/>
      <c r="H3953" s="459">
        <v>3946</v>
      </c>
      <c r="I3953" s="444">
        <f t="shared" ca="1" si="160"/>
        <v>-10686724914146.152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-44528020475.608971</v>
      </c>
      <c r="L3953" s="444">
        <f t="shared" ca="1" si="159"/>
        <v>-10731252934621.762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25">
      <c r="G3954" s="459"/>
      <c r="H3954" s="459">
        <v>3947</v>
      </c>
      <c r="I3954" s="444">
        <f t="shared" ca="1" si="160"/>
        <v>-10731252934621.762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-44713553894.257339</v>
      </c>
      <c r="L3954" s="444">
        <f t="shared" ca="1" si="159"/>
        <v>-10775966488516.02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25">
      <c r="G3955" s="459"/>
      <c r="H3955" s="459">
        <v>3948</v>
      </c>
      <c r="I3955" s="444">
        <f t="shared" ca="1" si="160"/>
        <v>-10775966488516.02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-44899860368.81675</v>
      </c>
      <c r="L3955" s="444">
        <f t="shared" ca="1" si="159"/>
        <v>-10820866348884.836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25">
      <c r="G3956" s="459"/>
      <c r="H3956" s="459">
        <v>3949</v>
      </c>
      <c r="I3956" s="444">
        <f t="shared" ca="1" si="160"/>
        <v>-10820866348884.836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-45086943120.353485</v>
      </c>
      <c r="L3956" s="444">
        <f t="shared" ca="1" si="159"/>
        <v>-10865953292005.189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25">
      <c r="G3957" s="459"/>
      <c r="H3957" s="459">
        <v>3950</v>
      </c>
      <c r="I3957" s="444">
        <f t="shared" ca="1" si="160"/>
        <v>-10865953292005.189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-45274805383.354958</v>
      </c>
      <c r="L3957" s="444">
        <f t="shared" ca="1" si="159"/>
        <v>-10911228097388.545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25">
      <c r="G3958" s="459"/>
      <c r="H3958" s="459">
        <v>3951</v>
      </c>
      <c r="I3958" s="444">
        <f t="shared" ca="1" si="160"/>
        <v>-10911228097388.545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-45463450405.785606</v>
      </c>
      <c r="L3958" s="444">
        <f t="shared" ca="1" si="159"/>
        <v>-10956691547794.33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25">
      <c r="G3959" s="459"/>
      <c r="H3959" s="459">
        <v>3952</v>
      </c>
      <c r="I3959" s="444">
        <f t="shared" ca="1" si="160"/>
        <v>-10956691547794.33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-45652881449.143044</v>
      </c>
      <c r="L3959" s="444">
        <f t="shared" ca="1" si="159"/>
        <v>-11002344429243.473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25">
      <c r="G3960" s="459"/>
      <c r="H3960" s="459">
        <v>3953</v>
      </c>
      <c r="I3960" s="444">
        <f t="shared" ca="1" si="160"/>
        <v>-11002344429243.473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-45843101788.514465</v>
      </c>
      <c r="L3960" s="444">
        <f t="shared" ca="1" si="159"/>
        <v>-11048187531031.986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25">
      <c r="G3961" s="459"/>
      <c r="H3961" s="459">
        <v>3954</v>
      </c>
      <c r="I3961" s="444">
        <f t="shared" ca="1" si="160"/>
        <v>-11048187531031.986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-46034114712.633278</v>
      </c>
      <c r="L3961" s="444">
        <f t="shared" ca="1" si="159"/>
        <v>-11094221645744.619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25">
      <c r="G3962" s="459"/>
      <c r="H3962" s="459">
        <v>3955</v>
      </c>
      <c r="I3962" s="444">
        <f t="shared" ca="1" si="160"/>
        <v>-11094221645744.619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-46225923523.935913</v>
      </c>
      <c r="L3962" s="444">
        <f t="shared" ca="1" si="159"/>
        <v>-11140447569268.555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25">
      <c r="G3963" s="459"/>
      <c r="H3963" s="459">
        <v>3956</v>
      </c>
      <c r="I3963" s="444">
        <f t="shared" ca="1" si="160"/>
        <v>-11140447569268.555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-46418531538.61898</v>
      </c>
      <c r="L3963" s="444">
        <f t="shared" ca="1" si="159"/>
        <v>-11186866100807.174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25">
      <c r="G3964" s="459"/>
      <c r="H3964" s="459">
        <v>3957</v>
      </c>
      <c r="I3964" s="444">
        <f t="shared" ca="1" si="160"/>
        <v>-11186866100807.174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-46611942086.696556</v>
      </c>
      <c r="L3964" s="444">
        <f t="shared" ca="1" si="159"/>
        <v>-11233478042893.871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25">
      <c r="G3965" s="459"/>
      <c r="H3965" s="459">
        <v>3958</v>
      </c>
      <c r="I3965" s="444">
        <f t="shared" ca="1" si="160"/>
        <v>-11233478042893.871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-46806158512.057793</v>
      </c>
      <c r="L3965" s="444">
        <f t="shared" ca="1" si="159"/>
        <v>-11280284201405.93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25">
      <c r="G3966" s="459"/>
      <c r="H3966" s="459">
        <v>3959</v>
      </c>
      <c r="I3966" s="444">
        <f t="shared" ca="1" si="160"/>
        <v>-11280284201405.93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-47001184172.524704</v>
      </c>
      <c r="L3966" s="444">
        <f t="shared" ca="1" si="159"/>
        <v>-11327285385578.455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25">
      <c r="G3967" s="459"/>
      <c r="H3967" s="459">
        <v>3960</v>
      </c>
      <c r="I3967" s="444">
        <f t="shared" ca="1" si="160"/>
        <v>-11327285385578.455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-47197022439.910233</v>
      </c>
      <c r="L3967" s="444">
        <f t="shared" ca="1" si="159"/>
        <v>-11374482408018.365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25">
      <c r="G3968" s="459"/>
      <c r="H3968" s="459">
        <v>3961</v>
      </c>
      <c r="I3968" s="444">
        <f t="shared" ca="1" si="160"/>
        <v>-11374482408018.365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-47393676700.076523</v>
      </c>
      <c r="L3968" s="444">
        <f t="shared" ca="1" si="159"/>
        <v>-11421876084718.441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25">
      <c r="G3969" s="459"/>
      <c r="H3969" s="459">
        <v>3962</v>
      </c>
      <c r="I3969" s="444">
        <f t="shared" ca="1" si="160"/>
        <v>-11421876084718.441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-47591150352.993507</v>
      </c>
      <c r="L3969" s="444">
        <f t="shared" ca="1" si="159"/>
        <v>-11469467235071.436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25">
      <c r="G3970" s="459"/>
      <c r="H3970" s="459">
        <v>3963</v>
      </c>
      <c r="I3970" s="444">
        <f t="shared" ca="1" si="160"/>
        <v>-11469467235071.436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-47789446812.797646</v>
      </c>
      <c r="L3970" s="444">
        <f t="shared" ca="1" si="159"/>
        <v>-11517256681884.232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25">
      <c r="G3971" s="459"/>
      <c r="H3971" s="459">
        <v>3964</v>
      </c>
      <c r="I3971" s="444">
        <f t="shared" ca="1" si="160"/>
        <v>-11517256681884.232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-47988569507.850967</v>
      </c>
      <c r="L3971" s="444">
        <f t="shared" ca="1" si="159"/>
        <v>-11565245251392.084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25">
      <c r="G3972" s="459"/>
      <c r="H3972" s="459">
        <v>3965</v>
      </c>
      <c r="I3972" s="444">
        <f t="shared" ca="1" si="160"/>
        <v>-11565245251392.084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-48188521880.800346</v>
      </c>
      <c r="L3972" s="444">
        <f t="shared" ca="1" si="159"/>
        <v>-11613433773272.885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25">
      <c r="G3973" s="459"/>
      <c r="H3973" s="459">
        <v>3966</v>
      </c>
      <c r="I3973" s="444">
        <f t="shared" ca="1" si="160"/>
        <v>-11613433773272.885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-48389307388.637016</v>
      </c>
      <c r="L3973" s="444">
        <f t="shared" ca="1" si="159"/>
        <v>-11661823080661.521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25">
      <c r="G3974" s="459"/>
      <c r="H3974" s="459">
        <v>3967</v>
      </c>
      <c r="I3974" s="444">
        <f t="shared" ca="1" si="160"/>
        <v>-11661823080661.521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-48590929502.75634</v>
      </c>
      <c r="L3974" s="444">
        <f t="shared" ca="1" si="159"/>
        <v>-11710414010164.277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25">
      <c r="G3975" s="459"/>
      <c r="H3975" s="459">
        <v>3968</v>
      </c>
      <c r="I3975" s="444">
        <f t="shared" ca="1" si="160"/>
        <v>-11710414010164.277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-48793391709.017822</v>
      </c>
      <c r="L3975" s="444">
        <f t="shared" ca="1" si="159"/>
        <v>-11759207401873.295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25">
      <c r="G3976" s="459"/>
      <c r="H3976" s="459">
        <v>3969</v>
      </c>
      <c r="I3976" s="444">
        <f t="shared" ca="1" si="160"/>
        <v>-11759207401873.295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-48996697507.805397</v>
      </c>
      <c r="L3976" s="444">
        <f t="shared" ca="1" si="159"/>
        <v>-11808204099381.1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25">
      <c r="G3977" s="459"/>
      <c r="H3977" s="459">
        <v>3970</v>
      </c>
      <c r="I3977" s="444">
        <f t="shared" ca="1" si="160"/>
        <v>-11808204099381.1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-49200850414.087914</v>
      </c>
      <c r="L3977" s="444">
        <f t="shared" ca="1" si="159"/>
        <v>-11857404949795.188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25">
      <c r="G3978" s="459"/>
      <c r="H3978" s="459">
        <v>3971</v>
      </c>
      <c r="I3978" s="444">
        <f t="shared" ca="1" si="160"/>
        <v>-11857404949795.188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-49405853957.47995</v>
      </c>
      <c r="L3978" s="444">
        <f t="shared" ca="1" si="159"/>
        <v>-11906810803752.668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25">
      <c r="G3979" s="459"/>
      <c r="H3979" s="459">
        <v>3972</v>
      </c>
      <c r="I3979" s="444">
        <f t="shared" ca="1" si="160"/>
        <v>-11906810803752.668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-49611711682.30278</v>
      </c>
      <c r="L3979" s="444">
        <f t="shared" ca="1" si="159"/>
        <v>-11956422515434.971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25">
      <c r="G3980" s="459"/>
      <c r="H3980" s="459">
        <v>3973</v>
      </c>
      <c r="I3980" s="444">
        <f t="shared" ca="1" si="160"/>
        <v>-11956422515434.971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-49818427147.645714</v>
      </c>
      <c r="L3980" s="444">
        <f t="shared" ca="1" si="159"/>
        <v>-12006240942582.617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25">
      <c r="G3981" s="459"/>
      <c r="H3981" s="459">
        <v>3974</v>
      </c>
      <c r="I3981" s="444">
        <f t="shared" ca="1" si="160"/>
        <v>-12006240942582.617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-50026003927.427574</v>
      </c>
      <c r="L3981" s="444">
        <f t="shared" ca="1" si="159"/>
        <v>-12056266946510.045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25">
      <c r="G3982" s="459"/>
      <c r="H3982" s="459">
        <v>3975</v>
      </c>
      <c r="I3982" s="444">
        <f t="shared" ca="1" si="160"/>
        <v>-12056266946510.045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-50234445610.458519</v>
      </c>
      <c r="L3982" s="444">
        <f t="shared" ca="1" si="159"/>
        <v>-12106501392120.504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25">
      <c r="G3983" s="459"/>
      <c r="H3983" s="459">
        <v>3976</v>
      </c>
      <c r="I3983" s="444">
        <f t="shared" ca="1" si="160"/>
        <v>-12106501392120.504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-50443755800.502098</v>
      </c>
      <c r="L3983" s="444">
        <f t="shared" ca="1" si="159"/>
        <v>-12156945147921.006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25">
      <c r="G3984" s="459"/>
      <c r="H3984" s="459">
        <v>3977</v>
      </c>
      <c r="I3984" s="444">
        <f t="shared" ca="1" si="160"/>
        <v>-12156945147921.006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-50653938116.337524</v>
      </c>
      <c r="L3984" s="444">
        <f t="shared" ca="1" si="159"/>
        <v>-12207599086037.344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25">
      <c r="G3985" s="459"/>
      <c r="H3985" s="459">
        <v>3978</v>
      </c>
      <c r="I3985" s="444">
        <f t="shared" ca="1" si="160"/>
        <v>-12207599086037.344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-50864996191.822266</v>
      </c>
      <c r="L3985" s="444">
        <f t="shared" ca="1" si="159"/>
        <v>-12258464082229.166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25">
      <c r="G3986" s="459"/>
      <c r="H3986" s="459">
        <v>3979</v>
      </c>
      <c r="I3986" s="444">
        <f t="shared" ca="1" si="160"/>
        <v>-12258464082229.166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-51076933675.954857</v>
      </c>
      <c r="L3986" s="444">
        <f t="shared" ca="1" si="159"/>
        <v>-12309541015905.121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25">
      <c r="G3987" s="459"/>
      <c r="H3987" s="459">
        <v>3980</v>
      </c>
      <c r="I3987" s="444">
        <f t="shared" ca="1" si="160"/>
        <v>-12309541015905.121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-51289754232.938004</v>
      </c>
      <c r="L3987" s="444">
        <f t="shared" ca="1" si="159"/>
        <v>-12360830770138.059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25">
      <c r="G3988" s="459"/>
      <c r="H3988" s="459">
        <v>3981</v>
      </c>
      <c r="I3988" s="444">
        <f t="shared" ca="1" si="160"/>
        <v>-12360830770138.059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-51503461542.241913</v>
      </c>
      <c r="L3988" s="444">
        <f t="shared" ca="1" si="159"/>
        <v>-12412334231680.301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25">
      <c r="G3989" s="459"/>
      <c r="H3989" s="459">
        <v>3982</v>
      </c>
      <c r="I3989" s="444">
        <f t="shared" ca="1" si="160"/>
        <v>-12412334231680.301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-51718059298.667923</v>
      </c>
      <c r="L3989" s="444">
        <f t="shared" ca="1" si="159"/>
        <v>-12464052290978.969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25">
      <c r="G3990" s="459"/>
      <c r="H3990" s="459">
        <v>3983</v>
      </c>
      <c r="I3990" s="444">
        <f t="shared" ca="1" si="160"/>
        <v>-12464052290978.969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-51933551212.412369</v>
      </c>
      <c r="L3990" s="444">
        <f t="shared" ca="1" si="159"/>
        <v>-12515985842191.381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25">
      <c r="G3991" s="459"/>
      <c r="H3991" s="459">
        <v>3984</v>
      </c>
      <c r="I3991" s="444">
        <f t="shared" ca="1" si="160"/>
        <v>-12515985842191.381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-52149941009.130753</v>
      </c>
      <c r="L3991" s="444">
        <f t="shared" ca="1" si="159"/>
        <v>-12568135783200.512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25">
      <c r="G3992" s="459"/>
      <c r="H3992" s="459">
        <v>3985</v>
      </c>
      <c r="I3992" s="444">
        <f t="shared" ca="1" si="160"/>
        <v>-12568135783200.512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-52367232430.002129</v>
      </c>
      <c r="L3992" s="444">
        <f t="shared" ca="1" si="159"/>
        <v>-12620503015630.514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25">
      <c r="G3993" s="459"/>
      <c r="H3993" s="459">
        <v>3986</v>
      </c>
      <c r="I3993" s="444">
        <f t="shared" ca="1" si="160"/>
        <v>-12620503015630.514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-52585429231.793808</v>
      </c>
      <c r="L3993" s="444">
        <f t="shared" ca="1" si="159"/>
        <v>-12673088444862.307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25">
      <c r="G3994" s="459"/>
      <c r="H3994" s="459">
        <v>3987</v>
      </c>
      <c r="I3994" s="444">
        <f t="shared" ca="1" si="160"/>
        <v>-12673088444862.307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-52804535186.926277</v>
      </c>
      <c r="L3994" s="444">
        <f t="shared" ca="1" si="159"/>
        <v>-12725892980049.232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25">
      <c r="G3995" s="459"/>
      <c r="H3995" s="459">
        <v>3988</v>
      </c>
      <c r="I3995" s="444">
        <f t="shared" ca="1" si="160"/>
        <v>-12725892980049.232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-53024554083.538467</v>
      </c>
      <c r="L3995" s="444">
        <f t="shared" ca="1" si="159"/>
        <v>-12778917534132.771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25">
      <c r="G3996" s="459"/>
      <c r="H3996" s="459">
        <v>3989</v>
      </c>
      <c r="I3996" s="444">
        <f t="shared" ca="1" si="160"/>
        <v>-12778917534132.771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-53245489725.553215</v>
      </c>
      <c r="L3996" s="444">
        <f t="shared" ca="1" si="159"/>
        <v>-12832163023858.324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25">
      <c r="G3997" s="459"/>
      <c r="H3997" s="459">
        <v>3990</v>
      </c>
      <c r="I3997" s="444">
        <f t="shared" ca="1" si="160"/>
        <v>-12832163023858.324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-53467345932.743019</v>
      </c>
      <c r="L3997" s="444">
        <f t="shared" ca="1" si="159"/>
        <v>-12885630369791.066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25">
      <c r="G3998" s="459"/>
      <c r="H3998" s="459">
        <v>3991</v>
      </c>
      <c r="I3998" s="444">
        <f t="shared" ca="1" si="160"/>
        <v>-12885630369791.066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-53690126540.796112</v>
      </c>
      <c r="L3998" s="444">
        <f t="shared" ca="1" si="159"/>
        <v>-12939320496331.863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25">
      <c r="G3999" s="459"/>
      <c r="H3999" s="459">
        <v>3992</v>
      </c>
      <c r="I3999" s="444">
        <f t="shared" ca="1" si="160"/>
        <v>-12939320496331.863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-53913835401.382767</v>
      </c>
      <c r="L3999" s="444">
        <f t="shared" ca="1" si="159"/>
        <v>-12993234331733.246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25">
      <c r="G4000" s="459"/>
      <c r="H4000" s="459">
        <v>3993</v>
      </c>
      <c r="I4000" s="444">
        <f t="shared" ca="1" si="160"/>
        <v>-12993234331733.246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-54138476382.221855</v>
      </c>
      <c r="L4000" s="444">
        <f t="shared" ca="1" si="159"/>
        <v>-13047372808115.469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25">
      <c r="G4001" s="459"/>
      <c r="H4001" s="459">
        <v>3994</v>
      </c>
      <c r="I4001" s="444">
        <f t="shared" ca="1" si="160"/>
        <v>-13047372808115.469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-54364053367.147789</v>
      </c>
      <c r="L4001" s="444">
        <f t="shared" ca="1" si="159"/>
        <v>-13101736861482.617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25">
      <c r="G4002" s="459"/>
      <c r="H4002" s="459">
        <v>3995</v>
      </c>
      <c r="I4002" s="444">
        <f t="shared" ca="1" si="160"/>
        <v>-13101736861482.617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-54590570256.177574</v>
      </c>
      <c r="L4002" s="444">
        <f t="shared" ca="1" si="159"/>
        <v>-13156327431738.795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25">
      <c r="G4003" s="459"/>
      <c r="H4003" s="459">
        <v>3996</v>
      </c>
      <c r="I4003" s="444">
        <f t="shared" ca="1" si="160"/>
        <v>-13156327431738.795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-54818030965.578308</v>
      </c>
      <c r="L4003" s="444">
        <f t="shared" ca="1" si="159"/>
        <v>-13211145462704.373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25">
      <c r="G4004" s="459"/>
      <c r="H4004" s="459">
        <v>3997</v>
      </c>
      <c r="I4004" s="444">
        <f t="shared" ca="1" si="160"/>
        <v>-13211145462704.373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-55046439427.934891</v>
      </c>
      <c r="L4004" s="444">
        <f t="shared" ca="1" si="159"/>
        <v>-13266191902132.309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25">
      <c r="G4005" s="459"/>
      <c r="H4005" s="459">
        <v>3998</v>
      </c>
      <c r="I4005" s="444">
        <f t="shared" ca="1" si="160"/>
        <v>-13266191902132.309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-55275799592.217949</v>
      </c>
      <c r="L4005" s="444">
        <f t="shared" ca="1" si="159"/>
        <v>-13321467701724.527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25">
      <c r="G4006" s="459"/>
      <c r="H4006" s="459">
        <v>3999</v>
      </c>
      <c r="I4006" s="444">
        <f t="shared" ca="1" si="160"/>
        <v>-13321467701724.527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-55506115423.852196</v>
      </c>
      <c r="L4006" s="444">
        <f t="shared" ca="1" si="159"/>
        <v>-13376973817148.379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25">
      <c r="G4007" s="459"/>
      <c r="H4007" s="459">
        <v>4000</v>
      </c>
      <c r="I4007" s="444">
        <f t="shared" ca="1" si="160"/>
        <v>-13376973817148.379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-55737390904.784912</v>
      </c>
      <c r="L4007" s="444">
        <f t="shared" ca="1" si="159"/>
        <v>-13432711208053.164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25">
      <c r="G4008" s="459"/>
      <c r="H4008" s="459">
        <v>4001</v>
      </c>
      <c r="I4008" s="444">
        <f t="shared" ca="1" si="160"/>
        <v>-13432711208053.164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-55969630033.554848</v>
      </c>
      <c r="L4008" s="444">
        <f t="shared" ca="1" si="159"/>
        <v>-13488680838086.719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25">
      <c r="G4009" s="459"/>
      <c r="H4009" s="459">
        <v>4002</v>
      </c>
      <c r="I4009" s="444">
        <f t="shared" ca="1" si="160"/>
        <v>-13488680838086.719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-56202836825.361328</v>
      </c>
      <c r="L4009" s="444">
        <f t="shared" ca="1" si="159"/>
        <v>-13544883674912.08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25">
      <c r="G4010" s="459"/>
      <c r="H4010" s="459">
        <v>4003</v>
      </c>
      <c r="I4010" s="444">
        <f t="shared" ca="1" si="160"/>
        <v>-13544883674912.08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-56437015312.133667</v>
      </c>
      <c r="L4010" s="444">
        <f t="shared" ca="1" si="159"/>
        <v>-13601320690224.213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25">
      <c r="G4011" s="459"/>
      <c r="H4011" s="459">
        <v>4004</v>
      </c>
      <c r="I4011" s="444">
        <f t="shared" ca="1" si="160"/>
        <v>-13601320690224.213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-56672169542.600883</v>
      </c>
      <c r="L4011" s="444">
        <f t="shared" ca="1" si="159"/>
        <v>-13657992859766.814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25">
      <c r="G4012" s="459"/>
      <c r="H4012" s="459">
        <v>4005</v>
      </c>
      <c r="I4012" s="444">
        <f t="shared" ca="1" si="160"/>
        <v>-13657992859766.814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-56908303582.361725</v>
      </c>
      <c r="L4012" s="444">
        <f t="shared" ca="1" si="159"/>
        <v>-13714901163349.176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25">
      <c r="G4013" s="459"/>
      <c r="H4013" s="459">
        <v>4006</v>
      </c>
      <c r="I4013" s="444">
        <f t="shared" ca="1" si="160"/>
        <v>-13714901163349.176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-57145421513.954895</v>
      </c>
      <c r="L4013" s="444">
        <f t="shared" ca="1" si="159"/>
        <v>-13772046584863.131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25">
      <c r="G4014" s="459"/>
      <c r="H4014" s="459">
        <v>4007</v>
      </c>
      <c r="I4014" s="444">
        <f t="shared" ca="1" si="160"/>
        <v>-13772046584863.131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-57383527436.92971</v>
      </c>
      <c r="L4014" s="444">
        <f t="shared" ca="1" si="159"/>
        <v>-13829430112300.061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25">
      <c r="G4015" s="459"/>
      <c r="H4015" s="459">
        <v>4008</v>
      </c>
      <c r="I4015" s="444">
        <f t="shared" ca="1" si="160"/>
        <v>-13829430112300.061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-57622625467.916908</v>
      </c>
      <c r="L4015" s="444">
        <f t="shared" ca="1" si="159"/>
        <v>-13887052737767.977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25">
      <c r="G4016" s="459"/>
      <c r="H4016" s="459">
        <v>4009</v>
      </c>
      <c r="I4016" s="444">
        <f t="shared" ca="1" si="160"/>
        <v>-13887052737767.977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-57862719740.699898</v>
      </c>
      <c r="L4016" s="444">
        <f t="shared" ca="1" si="159"/>
        <v>-13944915457508.676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25">
      <c r="G4017" s="459"/>
      <c r="H4017" s="459">
        <v>4010</v>
      </c>
      <c r="I4017" s="444">
        <f t="shared" ca="1" si="160"/>
        <v>-13944915457508.676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-58103814406.286148</v>
      </c>
      <c r="L4017" s="444">
        <f t="shared" ca="1" si="159"/>
        <v>-14003019271914.963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25">
      <c r="G4018" s="459"/>
      <c r="H4018" s="459">
        <v>4011</v>
      </c>
      <c r="I4018" s="444">
        <f t="shared" ca="1" si="160"/>
        <v>-14003019271914.963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-58345913632.979004</v>
      </c>
      <c r="L4018" s="444">
        <f t="shared" ca="1" si="159"/>
        <v>-14061365185547.941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25">
      <c r="G4019" s="459"/>
      <c r="H4019" s="459">
        <v>4012</v>
      </c>
      <c r="I4019" s="444">
        <f t="shared" ca="1" si="160"/>
        <v>-14061365185547.941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-58589021606.449745</v>
      </c>
      <c r="L4019" s="444">
        <f t="shared" ca="1" si="159"/>
        <v>-14119954207154.391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25">
      <c r="G4020" s="459"/>
      <c r="H4020" s="459">
        <v>4013</v>
      </c>
      <c r="I4020" s="444">
        <f t="shared" ca="1" si="160"/>
        <v>-14119954207154.391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-58833142529.809959</v>
      </c>
      <c r="L4020" s="444">
        <f t="shared" ca="1" si="159"/>
        <v>-14178787349684.201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25">
      <c r="G4021" s="459"/>
      <c r="H4021" s="459">
        <v>4014</v>
      </c>
      <c r="I4021" s="444">
        <f t="shared" ca="1" si="160"/>
        <v>-14178787349684.201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-59078280623.684166</v>
      </c>
      <c r="L4021" s="444">
        <f t="shared" ca="1" si="159"/>
        <v>-14237865630307.885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25">
      <c r="G4022" s="459"/>
      <c r="H4022" s="459">
        <v>4015</v>
      </c>
      <c r="I4022" s="444">
        <f t="shared" ca="1" si="160"/>
        <v>-14237865630307.885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-59324440126.282845</v>
      </c>
      <c r="L4022" s="444">
        <f t="shared" ca="1" si="159"/>
        <v>-14297190070434.168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25">
      <c r="G4023" s="459"/>
      <c r="H4023" s="459">
        <v>4016</v>
      </c>
      <c r="I4023" s="444">
        <f t="shared" ca="1" si="160"/>
        <v>-14297190070434.168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-59571625293.4757</v>
      </c>
      <c r="L4023" s="444">
        <f t="shared" ca="1" si="159"/>
        <v>-14356761695727.645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25">
      <c r="G4024" s="459"/>
      <c r="H4024" s="459">
        <v>4017</v>
      </c>
      <c r="I4024" s="444">
        <f t="shared" ca="1" si="160"/>
        <v>-14356761695727.645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-59819840398.865173</v>
      </c>
      <c r="L4024" s="444">
        <f t="shared" ca="1" si="159"/>
        <v>-14416581536126.51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25">
      <c r="G4025" s="459"/>
      <c r="H4025" s="459">
        <v>4018</v>
      </c>
      <c r="I4025" s="444">
        <f t="shared" ca="1" si="160"/>
        <v>-14416581536126.51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-60069089733.860451</v>
      </c>
      <c r="L4025" s="444">
        <f t="shared" ca="1" si="159"/>
        <v>-14476650625860.371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25">
      <c r="G4026" s="459"/>
      <c r="H4026" s="459">
        <v>4019</v>
      </c>
      <c r="I4026" s="444">
        <f t="shared" ca="1" si="160"/>
        <v>-14476650625860.371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-60319377607.751549</v>
      </c>
      <c r="L4026" s="444">
        <f t="shared" ca="1" si="159"/>
        <v>-14536970003468.123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25">
      <c r="G4027" s="459"/>
      <c r="H4027" s="459">
        <v>4020</v>
      </c>
      <c r="I4027" s="444">
        <f t="shared" ca="1" si="160"/>
        <v>-14536970003468.123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-60570708347.783844</v>
      </c>
      <c r="L4027" s="444">
        <f t="shared" ca="1" si="159"/>
        <v>-14597540711815.906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25">
      <c r="G4028" s="459"/>
      <c r="H4028" s="459">
        <v>4021</v>
      </c>
      <c r="I4028" s="444">
        <f t="shared" ca="1" si="160"/>
        <v>-14597540711815.906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-60823086299.232941</v>
      </c>
      <c r="L4028" s="444">
        <f t="shared" ca="1" si="159"/>
        <v>-14658363798115.139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25">
      <c r="G4029" s="459"/>
      <c r="H4029" s="459">
        <v>4022</v>
      </c>
      <c r="I4029" s="444">
        <f t="shared" ca="1" si="160"/>
        <v>-14658363798115.139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-61076515825.479752</v>
      </c>
      <c r="L4029" s="444">
        <f t="shared" ca="1" si="159"/>
        <v>-14719440313940.619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25">
      <c r="G4030" s="459"/>
      <c r="H4030" s="459">
        <v>4023</v>
      </c>
      <c r="I4030" s="444">
        <f t="shared" ca="1" si="160"/>
        <v>-14719440313940.619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-61331001308.085915</v>
      </c>
      <c r="L4030" s="444">
        <f t="shared" ca="1" si="159"/>
        <v>-14780771315248.705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25">
      <c r="G4031" s="459"/>
      <c r="H4031" s="459">
        <v>4024</v>
      </c>
      <c r="I4031" s="444">
        <f t="shared" ca="1" si="160"/>
        <v>-14780771315248.705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-61586547146.869606</v>
      </c>
      <c r="L4031" s="444">
        <f t="shared" ca="1" si="159"/>
        <v>-14842357862395.574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25">
      <c r="G4032" s="459"/>
      <c r="H4032" s="459">
        <v>4025</v>
      </c>
      <c r="I4032" s="444">
        <f t="shared" ca="1" si="160"/>
        <v>-14842357862395.574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-61843157759.981567</v>
      </c>
      <c r="L4032" s="444">
        <f t="shared" ca="1" si="159"/>
        <v>-14904201020155.557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25">
      <c r="G4033" s="459"/>
      <c r="H4033" s="459">
        <v>4026</v>
      </c>
      <c r="I4033" s="444">
        <f t="shared" ca="1" si="160"/>
        <v>-14904201020155.557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-62100837583.981483</v>
      </c>
      <c r="L4033" s="444">
        <f t="shared" ca="1" si="159"/>
        <v>-14966301857739.539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25">
      <c r="G4034" s="459"/>
      <c r="H4034" s="459">
        <v>4027</v>
      </c>
      <c r="I4034" s="444">
        <f t="shared" ca="1" si="160"/>
        <v>-14966301857739.539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-62359591073.914742</v>
      </c>
      <c r="L4034" s="444">
        <f t="shared" ca="1" si="159"/>
        <v>-15028661448813.453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25">
      <c r="G4035" s="459"/>
      <c r="H4035" s="459">
        <v>4028</v>
      </c>
      <c r="I4035" s="444">
        <f t="shared" ca="1" si="160"/>
        <v>-15028661448813.453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-62619422703.389389</v>
      </c>
      <c r="L4035" s="444">
        <f t="shared" ca="1" si="159"/>
        <v>-15091280871516.842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25">
      <c r="G4036" s="459"/>
      <c r="H4036" s="459">
        <v>4029</v>
      </c>
      <c r="I4036" s="444">
        <f t="shared" ca="1" si="160"/>
        <v>-15091280871516.842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-62880336964.653503</v>
      </c>
      <c r="L4036" s="444">
        <f t="shared" ca="1" si="159"/>
        <v>-15154161208481.496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25">
      <c r="G4037" s="459"/>
      <c r="H4037" s="459">
        <v>4030</v>
      </c>
      <c r="I4037" s="444">
        <f t="shared" ca="1" si="160"/>
        <v>-15154161208481.496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-63142338368.672897</v>
      </c>
      <c r="L4037" s="444">
        <f t="shared" ca="1" si="159"/>
        <v>-15217303546850.17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25">
      <c r="G4038" s="459"/>
      <c r="H4038" s="459">
        <v>4031</v>
      </c>
      <c r="I4038" s="444">
        <f t="shared" ca="1" si="160"/>
        <v>-15217303546850.17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-63405431445.20903</v>
      </c>
      <c r="L4038" s="444">
        <f t="shared" ca="1" si="159"/>
        <v>-15280708978295.379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25">
      <c r="G4039" s="459"/>
      <c r="H4039" s="459">
        <v>4032</v>
      </c>
      <c r="I4039" s="444">
        <f t="shared" ca="1" si="160"/>
        <v>-15280708978295.379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-63669620742.897408</v>
      </c>
      <c r="L4039" s="444">
        <f t="shared" ca="1" si="159"/>
        <v>-15344378599038.275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25">
      <c r="G4040" s="459"/>
      <c r="H4040" s="459">
        <v>4033</v>
      </c>
      <c r="I4040" s="444">
        <f t="shared" ca="1" si="160"/>
        <v>-15344378599038.275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-63934910829.326141</v>
      </c>
      <c r="L4040" s="444">
        <f t="shared" ca="1" si="159"/>
        <v>-15408313509867.602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25">
      <c r="G4041" s="459"/>
      <c r="H4041" s="459">
        <v>4034</v>
      </c>
      <c r="I4041" s="444">
        <f t="shared" ca="1" si="160"/>
        <v>-15408313509867.602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-64201306291.115005</v>
      </c>
      <c r="L4041" s="444">
        <f t="shared" ca="1" si="159"/>
        <v>-15472514816158.717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25">
      <c r="G4042" s="459"/>
      <c r="H4042" s="459">
        <v>4035</v>
      </c>
      <c r="I4042" s="444">
        <f t="shared" ca="1" si="160"/>
        <v>-15472514816158.717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-64468811733.994659</v>
      </c>
      <c r="L4042" s="444">
        <f t="shared" ca="1" si="159"/>
        <v>-15536983627892.711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25">
      <c r="G4043" s="459"/>
      <c r="H4043" s="459">
        <v>4036</v>
      </c>
      <c r="I4043" s="444">
        <f t="shared" ca="1" si="160"/>
        <v>-15536983627892.711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-64737431782.886292</v>
      </c>
      <c r="L4043" s="444">
        <f t="shared" ca="1" si="159"/>
        <v>-15601721059675.598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25">
      <c r="G4044" s="459"/>
      <c r="H4044" s="459">
        <v>4037</v>
      </c>
      <c r="I4044" s="444">
        <f t="shared" ca="1" si="160"/>
        <v>-15601721059675.598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-65007171081.981667</v>
      </c>
      <c r="L4044" s="444">
        <f t="shared" ca="1" si="159"/>
        <v>-15666728230757.58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25">
      <c r="G4045" s="459"/>
      <c r="H4045" s="459">
        <v>4038</v>
      </c>
      <c r="I4045" s="444">
        <f t="shared" ca="1" si="160"/>
        <v>-15666728230757.58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-65278034294.823257</v>
      </c>
      <c r="L4045" s="444">
        <f t="shared" ca="1" si="159"/>
        <v>-15732006265052.404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25">
      <c r="G4046" s="459"/>
      <c r="H4046" s="459">
        <v>4039</v>
      </c>
      <c r="I4046" s="444">
        <f t="shared" ca="1" si="160"/>
        <v>-15732006265052.404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-65550026104.385017</v>
      </c>
      <c r="L4046" s="444">
        <f t="shared" ca="1" si="159"/>
        <v>-15797556291156.789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25">
      <c r="G4047" s="459"/>
      <c r="H4047" s="459">
        <v>4040</v>
      </c>
      <c r="I4047" s="444">
        <f t="shared" ca="1" si="160"/>
        <v>-15797556291156.789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-65823151213.153282</v>
      </c>
      <c r="L4047" s="444">
        <f t="shared" ca="1" si="159"/>
        <v>-15863379442369.941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25">
      <c r="G4048" s="459"/>
      <c r="H4048" s="459">
        <v>4041</v>
      </c>
      <c r="I4048" s="444">
        <f t="shared" ca="1" si="160"/>
        <v>-15863379442369.941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-66097414343.208092</v>
      </c>
      <c r="L4048" s="444">
        <f t="shared" ca="1" si="159"/>
        <v>-15929476856713.15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25">
      <c r="G4049" s="459"/>
      <c r="H4049" s="459">
        <v>4042</v>
      </c>
      <c r="I4049" s="444">
        <f t="shared" ca="1" si="160"/>
        <v>-15929476856713.15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-66372820236.304794</v>
      </c>
      <c r="L4049" s="444">
        <f t="shared" ca="1" si="159"/>
        <v>-15995849676949.455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25">
      <c r="G4050" s="459"/>
      <c r="H4050" s="459">
        <v>4043</v>
      </c>
      <c r="I4050" s="444">
        <f t="shared" ca="1" si="160"/>
        <v>-15995849676949.455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-66649373653.956062</v>
      </c>
      <c r="L4050" s="444">
        <f t="shared" ca="1" si="159"/>
        <v>-16062499050603.412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25">
      <c r="G4051" s="459"/>
      <c r="H4051" s="459">
        <v>4044</v>
      </c>
      <c r="I4051" s="444">
        <f t="shared" ca="1" si="160"/>
        <v>-16062499050603.412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-66927079377.514214</v>
      </c>
      <c r="L4051" s="444">
        <f t="shared" ca="1" si="159"/>
        <v>-16129426129980.926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25">
      <c r="G4052" s="459"/>
      <c r="H4052" s="459">
        <v>4045</v>
      </c>
      <c r="I4052" s="444">
        <f t="shared" ca="1" si="160"/>
        <v>-16129426129980.926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-67205942208.253853</v>
      </c>
      <c r="L4052" s="444">
        <f t="shared" ca="1" si="159"/>
        <v>-16196632072189.18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25">
      <c r="G4053" s="459"/>
      <c r="H4053" s="459">
        <v>4046</v>
      </c>
      <c r="I4053" s="444">
        <f t="shared" ca="1" si="160"/>
        <v>-16196632072189.18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-67485966967.454918</v>
      </c>
      <c r="L4053" s="444">
        <f t="shared" ca="1" si="159"/>
        <v>-16264118039156.635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25">
      <c r="G4054" s="459"/>
      <c r="H4054" s="459">
        <v>4047</v>
      </c>
      <c r="I4054" s="444">
        <f t="shared" ca="1" si="160"/>
        <v>-16264118039156.635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-67767158496.485977</v>
      </c>
      <c r="L4054" s="444">
        <f t="shared" ca="1" si="159"/>
        <v>-16331885197653.121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25">
      <c r="G4055" s="459"/>
      <c r="H4055" s="459">
        <v>4048</v>
      </c>
      <c r="I4055" s="444">
        <f t="shared" ca="1" si="160"/>
        <v>-16331885197653.121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-68049521656.888</v>
      </c>
      <c r="L4055" s="444">
        <f t="shared" ca="1" si="159"/>
        <v>-16399934719310.01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25">
      <c r="G4056" s="459"/>
      <c r="H4056" s="459">
        <v>4049</v>
      </c>
      <c r="I4056" s="444">
        <f t="shared" ca="1" si="160"/>
        <v>-16399934719310.01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-68333061330.458374</v>
      </c>
      <c r="L4056" s="444">
        <f t="shared" ca="1" si="159"/>
        <v>-16468267780640.469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25">
      <c r="G4057" s="459"/>
      <c r="H4057" s="459">
        <v>4050</v>
      </c>
      <c r="I4057" s="444">
        <f t="shared" ca="1" si="160"/>
        <v>-16468267780640.469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-68617782419.335289</v>
      </c>
      <c r="L4057" s="444">
        <f t="shared" ca="1" si="159"/>
        <v>-16536885563059.805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25">
      <c r="G4058" s="459"/>
      <c r="H4058" s="459">
        <v>4051</v>
      </c>
      <c r="I4058" s="444">
        <f t="shared" ca="1" si="160"/>
        <v>-16536885563059.805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-68903689846.08252</v>
      </c>
      <c r="L4058" s="444">
        <f t="shared" ca="1" si="159"/>
        <v>-16605789252905.887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25">
      <c r="G4059" s="459"/>
      <c r="H4059" s="459">
        <v>4052</v>
      </c>
      <c r="I4059" s="444">
        <f t="shared" ca="1" si="160"/>
        <v>-16605789252905.887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-69190788553.774521</v>
      </c>
      <c r="L4059" s="444">
        <f t="shared" ca="1" si="159"/>
        <v>-16674980041459.662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25">
      <c r="G4060" s="459"/>
      <c r="H4060" s="459">
        <v>4053</v>
      </c>
      <c r="I4060" s="444">
        <f t="shared" ca="1" si="160"/>
        <v>-16674980041459.662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-69479083506.081924</v>
      </c>
      <c r="L4060" s="444">
        <f t="shared" ca="1" si="159"/>
        <v>-16744459124965.744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25">
      <c r="G4061" s="459"/>
      <c r="H4061" s="459">
        <v>4054</v>
      </c>
      <c r="I4061" s="444">
        <f t="shared" ca="1" si="160"/>
        <v>-16744459124965.744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-69768579687.357269</v>
      </c>
      <c r="L4061" s="444">
        <f t="shared" ca="1" si="159"/>
        <v>-16814227704653.102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25">
      <c r="G4062" s="459"/>
      <c r="H4062" s="459">
        <v>4055</v>
      </c>
      <c r="I4062" s="444">
        <f t="shared" ca="1" si="160"/>
        <v>-16814227704653.102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-70059282102.721268</v>
      </c>
      <c r="L4062" s="444">
        <f t="shared" ca="1" si="159"/>
        <v>-16884286986755.822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25">
      <c r="G4063" s="459"/>
      <c r="H4063" s="459">
        <v>4056</v>
      </c>
      <c r="I4063" s="444">
        <f t="shared" ca="1" si="160"/>
        <v>-16884286986755.822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-70351195778.149261</v>
      </c>
      <c r="L4063" s="444">
        <f t="shared" ca="1" si="159"/>
        <v>-16954638182533.971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25">
      <c r="G4064" s="459"/>
      <c r="H4064" s="459">
        <v>4057</v>
      </c>
      <c r="I4064" s="444">
        <f t="shared" ca="1" si="160"/>
        <v>-16954638182533.971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-70644325760.558212</v>
      </c>
      <c r="L4064" s="444">
        <f t="shared" ca="1" si="159"/>
        <v>-17025282508294.529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25">
      <c r="G4065" s="459"/>
      <c r="H4065" s="459">
        <v>4058</v>
      </c>
      <c r="I4065" s="444">
        <f t="shared" ca="1" si="160"/>
        <v>-17025282508294.529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-70938677117.89386</v>
      </c>
      <c r="L4065" s="444">
        <f t="shared" ca="1" si="159"/>
        <v>-17096221185412.424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25">
      <c r="G4066" s="459"/>
      <c r="H4066" s="459">
        <v>4059</v>
      </c>
      <c r="I4066" s="444">
        <f t="shared" ca="1" si="160"/>
        <v>-17096221185412.424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-71234254939.21843</v>
      </c>
      <c r="L4066" s="444">
        <f t="shared" ca="1" si="159"/>
        <v>-17167455440351.643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25">
      <c r="G4067" s="459"/>
      <c r="H4067" s="459">
        <v>4060</v>
      </c>
      <c r="I4067" s="444">
        <f t="shared" ca="1" si="160"/>
        <v>-17167455440351.643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-71531064334.798508</v>
      </c>
      <c r="L4067" s="444">
        <f t="shared" ca="1" si="159"/>
        <v>-17238986504686.441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25">
      <c r="G4068" s="459"/>
      <c r="H4068" s="459">
        <v>4061</v>
      </c>
      <c r="I4068" s="444">
        <f t="shared" ca="1" si="160"/>
        <v>-17238986504686.441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-71829110436.193512</v>
      </c>
      <c r="L4068" s="444">
        <f t="shared" ca="1" si="159"/>
        <v>-17310815615122.635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25">
      <c r="G4069" s="459"/>
      <c r="H4069" s="459">
        <v>4062</v>
      </c>
      <c r="I4069" s="444">
        <f t="shared" ca="1" si="160"/>
        <v>-17310815615122.635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-72128398396.344315</v>
      </c>
      <c r="L4069" s="444">
        <f t="shared" ca="1" si="159"/>
        <v>-17382944013518.979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25">
      <c r="G4070" s="459"/>
      <c r="H4070" s="459">
        <v>4063</v>
      </c>
      <c r="I4070" s="444">
        <f t="shared" ca="1" si="160"/>
        <v>-17382944013518.979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-72428933389.662415</v>
      </c>
      <c r="L4070" s="444">
        <f t="shared" ca="1" si="159"/>
        <v>-17455372946908.641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25">
      <c r="G4071" s="459"/>
      <c r="H4071" s="459">
        <v>4064</v>
      </c>
      <c r="I4071" s="444">
        <f t="shared" ca="1" si="160"/>
        <v>-17455372946908.641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-72730720612.119339</v>
      </c>
      <c r="L4071" s="444">
        <f t="shared" ca="1" si="159"/>
        <v>-17528103667520.76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25">
      <c r="G4072" s="459"/>
      <c r="H4072" s="459">
        <v>4065</v>
      </c>
      <c r="I4072" s="444">
        <f t="shared" ca="1" si="160"/>
        <v>-17528103667520.76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-73033765281.336502</v>
      </c>
      <c r="L4072" s="444">
        <f t="shared" ca="1" si="159"/>
        <v>-17601137432802.098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25">
      <c r="G4073" s="459"/>
      <c r="H4073" s="459">
        <v>4066</v>
      </c>
      <c r="I4073" s="444">
        <f t="shared" ca="1" si="160"/>
        <v>-17601137432802.098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-73338072636.6754</v>
      </c>
      <c r="L4073" s="444">
        <f t="shared" ca="1" si="159"/>
        <v>-17674475505438.773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25">
      <c r="G4074" s="459"/>
      <c r="H4074" s="459">
        <v>4067</v>
      </c>
      <c r="I4074" s="444">
        <f t="shared" ca="1" si="160"/>
        <v>-17674475505438.773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-73643647939.328217</v>
      </c>
      <c r="L4074" s="444">
        <f t="shared" ca="1" si="159"/>
        <v>-17748119153378.102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25">
      <c r="G4075" s="459"/>
      <c r="H4075" s="459">
        <v>4068</v>
      </c>
      <c r="I4075" s="444">
        <f t="shared" ca="1" si="160"/>
        <v>-17748119153378.102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-73950496472.408752</v>
      </c>
      <c r="L4075" s="444">
        <f t="shared" ca="1" si="159"/>
        <v>-17822069649850.512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25">
      <c r="G4076" s="459"/>
      <c r="H4076" s="459">
        <v>4069</v>
      </c>
      <c r="I4076" s="444">
        <f t="shared" ca="1" si="160"/>
        <v>-17822069649850.512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-74258623541.043793</v>
      </c>
      <c r="L4076" s="444">
        <f t="shared" ca="1" si="159"/>
        <v>-17896328273391.555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25">
      <c r="G4077" s="459"/>
      <c r="H4077" s="459">
        <v>4070</v>
      </c>
      <c r="I4077" s="444">
        <f t="shared" ca="1" si="160"/>
        <v>-17896328273391.555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-74568034472.464813</v>
      </c>
      <c r="L4077" s="444">
        <f t="shared" ca="1" si="159"/>
        <v>-17970896307864.02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25">
      <c r="G4078" s="459"/>
      <c r="H4078" s="459">
        <v>4071</v>
      </c>
      <c r="I4078" s="444">
        <f t="shared" ca="1" si="160"/>
        <v>-17970896307864.02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-74878734616.100082</v>
      </c>
      <c r="L4078" s="444">
        <f t="shared" ca="1" si="159"/>
        <v>-18045775042480.121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25">
      <c r="G4079" s="459"/>
      <c r="H4079" s="459">
        <v>4072</v>
      </c>
      <c r="I4079" s="444">
        <f t="shared" ca="1" si="160"/>
        <v>-18045775042480.121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-75190729343.667175</v>
      </c>
      <c r="L4079" s="444">
        <f t="shared" ca="1" si="159"/>
        <v>-18120965771823.789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25">
      <c r="G4080" s="459"/>
      <c r="H4080" s="459">
        <v>4073</v>
      </c>
      <c r="I4080" s="444">
        <f t="shared" ca="1" si="160"/>
        <v>-18120965771823.789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-75504024049.265793</v>
      </c>
      <c r="L4080" s="444">
        <f t="shared" ca="1" si="159"/>
        <v>-18196469795873.055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25">
      <c r="G4081" s="459"/>
      <c r="H4081" s="459">
        <v>4074</v>
      </c>
      <c r="I4081" s="444">
        <f t="shared" ca="1" si="160"/>
        <v>-18196469795873.055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-75818624149.471054</v>
      </c>
      <c r="L4081" s="444">
        <f t="shared" ca="1" si="159"/>
        <v>-18272288420022.527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25">
      <c r="G4082" s="459"/>
      <c r="H4082" s="459">
        <v>4075</v>
      </c>
      <c r="I4082" s="444">
        <f t="shared" ca="1" si="160"/>
        <v>-18272288420022.527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-76134535083.4272</v>
      </c>
      <c r="L4082" s="444">
        <f t="shared" ca="1" si="159"/>
        <v>-18348422955105.953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25">
      <c r="G4083" s="459"/>
      <c r="H4083" s="459">
        <v>4076</v>
      </c>
      <c r="I4083" s="444">
        <f t="shared" ca="1" si="160"/>
        <v>-18348422955105.953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-76451762312.941467</v>
      </c>
      <c r="L4083" s="444">
        <f t="shared" ca="1" si="159"/>
        <v>-18424874717418.895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25">
      <c r="G4084" s="459"/>
      <c r="H4084" s="459">
        <v>4077</v>
      </c>
      <c r="I4084" s="444">
        <f t="shared" ca="1" si="160"/>
        <v>-18424874717418.895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-76770311322.57872</v>
      </c>
      <c r="L4084" s="444">
        <f t="shared" ca="1" si="159"/>
        <v>-18501645028741.473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25">
      <c r="G4085" s="459"/>
      <c r="H4085" s="459">
        <v>4078</v>
      </c>
      <c r="I4085" s="444">
        <f t="shared" ca="1" si="160"/>
        <v>-18501645028741.473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-77090187619.756134</v>
      </c>
      <c r="L4085" s="444">
        <f t="shared" ca="1" si="159"/>
        <v>-18578735216361.23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25">
      <c r="G4086" s="459"/>
      <c r="H4086" s="459">
        <v>4079</v>
      </c>
      <c r="I4086" s="444">
        <f t="shared" ca="1" si="160"/>
        <v>-18578735216361.23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-77411396734.838455</v>
      </c>
      <c r="L4086" s="444">
        <f t="shared" ca="1" si="159"/>
        <v>-18656146613096.07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25">
      <c r="G4087" s="459"/>
      <c r="H4087" s="459">
        <v>4080</v>
      </c>
      <c r="I4087" s="444">
        <f t="shared" ca="1" si="160"/>
        <v>-18656146613096.07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-77733944221.233627</v>
      </c>
      <c r="L4087" s="444">
        <f t="shared" ca="1" si="159"/>
        <v>-18733880557317.305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25">
      <c r="G4088" s="459"/>
      <c r="H4088" s="459">
        <v>4081</v>
      </c>
      <c r="I4088" s="444">
        <f t="shared" ca="1" si="160"/>
        <v>-18733880557317.305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-78057835655.48877</v>
      </c>
      <c r="L4088" s="444">
        <f t="shared" ref="L4088:L4342" ca="1" si="164">I4088-J4088+K4088</f>
        <v>-18811938392972.793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25">
      <c r="G4089" s="459"/>
      <c r="H4089" s="459">
        <v>4082</v>
      </c>
      <c r="I4089" s="444">
        <f t="shared" ref="I4089:I4343" ca="1" si="165">L4088</f>
        <v>-18811938392972.793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-78383076637.386642</v>
      </c>
      <c r="L4089" s="444">
        <f t="shared" ca="1" si="164"/>
        <v>-18890321469610.18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25">
      <c r="G4090" s="459"/>
      <c r="H4090" s="459">
        <v>4083</v>
      </c>
      <c r="I4090" s="444">
        <f t="shared" ca="1" si="165"/>
        <v>-18890321469610.18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-78709672790.042419</v>
      </c>
      <c r="L4090" s="444">
        <f t="shared" ca="1" si="164"/>
        <v>-18969031142400.223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25">
      <c r="G4091" s="459"/>
      <c r="H4091" s="459">
        <v>4084</v>
      </c>
      <c r="I4091" s="444">
        <f t="shared" ca="1" si="165"/>
        <v>-18969031142400.223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-79037629760.000931</v>
      </c>
      <c r="L4091" s="444">
        <f t="shared" ca="1" si="164"/>
        <v>-19048068772160.223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25">
      <c r="G4092" s="459"/>
      <c r="H4092" s="459">
        <v>4085</v>
      </c>
      <c r="I4092" s="444">
        <f t="shared" ca="1" si="165"/>
        <v>-19048068772160.223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-79366953217.334259</v>
      </c>
      <c r="L4092" s="444">
        <f t="shared" ca="1" si="164"/>
        <v>-19127435725377.559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25">
      <c r="G4093" s="459"/>
      <c r="H4093" s="459">
        <v>4086</v>
      </c>
      <c r="I4093" s="444">
        <f t="shared" ca="1" si="165"/>
        <v>-19127435725377.559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-79697648855.739822</v>
      </c>
      <c r="L4093" s="444">
        <f t="shared" ca="1" si="164"/>
        <v>-19207133374233.297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25">
      <c r="G4094" s="459"/>
      <c r="H4094" s="459">
        <v>4087</v>
      </c>
      <c r="I4094" s="444">
        <f t="shared" ca="1" si="165"/>
        <v>-19207133374233.297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-80029722392.638733</v>
      </c>
      <c r="L4094" s="444">
        <f t="shared" ca="1" si="164"/>
        <v>-19287163096625.938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25">
      <c r="G4095" s="459"/>
      <c r="H4095" s="459">
        <v>4088</v>
      </c>
      <c r="I4095" s="444">
        <f t="shared" ca="1" si="165"/>
        <v>-19287163096625.938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-80363179569.274734</v>
      </c>
      <c r="L4095" s="444">
        <f t="shared" ca="1" si="164"/>
        <v>-19367526276195.211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25">
      <c r="G4096" s="459"/>
      <c r="H4096" s="459">
        <v>4089</v>
      </c>
      <c r="I4096" s="444">
        <f t="shared" ca="1" si="165"/>
        <v>-19367526276195.211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-80698026150.813385</v>
      </c>
      <c r="L4096" s="444">
        <f t="shared" ca="1" si="164"/>
        <v>-19448224302346.023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25">
      <c r="G4097" s="459"/>
      <c r="H4097" s="459">
        <v>4090</v>
      </c>
      <c r="I4097" s="444">
        <f t="shared" ca="1" si="165"/>
        <v>-19448224302346.023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-81034267926.441757</v>
      </c>
      <c r="L4097" s="444">
        <f t="shared" ca="1" si="164"/>
        <v>-19529258570272.465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25">
      <c r="G4098" s="459"/>
      <c r="H4098" s="459">
        <v>4091</v>
      </c>
      <c r="I4098" s="444">
        <f t="shared" ca="1" si="165"/>
        <v>-19529258570272.465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-81371910709.468597</v>
      </c>
      <c r="L4098" s="444">
        <f t="shared" ca="1" si="164"/>
        <v>-19610630480981.934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25">
      <c r="G4099" s="459"/>
      <c r="H4099" s="459">
        <v>4092</v>
      </c>
      <c r="I4099" s="444">
        <f t="shared" ca="1" si="165"/>
        <v>-19610630480981.934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-81710960337.424728</v>
      </c>
      <c r="L4099" s="444">
        <f t="shared" ca="1" si="164"/>
        <v>-19692341441319.359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25">
      <c r="G4100" s="459"/>
      <c r="H4100" s="459">
        <v>4093</v>
      </c>
      <c r="I4100" s="444">
        <f t="shared" ca="1" si="165"/>
        <v>-19692341441319.359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-82051422672.164001</v>
      </c>
      <c r="L4100" s="444">
        <f t="shared" ca="1" si="164"/>
        <v>-19774392863991.523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25">
      <c r="G4101" s="459"/>
      <c r="H4101" s="459">
        <v>4094</v>
      </c>
      <c r="I4101" s="444">
        <f t="shared" ca="1" si="165"/>
        <v>-19774392863991.523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-82393303599.964676</v>
      </c>
      <c r="L4101" s="444">
        <f t="shared" ca="1" si="164"/>
        <v>-19856786167591.488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25">
      <c r="G4102" s="459"/>
      <c r="H4102" s="459">
        <v>4095</v>
      </c>
      <c r="I4102" s="444">
        <f t="shared" ca="1" si="165"/>
        <v>-19856786167591.488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-82736609031.631195</v>
      </c>
      <c r="L4102" s="444">
        <f t="shared" ca="1" si="164"/>
        <v>-19939522776623.121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25">
      <c r="G4103" s="459"/>
      <c r="H4103" s="459">
        <v>4096</v>
      </c>
      <c r="I4103" s="444">
        <f t="shared" ca="1" si="165"/>
        <v>-19939522776623.121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-83081344902.596344</v>
      </c>
      <c r="L4103" s="444">
        <f t="shared" ca="1" si="164"/>
        <v>-20022604121525.719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25">
      <c r="G4104" s="459"/>
      <c r="H4104" s="459">
        <v>4097</v>
      </c>
      <c r="I4104" s="444">
        <f t="shared" ca="1" si="165"/>
        <v>-20022604121525.719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-83427517173.023834</v>
      </c>
      <c r="L4104" s="444">
        <f t="shared" ca="1" si="164"/>
        <v>-20106031638698.742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25">
      <c r="G4105" s="459"/>
      <c r="H4105" s="459">
        <v>4098</v>
      </c>
      <c r="I4105" s="444">
        <f t="shared" ca="1" si="165"/>
        <v>-20106031638698.742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-83775131827.911423</v>
      </c>
      <c r="L4105" s="444">
        <f t="shared" ca="1" si="164"/>
        <v>-20189806770526.652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25">
      <c r="G4106" s="459"/>
      <c r="H4106" s="459">
        <v>4099</v>
      </c>
      <c r="I4106" s="444">
        <f t="shared" ca="1" si="165"/>
        <v>-20189806770526.652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-84124194877.194382</v>
      </c>
      <c r="L4106" s="444">
        <f t="shared" ca="1" si="164"/>
        <v>-20273930965403.848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25">
      <c r="G4107" s="459"/>
      <c r="H4107" s="459">
        <v>4100</v>
      </c>
      <c r="I4107" s="444">
        <f t="shared" ca="1" si="165"/>
        <v>-20273930965403.848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-84474712355.849365</v>
      </c>
      <c r="L4107" s="444">
        <f t="shared" ca="1" si="164"/>
        <v>-20358405677759.695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25">
      <c r="G4108" s="459"/>
      <c r="H4108" s="459">
        <v>4101</v>
      </c>
      <c r="I4108" s="444">
        <f t="shared" ca="1" si="165"/>
        <v>-20358405677759.695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-84826690323.998734</v>
      </c>
      <c r="L4108" s="444">
        <f t="shared" ca="1" si="164"/>
        <v>-20443232368083.695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25">
      <c r="G4109" s="459"/>
      <c r="H4109" s="459">
        <v>4102</v>
      </c>
      <c r="I4109" s="444">
        <f t="shared" ca="1" si="165"/>
        <v>-20443232368083.695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-85180134867.015396</v>
      </c>
      <c r="L4109" s="444">
        <f t="shared" ca="1" si="164"/>
        <v>-20528412502950.711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25">
      <c r="G4110" s="459"/>
      <c r="H4110" s="459">
        <v>4103</v>
      </c>
      <c r="I4110" s="444">
        <f t="shared" ca="1" si="165"/>
        <v>-20528412502950.711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-85535052095.62796</v>
      </c>
      <c r="L4110" s="444">
        <f t="shared" ca="1" si="164"/>
        <v>-20613947555046.34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25">
      <c r="G4111" s="459"/>
      <c r="H4111" s="459">
        <v>4104</v>
      </c>
      <c r="I4111" s="444">
        <f t="shared" ca="1" si="165"/>
        <v>-20613947555046.34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-85891448146.026413</v>
      </c>
      <c r="L4111" s="444">
        <f t="shared" ca="1" si="164"/>
        <v>-20699839003192.367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25">
      <c r="G4112" s="459"/>
      <c r="H4112" s="459">
        <v>4105</v>
      </c>
      <c r="I4112" s="444">
        <f t="shared" ca="1" si="165"/>
        <v>-20699839003192.367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-86249329179.968201</v>
      </c>
      <c r="L4112" s="444">
        <f t="shared" ca="1" si="164"/>
        <v>-20786088332372.336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25">
      <c r="G4113" s="459"/>
      <c r="H4113" s="459">
        <v>4106</v>
      </c>
      <c r="I4113" s="444">
        <f t="shared" ca="1" si="165"/>
        <v>-20786088332372.336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-86608701384.884735</v>
      </c>
      <c r="L4113" s="444">
        <f t="shared" ca="1" si="164"/>
        <v>-20872697033757.219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25">
      <c r="G4114" s="459"/>
      <c r="H4114" s="459">
        <v>4107</v>
      </c>
      <c r="I4114" s="444">
        <f t="shared" ca="1" si="165"/>
        <v>-20872697033757.219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-86969570973.988403</v>
      </c>
      <c r="L4114" s="444">
        <f t="shared" ca="1" si="164"/>
        <v>-20959666604731.207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25">
      <c r="G4115" s="459"/>
      <c r="H4115" s="459">
        <v>4108</v>
      </c>
      <c r="I4115" s="444">
        <f t="shared" ca="1" si="165"/>
        <v>-20959666604731.207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-87331944186.380035</v>
      </c>
      <c r="L4115" s="444">
        <f t="shared" ca="1" si="164"/>
        <v>-21046998548917.586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25">
      <c r="G4116" s="459"/>
      <c r="H4116" s="459">
        <v>4109</v>
      </c>
      <c r="I4116" s="444">
        <f t="shared" ca="1" si="165"/>
        <v>-21046998548917.586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-87695827287.156601</v>
      </c>
      <c r="L4116" s="444">
        <f t="shared" ca="1" si="164"/>
        <v>-21134694376204.742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25">
      <c r="G4117" s="459"/>
      <c r="H4117" s="459">
        <v>4110</v>
      </c>
      <c r="I4117" s="444">
        <f t="shared" ca="1" si="165"/>
        <v>-21134694376204.742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-88061226567.51976</v>
      </c>
      <c r="L4117" s="444">
        <f t="shared" ca="1" si="164"/>
        <v>-21222755602772.262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25">
      <c r="G4118" s="459"/>
      <c r="H4118" s="459">
        <v>4111</v>
      </c>
      <c r="I4118" s="444">
        <f t="shared" ca="1" si="165"/>
        <v>-21222755602772.262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-88428148344.88443</v>
      </c>
      <c r="L4118" s="444">
        <f t="shared" ca="1" si="164"/>
        <v>-21311183751117.145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25">
      <c r="G4119" s="459"/>
      <c r="H4119" s="459">
        <v>4112</v>
      </c>
      <c r="I4119" s="444">
        <f t="shared" ca="1" si="165"/>
        <v>-21311183751117.145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-88796598962.988098</v>
      </c>
      <c r="L4119" s="444">
        <f t="shared" ca="1" si="164"/>
        <v>-21399980350080.133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25">
      <c r="G4120" s="459"/>
      <c r="H4120" s="459">
        <v>4113</v>
      </c>
      <c r="I4120" s="444">
        <f t="shared" ca="1" si="165"/>
        <v>-21399980350080.133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-89166584792.000549</v>
      </c>
      <c r="L4120" s="444">
        <f t="shared" ca="1" si="164"/>
        <v>-21489146934872.133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25">
      <c r="G4121" s="459"/>
      <c r="H4121" s="459">
        <v>4114</v>
      </c>
      <c r="I4121" s="444">
        <f t="shared" ca="1" si="165"/>
        <v>-21489146934872.133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-89538112228.633881</v>
      </c>
      <c r="L4121" s="444">
        <f t="shared" ca="1" si="164"/>
        <v>-21578685047100.766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25">
      <c r="G4122" s="459"/>
      <c r="H4122" s="459">
        <v>4115</v>
      </c>
      <c r="I4122" s="444">
        <f t="shared" ca="1" si="165"/>
        <v>-21578685047100.766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-89911187696.253189</v>
      </c>
      <c r="L4122" s="444">
        <f t="shared" ca="1" si="164"/>
        <v>-21668596234797.02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25">
      <c r="G4123" s="459"/>
      <c r="H4123" s="459">
        <v>4116</v>
      </c>
      <c r="I4123" s="444">
        <f t="shared" ca="1" si="165"/>
        <v>-21668596234797.02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-90285817644.987579</v>
      </c>
      <c r="L4123" s="444">
        <f t="shared" ca="1" si="164"/>
        <v>-21758882052442.008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25">
      <c r="G4124" s="459"/>
      <c r="H4124" s="459">
        <v>4117</v>
      </c>
      <c r="I4124" s="444">
        <f t="shared" ca="1" si="165"/>
        <v>-21758882052442.008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-90662008551.841705</v>
      </c>
      <c r="L4124" s="444">
        <f t="shared" ca="1" si="164"/>
        <v>-21849544060993.848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25">
      <c r="G4125" s="459"/>
      <c r="H4125" s="459">
        <v>4118</v>
      </c>
      <c r="I4125" s="444">
        <f t="shared" ca="1" si="165"/>
        <v>-21849544060993.848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-91039766920.807693</v>
      </c>
      <c r="L4125" s="444">
        <f t="shared" ca="1" si="164"/>
        <v>-21940583827914.656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25">
      <c r="G4126" s="459"/>
      <c r="H4126" s="459">
        <v>4119</v>
      </c>
      <c r="I4126" s="444">
        <f t="shared" ca="1" si="165"/>
        <v>-21940583827914.656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-91419099282.977737</v>
      </c>
      <c r="L4126" s="444">
        <f t="shared" ca="1" si="164"/>
        <v>-22032002927197.633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25">
      <c r="G4127" s="459"/>
      <c r="H4127" s="459">
        <v>4120</v>
      </c>
      <c r="I4127" s="444">
        <f t="shared" ca="1" si="165"/>
        <v>-22032002927197.633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-91800012196.656799</v>
      </c>
      <c r="L4127" s="444">
        <f t="shared" ca="1" si="164"/>
        <v>-22123802939394.289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25">
      <c r="G4128" s="459"/>
      <c r="H4128" s="459">
        <v>4121</v>
      </c>
      <c r="I4128" s="444">
        <f t="shared" ca="1" si="165"/>
        <v>-22123802939394.289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-92182512247.476196</v>
      </c>
      <c r="L4128" s="444">
        <f t="shared" ca="1" si="164"/>
        <v>-22215985451641.766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25">
      <c r="G4129" s="459"/>
      <c r="H4129" s="459">
        <v>4122</v>
      </c>
      <c r="I4129" s="444">
        <f t="shared" ca="1" si="165"/>
        <v>-22215985451641.766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-92566606048.507355</v>
      </c>
      <c r="L4129" s="444">
        <f t="shared" ca="1" si="164"/>
        <v>-22308552057690.273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25">
      <c r="G4130" s="459"/>
      <c r="H4130" s="459">
        <v>4123</v>
      </c>
      <c r="I4130" s="444">
        <f t="shared" ca="1" si="165"/>
        <v>-22308552057690.273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-92952300240.376144</v>
      </c>
      <c r="L4130" s="444">
        <f t="shared" ca="1" si="164"/>
        <v>-22401504357930.648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25">
      <c r="G4131" s="459"/>
      <c r="H4131" s="459">
        <v>4124</v>
      </c>
      <c r="I4131" s="444">
        <f t="shared" ca="1" si="165"/>
        <v>-22401504357930.648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-93339601491.377701</v>
      </c>
      <c r="L4131" s="444">
        <f t="shared" ca="1" si="164"/>
        <v>-22494843959422.027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25">
      <c r="G4132" s="459"/>
      <c r="H4132" s="459">
        <v>4125</v>
      </c>
      <c r="I4132" s="444">
        <f t="shared" ca="1" si="165"/>
        <v>-22494843959422.027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-93728516497.591782</v>
      </c>
      <c r="L4132" s="444">
        <f t="shared" ca="1" si="164"/>
        <v>-22588572475919.617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25">
      <c r="G4133" s="459"/>
      <c r="H4133" s="459">
        <v>4126</v>
      </c>
      <c r="I4133" s="444">
        <f t="shared" ca="1" si="165"/>
        <v>-22588572475919.617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-94119051982.998398</v>
      </c>
      <c r="L4133" s="444">
        <f t="shared" ca="1" si="164"/>
        <v>-22682691527902.617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25">
      <c r="G4134" s="459"/>
      <c r="H4134" s="459">
        <v>4127</v>
      </c>
      <c r="I4134" s="444">
        <f t="shared" ca="1" si="165"/>
        <v>-22682691527902.617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-94511214699.594238</v>
      </c>
      <c r="L4134" s="444">
        <f t="shared" ca="1" si="164"/>
        <v>-22777202742602.211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25">
      <c r="G4135" s="459"/>
      <c r="H4135" s="459">
        <v>4128</v>
      </c>
      <c r="I4135" s="444">
        <f t="shared" ca="1" si="165"/>
        <v>-22777202742602.211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-94905011427.509216</v>
      </c>
      <c r="L4135" s="444">
        <f t="shared" ca="1" si="164"/>
        <v>-22872107754029.719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25">
      <c r="G4136" s="459"/>
      <c r="H4136" s="459">
        <v>4129</v>
      </c>
      <c r="I4136" s="444">
        <f t="shared" ca="1" si="165"/>
        <v>-22872107754029.719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-95300448975.123825</v>
      </c>
      <c r="L4136" s="444">
        <f t="shared" ca="1" si="164"/>
        <v>-22967408203004.844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25">
      <c r="G4137" s="459"/>
      <c r="H4137" s="459">
        <v>4130</v>
      </c>
      <c r="I4137" s="444">
        <f t="shared" ca="1" si="165"/>
        <v>-22967408203004.844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-95697534179.186844</v>
      </c>
      <c r="L4137" s="444">
        <f t="shared" ca="1" si="164"/>
        <v>-23063105737184.031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25">
      <c r="G4138" s="459"/>
      <c r="H4138" s="459">
        <v>4131</v>
      </c>
      <c r="I4138" s="444">
        <f t="shared" ca="1" si="165"/>
        <v>-23063105737184.031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-96096273904.933456</v>
      </c>
      <c r="L4138" s="444">
        <f t="shared" ca="1" si="164"/>
        <v>-23159202011088.965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25">
      <c r="G4139" s="459"/>
      <c r="H4139" s="459">
        <v>4132</v>
      </c>
      <c r="I4139" s="444">
        <f t="shared" ca="1" si="165"/>
        <v>-23159202011088.965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-96496675046.204025</v>
      </c>
      <c r="L4139" s="444">
        <f t="shared" ca="1" si="164"/>
        <v>-23255698686135.168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25">
      <c r="G4140" s="459"/>
      <c r="H4140" s="459">
        <v>4133</v>
      </c>
      <c r="I4140" s="444">
        <f t="shared" ca="1" si="165"/>
        <v>-23255698686135.168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-96898744525.563202</v>
      </c>
      <c r="L4140" s="444">
        <f t="shared" ca="1" si="164"/>
        <v>-23352597430660.73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25">
      <c r="G4141" s="459"/>
      <c r="H4141" s="459">
        <v>4134</v>
      </c>
      <c r="I4141" s="444">
        <f t="shared" ca="1" si="165"/>
        <v>-23352597430660.73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-97302489294.419708</v>
      </c>
      <c r="L4141" s="444">
        <f t="shared" ca="1" si="164"/>
        <v>-23449899919955.148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25">
      <c r="G4142" s="459"/>
      <c r="H4142" s="459">
        <v>4135</v>
      </c>
      <c r="I4142" s="444">
        <f t="shared" ca="1" si="165"/>
        <v>-23449899919955.148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-97707916333.146454</v>
      </c>
      <c r="L4142" s="444">
        <f t="shared" ca="1" si="164"/>
        <v>-23547607836288.293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25">
      <c r="G4143" s="459"/>
      <c r="H4143" s="459">
        <v>4136</v>
      </c>
      <c r="I4143" s="444">
        <f t="shared" ca="1" si="165"/>
        <v>-23547607836288.293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-98115032651.201218</v>
      </c>
      <c r="L4143" s="444">
        <f t="shared" ca="1" si="164"/>
        <v>-23645722868939.496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25">
      <c r="G4144" s="459"/>
      <c r="H4144" s="459">
        <v>4137</v>
      </c>
      <c r="I4144" s="444">
        <f t="shared" ca="1" si="165"/>
        <v>-23645722868939.496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-98523845287.247894</v>
      </c>
      <c r="L4144" s="444">
        <f t="shared" ca="1" si="164"/>
        <v>-23744246714226.742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25">
      <c r="G4145" s="459"/>
      <c r="H4145" s="459">
        <v>4138</v>
      </c>
      <c r="I4145" s="444">
        <f t="shared" ca="1" si="165"/>
        <v>-23744246714226.742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-98934361309.278091</v>
      </c>
      <c r="L4145" s="444">
        <f t="shared" ca="1" si="164"/>
        <v>-23843181075536.02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25">
      <c r="G4146" s="459"/>
      <c r="H4146" s="459">
        <v>4139</v>
      </c>
      <c r="I4146" s="444">
        <f t="shared" ca="1" si="165"/>
        <v>-23843181075536.02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-99346587814.733414</v>
      </c>
      <c r="L4146" s="444">
        <f t="shared" ca="1" si="164"/>
        <v>-23942527663350.754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25">
      <c r="G4147" s="459"/>
      <c r="H4147" s="459">
        <v>4140</v>
      </c>
      <c r="I4147" s="444">
        <f t="shared" ca="1" si="165"/>
        <v>-23942527663350.754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-99760531930.628143</v>
      </c>
      <c r="L4147" s="444">
        <f t="shared" ca="1" si="164"/>
        <v>-24042288195281.383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25">
      <c r="G4148" s="459"/>
      <c r="H4148" s="459">
        <v>4141</v>
      </c>
      <c r="I4148" s="444">
        <f t="shared" ca="1" si="165"/>
        <v>-24042288195281.383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-100176200813.67242</v>
      </c>
      <c r="L4148" s="444">
        <f t="shared" ca="1" si="164"/>
        <v>-24142464396095.055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25">
      <c r="G4149" s="459"/>
      <c r="H4149" s="459">
        <v>4142</v>
      </c>
      <c r="I4149" s="444">
        <f t="shared" ca="1" si="165"/>
        <v>-24142464396095.055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-100593601650.39606</v>
      </c>
      <c r="L4149" s="444">
        <f t="shared" ca="1" si="164"/>
        <v>-24243057997745.449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25">
      <c r="G4150" s="459"/>
      <c r="H4150" s="459">
        <v>4143</v>
      </c>
      <c r="I4150" s="444">
        <f t="shared" ca="1" si="165"/>
        <v>-24243057997745.449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-101012741657.27271</v>
      </c>
      <c r="L4150" s="444">
        <f t="shared" ca="1" si="164"/>
        <v>-24344070739402.723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25">
      <c r="G4151" s="459"/>
      <c r="H4151" s="459">
        <v>4144</v>
      </c>
      <c r="I4151" s="444">
        <f t="shared" ca="1" si="165"/>
        <v>-24344070739402.723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-101433628080.84468</v>
      </c>
      <c r="L4151" s="444">
        <f t="shared" ca="1" si="164"/>
        <v>-24445504367483.566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25">
      <c r="G4152" s="459"/>
      <c r="H4152" s="459">
        <v>4145</v>
      </c>
      <c r="I4152" s="444">
        <f t="shared" ca="1" si="165"/>
        <v>-24445504367483.566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-101856268197.84819</v>
      </c>
      <c r="L4152" s="444">
        <f t="shared" ca="1" si="164"/>
        <v>-24547360635681.414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25">
      <c r="G4153" s="459"/>
      <c r="H4153" s="459">
        <v>4146</v>
      </c>
      <c r="I4153" s="444">
        <f t="shared" ca="1" si="165"/>
        <v>-24547360635681.414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-102280669315.33922</v>
      </c>
      <c r="L4153" s="444">
        <f t="shared" ca="1" si="164"/>
        <v>-24649641304996.754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25">
      <c r="G4154" s="459"/>
      <c r="H4154" s="459">
        <v>4147</v>
      </c>
      <c r="I4154" s="444">
        <f t="shared" ca="1" si="165"/>
        <v>-24649641304996.754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-102706838770.81981</v>
      </c>
      <c r="L4154" s="444">
        <f t="shared" ca="1" si="164"/>
        <v>-24752348143767.574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25">
      <c r="G4155" s="459"/>
      <c r="H4155" s="459">
        <v>4148</v>
      </c>
      <c r="I4155" s="444">
        <f t="shared" ca="1" si="165"/>
        <v>-24752348143767.574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-103134783932.3649</v>
      </c>
      <c r="L4155" s="444">
        <f t="shared" ca="1" si="164"/>
        <v>-24855482927699.938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25">
      <c r="G4156" s="459"/>
      <c r="H4156" s="459">
        <v>4149</v>
      </c>
      <c r="I4156" s="444">
        <f t="shared" ca="1" si="165"/>
        <v>-24855482927699.938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-103564512198.74974</v>
      </c>
      <c r="L4156" s="444">
        <f t="shared" ca="1" si="164"/>
        <v>-24959047439898.688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25">
      <c r="G4157" s="459"/>
      <c r="H4157" s="459">
        <v>4150</v>
      </c>
      <c r="I4157" s="444">
        <f t="shared" ca="1" si="165"/>
        <v>-24959047439898.688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-103996030999.57787</v>
      </c>
      <c r="L4157" s="444">
        <f t="shared" ca="1" si="164"/>
        <v>-25063043470898.266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25">
      <c r="G4158" s="459"/>
      <c r="H4158" s="459">
        <v>4151</v>
      </c>
      <c r="I4158" s="444">
        <f t="shared" ca="1" si="165"/>
        <v>-25063043470898.266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-104429347795.40944</v>
      </c>
      <c r="L4158" s="444">
        <f t="shared" ca="1" si="164"/>
        <v>-25167472818693.676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25">
      <c r="G4159" s="459"/>
      <c r="H4159" s="459">
        <v>4152</v>
      </c>
      <c r="I4159" s="444">
        <f t="shared" ca="1" si="165"/>
        <v>-25167472818693.676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-104864470077.89032</v>
      </c>
      <c r="L4159" s="444">
        <f t="shared" ca="1" si="164"/>
        <v>-25272337288771.566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25">
      <c r="G4160" s="459"/>
      <c r="H4160" s="459">
        <v>4153</v>
      </c>
      <c r="I4160" s="444">
        <f t="shared" ca="1" si="165"/>
        <v>-25272337288771.566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-105301405369.88153</v>
      </c>
      <c r="L4160" s="444">
        <f t="shared" ca="1" si="164"/>
        <v>-25377638694141.449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25">
      <c r="G4161" s="459"/>
      <c r="H4161" s="459">
        <v>4154</v>
      </c>
      <c r="I4161" s="444">
        <f t="shared" ca="1" si="165"/>
        <v>-25377638694141.449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-105740161225.58937</v>
      </c>
      <c r="L4161" s="444">
        <f t="shared" ca="1" si="164"/>
        <v>-25483378855367.039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25">
      <c r="G4162" s="459"/>
      <c r="H4162" s="459">
        <v>4155</v>
      </c>
      <c r="I4162" s="444">
        <f t="shared" ca="1" si="165"/>
        <v>-25483378855367.039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-106180745230.696</v>
      </c>
      <c r="L4162" s="444">
        <f t="shared" ca="1" si="164"/>
        <v>-25589559600597.734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25">
      <c r="G4163" s="459"/>
      <c r="H4163" s="459">
        <v>4156</v>
      </c>
      <c r="I4163" s="444">
        <f t="shared" ca="1" si="165"/>
        <v>-25589559600597.734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-106623165002.49055</v>
      </c>
      <c r="L4163" s="444">
        <f t="shared" ca="1" si="164"/>
        <v>-25696182765600.227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25">
      <c r="G4164" s="459"/>
      <c r="H4164" s="459">
        <v>4157</v>
      </c>
      <c r="I4164" s="444">
        <f t="shared" ca="1" si="165"/>
        <v>-25696182765600.227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-107067428190.00095</v>
      </c>
      <c r="L4164" s="444">
        <f t="shared" ca="1" si="164"/>
        <v>-25803250193790.227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25">
      <c r="G4165" s="459"/>
      <c r="H4165" s="459">
        <v>4158</v>
      </c>
      <c r="I4165" s="444">
        <f t="shared" ca="1" si="165"/>
        <v>-25803250193790.227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-107513542474.12595</v>
      </c>
      <c r="L4165" s="444">
        <f t="shared" ca="1" si="164"/>
        <v>-25910763736264.352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25">
      <c r="G4166" s="459"/>
      <c r="H4166" s="459">
        <v>4159</v>
      </c>
      <c r="I4166" s="444">
        <f t="shared" ca="1" si="165"/>
        <v>-25910763736264.352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-107961515567.76813</v>
      </c>
      <c r="L4166" s="444">
        <f t="shared" ca="1" si="164"/>
        <v>-26018725251832.121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25">
      <c r="G4167" s="459"/>
      <c r="H4167" s="459">
        <v>4160</v>
      </c>
      <c r="I4167" s="444">
        <f t="shared" ca="1" si="165"/>
        <v>-26018725251832.121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-108411355215.96716</v>
      </c>
      <c r="L4167" s="444">
        <f t="shared" ca="1" si="164"/>
        <v>-26127136607048.09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25">
      <c r="G4168" s="459"/>
      <c r="H4168" s="459">
        <v>4161</v>
      </c>
      <c r="I4168" s="444">
        <f t="shared" ca="1" si="165"/>
        <v>-26127136607048.09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-108863069196.03371</v>
      </c>
      <c r="L4168" s="444">
        <f t="shared" ca="1" si="164"/>
        <v>-26235999676244.125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25">
      <c r="G4169" s="459"/>
      <c r="H4169" s="459">
        <v>4162</v>
      </c>
      <c r="I4169" s="444">
        <f t="shared" ca="1" si="165"/>
        <v>-26235999676244.125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-109316665317.68385</v>
      </c>
      <c r="L4169" s="444">
        <f t="shared" ca="1" si="164"/>
        <v>-26345316341561.809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25">
      <c r="G4170" s="459"/>
      <c r="H4170" s="459">
        <v>4163</v>
      </c>
      <c r="I4170" s="444">
        <f t="shared" ca="1" si="165"/>
        <v>-26345316341561.809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-109772151423.17419</v>
      </c>
      <c r="L4170" s="444">
        <f t="shared" ca="1" si="164"/>
        <v>-26455088492984.984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25">
      <c r="G4171" s="459"/>
      <c r="H4171" s="459">
        <v>4164</v>
      </c>
      <c r="I4171" s="444">
        <f t="shared" ca="1" si="165"/>
        <v>-26455088492984.984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-110229535387.43744</v>
      </c>
      <c r="L4171" s="444">
        <f t="shared" ca="1" si="164"/>
        <v>-26565318028372.422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25">
      <c r="G4172" s="459"/>
      <c r="H4172" s="459">
        <v>4165</v>
      </c>
      <c r="I4172" s="444">
        <f t="shared" ca="1" si="165"/>
        <v>-26565318028372.422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-110688825118.21843</v>
      </c>
      <c r="L4172" s="444">
        <f t="shared" ca="1" si="164"/>
        <v>-26676006853490.641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25">
      <c r="G4173" s="459"/>
      <c r="H4173" s="459">
        <v>4166</v>
      </c>
      <c r="I4173" s="444">
        <f t="shared" ca="1" si="165"/>
        <v>-26676006853490.641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-111150028556.211</v>
      </c>
      <c r="L4173" s="444">
        <f t="shared" ca="1" si="164"/>
        <v>-26787156882046.852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25">
      <c r="G4174" s="459"/>
      <c r="H4174" s="459">
        <v>4167</v>
      </c>
      <c r="I4174" s="444">
        <f t="shared" ca="1" si="165"/>
        <v>-26787156882046.852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-111613153675.19521</v>
      </c>
      <c r="L4174" s="444">
        <f t="shared" ca="1" si="164"/>
        <v>-26898770035722.047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25">
      <c r="G4175" s="459"/>
      <c r="H4175" s="459">
        <v>4168</v>
      </c>
      <c r="I4175" s="444">
        <f t="shared" ca="1" si="165"/>
        <v>-26898770035722.047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-112078208482.17519</v>
      </c>
      <c r="L4175" s="444">
        <f t="shared" ca="1" si="164"/>
        <v>-27010848244204.223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25">
      <c r="G4176" s="459"/>
      <c r="H4176" s="459">
        <v>4169</v>
      </c>
      <c r="I4176" s="444">
        <f t="shared" ca="1" si="165"/>
        <v>-27010848244204.223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-112545201017.51759</v>
      </c>
      <c r="L4176" s="444">
        <f t="shared" ca="1" si="164"/>
        <v>-27123393445221.742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25">
      <c r="G4177" s="459"/>
      <c r="H4177" s="459">
        <v>4170</v>
      </c>
      <c r="I4177" s="444">
        <f t="shared" ca="1" si="165"/>
        <v>-27123393445221.742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-113014139355.09059</v>
      </c>
      <c r="L4177" s="444">
        <f t="shared" ca="1" si="164"/>
        <v>-27236407584576.832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25">
      <c r="G4178" s="459"/>
      <c r="H4178" s="459">
        <v>4171</v>
      </c>
      <c r="I4178" s="444">
        <f t="shared" ca="1" si="165"/>
        <v>-27236407584576.832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-113485031602.40346</v>
      </c>
      <c r="L4178" s="444">
        <f t="shared" ca="1" si="164"/>
        <v>-27349892616179.234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25">
      <c r="G4179" s="459"/>
      <c r="H4179" s="459">
        <v>4172</v>
      </c>
      <c r="I4179" s="444">
        <f t="shared" ca="1" si="165"/>
        <v>-27349892616179.234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-113957885900.74681</v>
      </c>
      <c r="L4179" s="444">
        <f t="shared" ca="1" si="164"/>
        <v>-27463850502079.98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25">
      <c r="G4180" s="459"/>
      <c r="H4180" s="459">
        <v>4173</v>
      </c>
      <c r="I4180" s="444">
        <f t="shared" ca="1" si="165"/>
        <v>-27463850502079.98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-114432710425.33325</v>
      </c>
      <c r="L4180" s="444">
        <f t="shared" ca="1" si="164"/>
        <v>-27578283212505.313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25">
      <c r="G4181" s="459"/>
      <c r="H4181" s="459">
        <v>4174</v>
      </c>
      <c r="I4181" s="444">
        <f t="shared" ca="1" si="165"/>
        <v>-27578283212505.313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-114909513385.43881</v>
      </c>
      <c r="L4181" s="444">
        <f t="shared" ca="1" si="164"/>
        <v>-27693192725890.75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25">
      <c r="G4182" s="459"/>
      <c r="H4182" s="459">
        <v>4175</v>
      </c>
      <c r="I4182" s="444">
        <f t="shared" ca="1" si="165"/>
        <v>-27693192725890.75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-115388303024.54478</v>
      </c>
      <c r="L4182" s="444">
        <f t="shared" ca="1" si="164"/>
        <v>-27808581028915.293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25">
      <c r="G4183" s="459"/>
      <c r="H4183" s="459">
        <v>4176</v>
      </c>
      <c r="I4183" s="444">
        <f t="shared" ca="1" si="165"/>
        <v>-27808581028915.293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-115869087620.48041</v>
      </c>
      <c r="L4183" s="444">
        <f t="shared" ca="1" si="164"/>
        <v>-27924450116535.773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25">
      <c r="G4184" s="459"/>
      <c r="H4184" s="459">
        <v>4177</v>
      </c>
      <c r="I4184" s="444">
        <f t="shared" ca="1" si="165"/>
        <v>-27924450116535.773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-116351875485.5657</v>
      </c>
      <c r="L4184" s="444">
        <f t="shared" ca="1" si="164"/>
        <v>-28040801992021.34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25">
      <c r="G4185" s="459"/>
      <c r="H4185" s="459">
        <v>4178</v>
      </c>
      <c r="I4185" s="444">
        <f t="shared" ca="1" si="165"/>
        <v>-28040801992021.34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-116836674966.75558</v>
      </c>
      <c r="L4185" s="444">
        <f t="shared" ca="1" si="164"/>
        <v>-28157638666988.094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25">
      <c r="G4186" s="459"/>
      <c r="H4186" s="459">
        <v>4179</v>
      </c>
      <c r="I4186" s="444">
        <f t="shared" ca="1" si="165"/>
        <v>-28157638666988.094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-117323494445.78374</v>
      </c>
      <c r="L4186" s="444">
        <f t="shared" ca="1" si="164"/>
        <v>-28274962161433.879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25">
      <c r="G4187" s="459"/>
      <c r="H4187" s="459">
        <v>4180</v>
      </c>
      <c r="I4187" s="444">
        <f t="shared" ca="1" si="165"/>
        <v>-28274962161433.879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-117812342339.30783</v>
      </c>
      <c r="L4187" s="444">
        <f t="shared" ca="1" si="164"/>
        <v>-28392774503773.188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25">
      <c r="G4188" s="459"/>
      <c r="H4188" s="459">
        <v>4181</v>
      </c>
      <c r="I4188" s="444">
        <f t="shared" ca="1" si="165"/>
        <v>-28392774503773.188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-118303227099.05496</v>
      </c>
      <c r="L4188" s="444">
        <f t="shared" ca="1" si="164"/>
        <v>-28511077730872.242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25">
      <c r="G4189" s="459"/>
      <c r="H4189" s="459">
        <v>4182</v>
      </c>
      <c r="I4189" s="444">
        <f t="shared" ca="1" si="165"/>
        <v>-28511077730872.242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-118796157211.96767</v>
      </c>
      <c r="L4189" s="444">
        <f t="shared" ca="1" si="164"/>
        <v>-28629873888084.211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25">
      <c r="G4190" s="459"/>
      <c r="H4190" s="459">
        <v>4183</v>
      </c>
      <c r="I4190" s="444">
        <f t="shared" ca="1" si="165"/>
        <v>-28629873888084.211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-119291141200.35088</v>
      </c>
      <c r="L4190" s="444">
        <f t="shared" ca="1" si="164"/>
        <v>-28749165029284.563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25">
      <c r="G4191" s="459"/>
      <c r="H4191" s="459">
        <v>4184</v>
      </c>
      <c r="I4191" s="444">
        <f t="shared" ca="1" si="165"/>
        <v>-28749165029284.563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-119788187622.019</v>
      </c>
      <c r="L4191" s="444">
        <f t="shared" ca="1" si="164"/>
        <v>-28868953216906.582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25">
      <c r="G4192" s="459"/>
      <c r="H4192" s="459">
        <v>4185</v>
      </c>
      <c r="I4192" s="444">
        <f t="shared" ca="1" si="165"/>
        <v>-28868953216906.582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-120287305070.44408</v>
      </c>
      <c r="L4192" s="444">
        <f t="shared" ca="1" si="164"/>
        <v>-28989240521977.027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25">
      <c r="G4193" s="459"/>
      <c r="H4193" s="459">
        <v>4186</v>
      </c>
      <c r="I4193" s="444">
        <f t="shared" ca="1" si="165"/>
        <v>-28989240521977.027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-120788502174.90428</v>
      </c>
      <c r="L4193" s="444">
        <f t="shared" ca="1" si="164"/>
        <v>-29110029024151.93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25">
      <c r="G4194" s="459"/>
      <c r="H4194" s="459">
        <v>4187</v>
      </c>
      <c r="I4194" s="444">
        <f t="shared" ca="1" si="165"/>
        <v>-29110029024151.93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-121291787600.63304</v>
      </c>
      <c r="L4194" s="444">
        <f t="shared" ca="1" si="164"/>
        <v>-29231320811752.563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25">
      <c r="G4195" s="459"/>
      <c r="H4195" s="459">
        <v>4188</v>
      </c>
      <c r="I4195" s="444">
        <f t="shared" ca="1" si="165"/>
        <v>-29231320811752.563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-121797170048.96902</v>
      </c>
      <c r="L4195" s="444">
        <f t="shared" ca="1" si="164"/>
        <v>-29353117981801.531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25">
      <c r="G4196" s="459"/>
      <c r="H4196" s="459">
        <v>4189</v>
      </c>
      <c r="I4196" s="444">
        <f t="shared" ca="1" si="165"/>
        <v>-29353117981801.531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-122304658257.50638</v>
      </c>
      <c r="L4196" s="444">
        <f t="shared" ca="1" si="164"/>
        <v>-29475422640059.039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25">
      <c r="G4197" s="459"/>
      <c r="H4197" s="459">
        <v>4190</v>
      </c>
      <c r="I4197" s="444">
        <f t="shared" ca="1" si="165"/>
        <v>-29475422640059.039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-122814261000.24599</v>
      </c>
      <c r="L4197" s="444">
        <f t="shared" ca="1" si="164"/>
        <v>-29598236901059.285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25">
      <c r="G4198" s="459"/>
      <c r="H4198" s="459">
        <v>4191</v>
      </c>
      <c r="I4198" s="444">
        <f t="shared" ca="1" si="165"/>
        <v>-29598236901059.285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-123325987087.74704</v>
      </c>
      <c r="L4198" s="444">
        <f t="shared" ca="1" si="164"/>
        <v>-29721562888147.031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25">
      <c r="G4199" s="459"/>
      <c r="H4199" s="459">
        <v>4192</v>
      </c>
      <c r="I4199" s="444">
        <f t="shared" ca="1" si="165"/>
        <v>-29721562888147.031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-123839845367.2793</v>
      </c>
      <c r="L4199" s="444">
        <f t="shared" ca="1" si="164"/>
        <v>-29845402733514.313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25">
      <c r="G4200" s="459"/>
      <c r="H4200" s="459">
        <v>4193</v>
      </c>
      <c r="I4200" s="444">
        <f t="shared" ca="1" si="165"/>
        <v>-29845402733514.313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-124355844722.9763</v>
      </c>
      <c r="L4200" s="444">
        <f t="shared" ca="1" si="164"/>
        <v>-29969758578237.289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25">
      <c r="G4201" s="459"/>
      <c r="H4201" s="459">
        <v>4194</v>
      </c>
      <c r="I4201" s="444">
        <f t="shared" ca="1" si="165"/>
        <v>-29969758578237.289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-124873994075.98871</v>
      </c>
      <c r="L4201" s="444">
        <f t="shared" ca="1" si="164"/>
        <v>-30094632572313.277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25">
      <c r="G4202" s="459"/>
      <c r="H4202" s="459">
        <v>4195</v>
      </c>
      <c r="I4202" s="444">
        <f t="shared" ca="1" si="165"/>
        <v>-30094632572313.277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-125394302384.63867</v>
      </c>
      <c r="L4202" s="444">
        <f t="shared" ca="1" si="164"/>
        <v>-30220026874697.914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25">
      <c r="G4203" s="459"/>
      <c r="H4203" s="459">
        <v>4196</v>
      </c>
      <c r="I4203" s="444">
        <f t="shared" ca="1" si="165"/>
        <v>-30220026874697.914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-125916778644.57465</v>
      </c>
      <c r="L4203" s="444">
        <f t="shared" ca="1" si="164"/>
        <v>-30345943653342.488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25">
      <c r="G4204" s="459"/>
      <c r="H4204" s="459">
        <v>4197</v>
      </c>
      <c r="I4204" s="444">
        <f t="shared" ca="1" si="165"/>
        <v>-30345943653342.488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-126441431888.92703</v>
      </c>
      <c r="L4204" s="444">
        <f t="shared" ca="1" si="164"/>
        <v>-30472385085231.414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25">
      <c r="G4205" s="459"/>
      <c r="H4205" s="459">
        <v>4198</v>
      </c>
      <c r="I4205" s="444">
        <f t="shared" ca="1" si="165"/>
        <v>-30472385085231.414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-126968271188.46422</v>
      </c>
      <c r="L4205" s="444">
        <f t="shared" ca="1" si="164"/>
        <v>-30599353356419.879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25">
      <c r="G4206" s="459"/>
      <c r="H4206" s="459">
        <v>4199</v>
      </c>
      <c r="I4206" s="444">
        <f t="shared" ca="1" si="165"/>
        <v>-30599353356419.879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-127497305651.7495</v>
      </c>
      <c r="L4206" s="444">
        <f t="shared" ca="1" si="164"/>
        <v>-30726850662071.629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25">
      <c r="G4207" s="459"/>
      <c r="H4207" s="459">
        <v>4200</v>
      </c>
      <c r="I4207" s="444">
        <f t="shared" ca="1" si="165"/>
        <v>-30726850662071.629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-128028544425.29846</v>
      </c>
      <c r="L4207" s="444">
        <f t="shared" ca="1" si="164"/>
        <v>-30854879206496.926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25">
      <c r="G4208" s="459"/>
      <c r="H4208" s="459">
        <v>4201</v>
      </c>
      <c r="I4208" s="444">
        <f t="shared" ca="1" si="165"/>
        <v>-30854879206496.926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-128561996693.73718</v>
      </c>
      <c r="L4208" s="444">
        <f t="shared" ca="1" si="164"/>
        <v>-30983441203190.664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25">
      <c r="G4209" s="459"/>
      <c r="H4209" s="459">
        <v>4202</v>
      </c>
      <c r="I4209" s="444">
        <f t="shared" ca="1" si="165"/>
        <v>-30983441203190.664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-129097671679.96111</v>
      </c>
      <c r="L4209" s="444">
        <f t="shared" ca="1" si="164"/>
        <v>-31112538874870.625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25">
      <c r="G4210" s="459"/>
      <c r="H4210" s="459">
        <v>4203</v>
      </c>
      <c r="I4210" s="444">
        <f t="shared" ca="1" si="165"/>
        <v>-31112538874870.625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-129635578645.29427</v>
      </c>
      <c r="L4210" s="444">
        <f t="shared" ca="1" si="164"/>
        <v>-31242174453515.918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25">
      <c r="G4211" s="459"/>
      <c r="H4211" s="459">
        <v>4204</v>
      </c>
      <c r="I4211" s="444">
        <f t="shared" ca="1" si="165"/>
        <v>-31242174453515.918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-130175726889.64966</v>
      </c>
      <c r="L4211" s="444">
        <f t="shared" ca="1" si="164"/>
        <v>-31372350180405.566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25">
      <c r="G4212" s="459"/>
      <c r="H4212" s="459">
        <v>4205</v>
      </c>
      <c r="I4212" s="444">
        <f t="shared" ca="1" si="165"/>
        <v>-31372350180405.566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-130718125751.68983</v>
      </c>
      <c r="L4212" s="444">
        <f t="shared" ca="1" si="164"/>
        <v>-31503068306157.258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25">
      <c r="G4213" s="459"/>
      <c r="H4213" s="459">
        <v>4206</v>
      </c>
      <c r="I4213" s="444">
        <f t="shared" ca="1" si="165"/>
        <v>-31503068306157.258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-131262784608.98856</v>
      </c>
      <c r="L4213" s="444">
        <f t="shared" ca="1" si="164"/>
        <v>-31634331090766.246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25">
      <c r="G4214" s="459"/>
      <c r="H4214" s="459">
        <v>4207</v>
      </c>
      <c r="I4214" s="444">
        <f t="shared" ca="1" si="165"/>
        <v>-31634331090766.246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-131809712878.19269</v>
      </c>
      <c r="L4214" s="444">
        <f t="shared" ca="1" si="164"/>
        <v>-31766140803644.438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25">
      <c r="G4215" s="459"/>
      <c r="H4215" s="459">
        <v>4208</v>
      </c>
      <c r="I4215" s="444">
        <f t="shared" ca="1" si="165"/>
        <v>-31766140803644.438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-132358920015.18517</v>
      </c>
      <c r="L4215" s="444">
        <f t="shared" ca="1" si="164"/>
        <v>-31898499723659.621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25">
      <c r="G4216" s="459"/>
      <c r="H4216" s="459">
        <v>4209</v>
      </c>
      <c r="I4216" s="444">
        <f t="shared" ca="1" si="165"/>
        <v>-31898499723659.621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-132910415515.2484</v>
      </c>
      <c r="L4216" s="444">
        <f t="shared" ca="1" si="164"/>
        <v>-32031410139174.871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25">
      <c r="G4217" s="459"/>
      <c r="H4217" s="459">
        <v>4210</v>
      </c>
      <c r="I4217" s="444">
        <f t="shared" ca="1" si="165"/>
        <v>-32031410139174.871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-133464208913.22864</v>
      </c>
      <c r="L4217" s="444">
        <f t="shared" ca="1" si="164"/>
        <v>-32164874348088.102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25">
      <c r="G4218" s="459"/>
      <c r="H4218" s="459">
        <v>4211</v>
      </c>
      <c r="I4218" s="444">
        <f t="shared" ca="1" si="165"/>
        <v>-32164874348088.102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-134020309783.70044</v>
      </c>
      <c r="L4218" s="444">
        <f t="shared" ca="1" si="164"/>
        <v>-32298894657871.801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25">
      <c r="G4219" s="459"/>
      <c r="H4219" s="459">
        <v>4212</v>
      </c>
      <c r="I4219" s="444">
        <f t="shared" ca="1" si="165"/>
        <v>-32298894657871.801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-134578727741.13252</v>
      </c>
      <c r="L4219" s="444">
        <f t="shared" ca="1" si="164"/>
        <v>-32433473385612.934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25">
      <c r="G4220" s="459"/>
      <c r="H4220" s="459">
        <v>4213</v>
      </c>
      <c r="I4220" s="444">
        <f t="shared" ca="1" si="165"/>
        <v>-32433473385612.934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-135139472440.05389</v>
      </c>
      <c r="L4220" s="444">
        <f t="shared" ca="1" si="164"/>
        <v>-32568612858052.988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25">
      <c r="G4221" s="459"/>
      <c r="H4221" s="459">
        <v>4214</v>
      </c>
      <c r="I4221" s="444">
        <f t="shared" ca="1" si="165"/>
        <v>-32568612858052.988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-135702553575.22079</v>
      </c>
      <c r="L4221" s="444">
        <f t="shared" ca="1" si="164"/>
        <v>-32704315411628.211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25">
      <c r="G4222" s="459"/>
      <c r="H4222" s="459">
        <v>4215</v>
      </c>
      <c r="I4222" s="444">
        <f t="shared" ca="1" si="165"/>
        <v>-32704315411628.211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-136267980881.78421</v>
      </c>
      <c r="L4222" s="444">
        <f t="shared" ca="1" si="164"/>
        <v>-32840583392509.996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25">
      <c r="G4223" s="459"/>
      <c r="H4223" s="459">
        <v>4216</v>
      </c>
      <c r="I4223" s="444">
        <f t="shared" ca="1" si="165"/>
        <v>-32840583392509.996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-136835764135.45831</v>
      </c>
      <c r="L4223" s="444">
        <f t="shared" ca="1" si="164"/>
        <v>-32977419156645.453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25">
      <c r="G4224" s="459"/>
      <c r="H4224" s="459">
        <v>4217</v>
      </c>
      <c r="I4224" s="444">
        <f t="shared" ca="1" si="165"/>
        <v>-32977419156645.453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-137405913152.68941</v>
      </c>
      <c r="L4224" s="444">
        <f t="shared" ca="1" si="164"/>
        <v>-33114825069798.141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25">
      <c r="G4225" s="459"/>
      <c r="H4225" s="459">
        <v>4218</v>
      </c>
      <c r="I4225" s="444">
        <f t="shared" ca="1" si="165"/>
        <v>-33114825069798.141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-137978437790.82559</v>
      </c>
      <c r="L4225" s="444">
        <f t="shared" ca="1" si="164"/>
        <v>-33252803507588.965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25">
      <c r="G4226" s="459"/>
      <c r="H4226" s="459">
        <v>4219</v>
      </c>
      <c r="I4226" s="444">
        <f t="shared" ca="1" si="165"/>
        <v>-33252803507588.965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-138553347948.28735</v>
      </c>
      <c r="L4226" s="444">
        <f t="shared" ca="1" si="164"/>
        <v>-33391356855537.254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25">
      <c r="G4227" s="459"/>
      <c r="H4227" s="459">
        <v>4220</v>
      </c>
      <c r="I4227" s="444">
        <f t="shared" ca="1" si="165"/>
        <v>-33391356855537.254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-139130653564.73856</v>
      </c>
      <c r="L4227" s="444">
        <f t="shared" ca="1" si="164"/>
        <v>-33530487509101.992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25">
      <c r="G4228" s="459"/>
      <c r="H4228" s="459">
        <v>4221</v>
      </c>
      <c r="I4228" s="444">
        <f t="shared" ca="1" si="165"/>
        <v>-33530487509101.992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-139710364621.2583</v>
      </c>
      <c r="L4228" s="444">
        <f t="shared" ca="1" si="164"/>
        <v>-33670197873723.25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25">
      <c r="G4229" s="459"/>
      <c r="H4229" s="459">
        <v>4222</v>
      </c>
      <c r="I4229" s="444">
        <f t="shared" ca="1" si="165"/>
        <v>-33670197873723.25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-140292491140.51355</v>
      </c>
      <c r="L4229" s="444">
        <f t="shared" ca="1" si="164"/>
        <v>-33810490364863.762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25">
      <c r="G4230" s="459"/>
      <c r="H4230" s="459">
        <v>4223</v>
      </c>
      <c r="I4230" s="444">
        <f t="shared" ca="1" si="165"/>
        <v>-33810490364863.762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-140877043186.93234</v>
      </c>
      <c r="L4230" s="444">
        <f t="shared" ca="1" si="164"/>
        <v>-33951367408050.695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25">
      <c r="G4231" s="459"/>
      <c r="H4231" s="459">
        <v>4224</v>
      </c>
      <c r="I4231" s="444">
        <f t="shared" ca="1" si="165"/>
        <v>-33951367408050.695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-141464030866.8779</v>
      </c>
      <c r="L4231" s="444">
        <f t="shared" ca="1" si="164"/>
        <v>-34092831438917.574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25">
      <c r="G4232" s="459"/>
      <c r="H4232" s="459">
        <v>4225</v>
      </c>
      <c r="I4232" s="444">
        <f t="shared" ca="1" si="165"/>
        <v>-34092831438917.574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-142053464328.82321</v>
      </c>
      <c r="L4232" s="444">
        <f t="shared" ca="1" si="164"/>
        <v>-34234884903246.398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25">
      <c r="G4233" s="459"/>
      <c r="H4233" s="459">
        <v>4226</v>
      </c>
      <c r="I4233" s="444">
        <f t="shared" ca="1" si="165"/>
        <v>-34234884903246.398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-142645353763.52667</v>
      </c>
      <c r="L4233" s="444">
        <f t="shared" ca="1" si="164"/>
        <v>-34377530257009.926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25">
      <c r="G4234" s="459"/>
      <c r="H4234" s="459">
        <v>4227</v>
      </c>
      <c r="I4234" s="444">
        <f t="shared" ca="1" si="165"/>
        <v>-34377530257009.926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-143239709404.20801</v>
      </c>
      <c r="L4234" s="444">
        <f t="shared" ca="1" si="164"/>
        <v>-34520769966414.133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25">
      <c r="G4235" s="459"/>
      <c r="H4235" s="459">
        <v>4228</v>
      </c>
      <c r="I4235" s="444">
        <f t="shared" ca="1" si="165"/>
        <v>-34520769966414.133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-143836541526.72556</v>
      </c>
      <c r="L4235" s="444">
        <f t="shared" ca="1" si="164"/>
        <v>-34664606507940.859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25">
      <c r="G4236" s="459"/>
      <c r="H4236" s="459">
        <v>4229</v>
      </c>
      <c r="I4236" s="444">
        <f t="shared" ca="1" si="165"/>
        <v>-34664606507940.859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-144435860449.75357</v>
      </c>
      <c r="L4236" s="444">
        <f t="shared" ca="1" si="164"/>
        <v>-34809042368390.613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25">
      <c r="G4237" s="459"/>
      <c r="H4237" s="459">
        <v>4230</v>
      </c>
      <c r="I4237" s="444">
        <f t="shared" ca="1" si="165"/>
        <v>-34809042368390.613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-145037676534.96088</v>
      </c>
      <c r="L4237" s="444">
        <f t="shared" ca="1" si="164"/>
        <v>-34954080044925.574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25">
      <c r="G4238" s="459"/>
      <c r="H4238" s="459">
        <v>4231</v>
      </c>
      <c r="I4238" s="444">
        <f t="shared" ca="1" si="165"/>
        <v>-34954080044925.574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-145642000187.18988</v>
      </c>
      <c r="L4238" s="444">
        <f t="shared" ca="1" si="164"/>
        <v>-35099722045112.766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25">
      <c r="G4239" s="459"/>
      <c r="H4239" s="459">
        <v>4232</v>
      </c>
      <c r="I4239" s="444">
        <f t="shared" ca="1" si="165"/>
        <v>-35099722045112.766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-146248841854.63654</v>
      </c>
      <c r="L4239" s="444">
        <f t="shared" ca="1" si="164"/>
        <v>-35245970886967.398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25">
      <c r="G4240" s="459"/>
      <c r="H4240" s="459">
        <v>4233</v>
      </c>
      <c r="I4240" s="444">
        <f t="shared" ca="1" si="165"/>
        <v>-35245970886967.398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-146858212029.03082</v>
      </c>
      <c r="L4240" s="444">
        <f t="shared" ca="1" si="164"/>
        <v>-35392829098996.43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25">
      <c r="G4241" s="459"/>
      <c r="H4241" s="459">
        <v>4234</v>
      </c>
      <c r="I4241" s="444">
        <f t="shared" ca="1" si="165"/>
        <v>-35392829098996.43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-147470121245.81845</v>
      </c>
      <c r="L4241" s="444">
        <f t="shared" ca="1" si="164"/>
        <v>-35540299220242.25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25">
      <c r="G4242" s="459"/>
      <c r="H4242" s="459">
        <v>4235</v>
      </c>
      <c r="I4242" s="444">
        <f t="shared" ca="1" si="165"/>
        <v>-35540299220242.25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-148084580084.34271</v>
      </c>
      <c r="L4242" s="444">
        <f t="shared" ca="1" si="164"/>
        <v>-35688383800326.594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25">
      <c r="G4243" s="459"/>
      <c r="H4243" s="459">
        <v>4236</v>
      </c>
      <c r="I4243" s="444">
        <f t="shared" ca="1" si="165"/>
        <v>-35688383800326.594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-148701599168.02747</v>
      </c>
      <c r="L4243" s="444">
        <f t="shared" ca="1" si="164"/>
        <v>-35837085399494.625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25">
      <c r="G4244" s="459"/>
      <c r="H4244" s="459">
        <v>4237</v>
      </c>
      <c r="I4244" s="444">
        <f t="shared" ca="1" si="165"/>
        <v>-35837085399494.625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-149321189164.56094</v>
      </c>
      <c r="L4244" s="444">
        <f t="shared" ca="1" si="164"/>
        <v>-35986406588659.188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25">
      <c r="G4245" s="459"/>
      <c r="H4245" s="459">
        <v>4238</v>
      </c>
      <c r="I4245" s="444">
        <f t="shared" ca="1" si="165"/>
        <v>-35986406588659.188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-149943360786.07996</v>
      </c>
      <c r="L4245" s="444">
        <f t="shared" ca="1" si="164"/>
        <v>-36136349949445.266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25">
      <c r="G4246" s="459"/>
      <c r="H4246" s="459">
        <v>4239</v>
      </c>
      <c r="I4246" s="444">
        <f t="shared" ca="1" si="165"/>
        <v>-36136349949445.266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-150568124789.35529</v>
      </c>
      <c r="L4246" s="444">
        <f t="shared" ca="1" si="164"/>
        <v>-36286918074234.617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25">
      <c r="G4247" s="459"/>
      <c r="H4247" s="459">
        <v>4240</v>
      </c>
      <c r="I4247" s="444">
        <f t="shared" ca="1" si="165"/>
        <v>-36286918074234.617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-151195491975.97757</v>
      </c>
      <c r="L4247" s="444">
        <f t="shared" ca="1" si="164"/>
        <v>-36438113566210.594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25">
      <c r="G4248" s="459"/>
      <c r="H4248" s="459">
        <v>4241</v>
      </c>
      <c r="I4248" s="444">
        <f t="shared" ca="1" si="165"/>
        <v>-36438113566210.594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-151825473192.54413</v>
      </c>
      <c r="L4248" s="444">
        <f t="shared" ca="1" si="164"/>
        <v>-36589939039403.141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25">
      <c r="G4249" s="459"/>
      <c r="H4249" s="459">
        <v>4242</v>
      </c>
      <c r="I4249" s="444">
        <f t="shared" ca="1" si="165"/>
        <v>-36589939039403.141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-152458079330.84641</v>
      </c>
      <c r="L4249" s="444">
        <f t="shared" ca="1" si="164"/>
        <v>-36742397118733.984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25">
      <c r="G4250" s="459"/>
      <c r="H4250" s="459">
        <v>4243</v>
      </c>
      <c r="I4250" s="444">
        <f t="shared" ca="1" si="165"/>
        <v>-36742397118733.984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-153093321328.05826</v>
      </c>
      <c r="L4250" s="444">
        <f t="shared" ca="1" si="164"/>
        <v>-36895490440062.039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25">
      <c r="G4251" s="459"/>
      <c r="H4251" s="459">
        <v>4244</v>
      </c>
      <c r="I4251" s="444">
        <f t="shared" ca="1" si="165"/>
        <v>-36895490440062.039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-153731210166.92517</v>
      </c>
      <c r="L4251" s="444">
        <f t="shared" ca="1" si="164"/>
        <v>-37049221650228.961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25">
      <c r="G4252" s="459"/>
      <c r="H4252" s="459">
        <v>4245</v>
      </c>
      <c r="I4252" s="444">
        <f t="shared" ca="1" si="165"/>
        <v>-37049221650228.961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-154371756875.95401</v>
      </c>
      <c r="L4252" s="444">
        <f t="shared" ca="1" si="164"/>
        <v>-37203593407104.914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25">
      <c r="G4253" s="459"/>
      <c r="H4253" s="459">
        <v>4246</v>
      </c>
      <c r="I4253" s="444">
        <f t="shared" ca="1" si="165"/>
        <v>-37203593407104.914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-155014972529.60382</v>
      </c>
      <c r="L4253" s="444">
        <f t="shared" ca="1" si="164"/>
        <v>-37358608379634.516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25">
      <c r="G4254" s="459"/>
      <c r="H4254" s="459">
        <v>4247</v>
      </c>
      <c r="I4254" s="444">
        <f t="shared" ca="1" si="165"/>
        <v>-37358608379634.516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-155660868248.47714</v>
      </c>
      <c r="L4254" s="444">
        <f t="shared" ca="1" si="164"/>
        <v>-37514269247882.992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25">
      <c r="G4255" s="459"/>
      <c r="H4255" s="459">
        <v>4248</v>
      </c>
      <c r="I4255" s="444">
        <f t="shared" ca="1" si="165"/>
        <v>-37514269247882.992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-156309455199.51245</v>
      </c>
      <c r="L4255" s="444">
        <f t="shared" ca="1" si="164"/>
        <v>-37670578703082.508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25">
      <c r="G4256" s="459"/>
      <c r="H4256" s="459">
        <v>4249</v>
      </c>
      <c r="I4256" s="444">
        <f t="shared" ca="1" si="165"/>
        <v>-37670578703082.508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-156960744596.17712</v>
      </c>
      <c r="L4256" s="444">
        <f t="shared" ca="1" si="164"/>
        <v>-37827539447678.688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25">
      <c r="G4257" s="459"/>
      <c r="H4257" s="459">
        <v>4250</v>
      </c>
      <c r="I4257" s="444">
        <f t="shared" ca="1" si="165"/>
        <v>-37827539447678.688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-157614747698.66119</v>
      </c>
      <c r="L4257" s="444">
        <f t="shared" ca="1" si="164"/>
        <v>-37985154195377.352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25">
      <c r="G4258" s="459"/>
      <c r="H4258" s="459">
        <v>4251</v>
      </c>
      <c r="I4258" s="444">
        <f t="shared" ca="1" si="165"/>
        <v>-37985154195377.352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-158271475814.0723</v>
      </c>
      <c r="L4258" s="444">
        <f t="shared" ca="1" si="164"/>
        <v>-38143425671191.422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25">
      <c r="G4259" s="459"/>
      <c r="H4259" s="459">
        <v>4252</v>
      </c>
      <c r="I4259" s="444">
        <f t="shared" ca="1" si="165"/>
        <v>-38143425671191.422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-158930940296.63092</v>
      </c>
      <c r="L4259" s="444">
        <f t="shared" ca="1" si="164"/>
        <v>-38302356611488.055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25">
      <c r="G4260" s="459"/>
      <c r="H4260" s="459">
        <v>4253</v>
      </c>
      <c r="I4260" s="444">
        <f t="shared" ca="1" si="165"/>
        <v>-38302356611488.055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-159593152547.86688</v>
      </c>
      <c r="L4260" s="444">
        <f t="shared" ca="1" si="164"/>
        <v>-38461949764035.922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25">
      <c r="G4261" s="459"/>
      <c r="H4261" s="459">
        <v>4254</v>
      </c>
      <c r="I4261" s="444">
        <f t="shared" ca="1" si="165"/>
        <v>-38461949764035.922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-160258124016.81635</v>
      </c>
      <c r="L4261" s="444">
        <f t="shared" ca="1" si="164"/>
        <v>-38622207888052.734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25">
      <c r="G4262" s="459"/>
      <c r="H4262" s="459">
        <v>4255</v>
      </c>
      <c r="I4262" s="444">
        <f t="shared" ca="1" si="165"/>
        <v>-38622207888052.734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-160925866200.21973</v>
      </c>
      <c r="L4262" s="444">
        <f t="shared" ca="1" si="164"/>
        <v>-38783133754252.953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25">
      <c r="G4263" s="459"/>
      <c r="H4263" s="459">
        <v>4256</v>
      </c>
      <c r="I4263" s="444">
        <f t="shared" ca="1" si="165"/>
        <v>-38783133754252.953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-161596390642.72064</v>
      </c>
      <c r="L4263" s="444">
        <f t="shared" ca="1" si="164"/>
        <v>-38944730144895.672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25">
      <c r="G4264" s="459"/>
      <c r="H4264" s="459">
        <v>4257</v>
      </c>
      <c r="I4264" s="444">
        <f t="shared" ca="1" si="165"/>
        <v>-38944730144895.672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-162269708937.06531</v>
      </c>
      <c r="L4264" s="444">
        <f t="shared" ca="1" si="164"/>
        <v>-39106999853832.734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25">
      <c r="G4265" s="459"/>
      <c r="H4265" s="459">
        <v>4258</v>
      </c>
      <c r="I4265" s="444">
        <f t="shared" ca="1" si="165"/>
        <v>-39106999853832.734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-162945832724.30307</v>
      </c>
      <c r="L4265" s="444">
        <f t="shared" ca="1" si="164"/>
        <v>-39269945686557.039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25">
      <c r="G4266" s="459"/>
      <c r="H4266" s="459">
        <v>4259</v>
      </c>
      <c r="I4266" s="444">
        <f t="shared" ca="1" si="165"/>
        <v>-39269945686557.039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-163624773693.98767</v>
      </c>
      <c r="L4266" s="444">
        <f t="shared" ca="1" si="164"/>
        <v>-39433570460251.023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25">
      <c r="G4267" s="459"/>
      <c r="H4267" s="459">
        <v>4260</v>
      </c>
      <c r="I4267" s="444">
        <f t="shared" ca="1" si="165"/>
        <v>-39433570460251.023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-164306543584.37927</v>
      </c>
      <c r="L4267" s="444">
        <f t="shared" ca="1" si="164"/>
        <v>-39597877003835.406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25">
      <c r="G4268" s="459"/>
      <c r="H4268" s="459">
        <v>4261</v>
      </c>
      <c r="I4268" s="444">
        <f t="shared" ca="1" si="165"/>
        <v>-39597877003835.406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-164991154182.64752</v>
      </c>
      <c r="L4268" s="444">
        <f t="shared" ca="1" si="164"/>
        <v>-39762868158018.055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25">
      <c r="G4269" s="459"/>
      <c r="H4269" s="459">
        <v>4262</v>
      </c>
      <c r="I4269" s="444">
        <f t="shared" ca="1" si="165"/>
        <v>-39762868158018.055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-165678617325.07523</v>
      </c>
      <c r="L4269" s="444">
        <f t="shared" ca="1" si="164"/>
        <v>-39928546775343.133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25">
      <c r="G4270" s="459"/>
      <c r="H4270" s="459">
        <v>4263</v>
      </c>
      <c r="I4270" s="444">
        <f t="shared" ca="1" si="165"/>
        <v>-39928546775343.133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-166368944897.26306</v>
      </c>
      <c r="L4270" s="444">
        <f t="shared" ca="1" si="164"/>
        <v>-40094915720240.398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25">
      <c r="G4271" s="459"/>
      <c r="H4271" s="459">
        <v>4264</v>
      </c>
      <c r="I4271" s="444">
        <f t="shared" ca="1" si="165"/>
        <v>-40094915720240.398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-167062148834.33499</v>
      </c>
      <c r="L4271" s="444">
        <f t="shared" ca="1" si="164"/>
        <v>-40261977869074.734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25">
      <c r="G4272" s="459"/>
      <c r="H4272" s="459">
        <v>4265</v>
      </c>
      <c r="I4272" s="444">
        <f t="shared" ca="1" si="165"/>
        <v>-40261977869074.734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-167758241121.14471</v>
      </c>
      <c r="L4272" s="444">
        <f t="shared" ca="1" si="164"/>
        <v>-40429736110195.883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25">
      <c r="G4273" s="459"/>
      <c r="H4273" s="459">
        <v>4266</v>
      </c>
      <c r="I4273" s="444">
        <f t="shared" ca="1" si="165"/>
        <v>-40429736110195.883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-168457233792.48285</v>
      </c>
      <c r="L4273" s="444">
        <f t="shared" ca="1" si="164"/>
        <v>-40598193343988.367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25">
      <c r="G4274" s="459"/>
      <c r="H4274" s="459">
        <v>4267</v>
      </c>
      <c r="I4274" s="444">
        <f t="shared" ca="1" si="165"/>
        <v>-40598193343988.367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-169159138933.28485</v>
      </c>
      <c r="L4274" s="444">
        <f t="shared" ca="1" si="164"/>
        <v>-40767352482921.648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25">
      <c r="G4275" s="459"/>
      <c r="H4275" s="459">
        <v>4268</v>
      </c>
      <c r="I4275" s="444">
        <f t="shared" ca="1" si="165"/>
        <v>-40767352482921.648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-169863968678.84021</v>
      </c>
      <c r="L4275" s="444">
        <f t="shared" ca="1" si="164"/>
        <v>-40937216451600.492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25">
      <c r="G4276" s="459"/>
      <c r="H4276" s="459">
        <v>4269</v>
      </c>
      <c r="I4276" s="444">
        <f t="shared" ca="1" si="165"/>
        <v>-40937216451600.492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-170571735215.00204</v>
      </c>
      <c r="L4276" s="444">
        <f t="shared" ca="1" si="164"/>
        <v>-41107788186815.492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25">
      <c r="G4277" s="459"/>
      <c r="H4277" s="459">
        <v>4270</v>
      </c>
      <c r="I4277" s="444">
        <f t="shared" ca="1" si="165"/>
        <v>-41107788186815.492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-171282450778.39789</v>
      </c>
      <c r="L4277" s="444">
        <f t="shared" ca="1" si="164"/>
        <v>-41279070637593.891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25">
      <c r="G4278" s="459"/>
      <c r="H4278" s="459">
        <v>4271</v>
      </c>
      <c r="I4278" s="444">
        <f t="shared" ca="1" si="165"/>
        <v>-41279070637593.891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-171996127656.6412</v>
      </c>
      <c r="L4278" s="444">
        <f t="shared" ca="1" si="164"/>
        <v>-41451066765250.531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25">
      <c r="G4279" s="459"/>
      <c r="H4279" s="459">
        <v>4272</v>
      </c>
      <c r="I4279" s="444">
        <f t="shared" ca="1" si="165"/>
        <v>-41451066765250.531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-172712778188.54388</v>
      </c>
      <c r="L4279" s="444">
        <f t="shared" ca="1" si="164"/>
        <v>-41623779543439.078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25">
      <c r="G4280" s="459"/>
      <c r="H4280" s="459">
        <v>4273</v>
      </c>
      <c r="I4280" s="444">
        <f t="shared" ca="1" si="165"/>
        <v>-41623779543439.078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-173432414764.3295</v>
      </c>
      <c r="L4280" s="444">
        <f t="shared" ca="1" si="164"/>
        <v>-41797211958203.406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25">
      <c r="G4281" s="459"/>
      <c r="H4281" s="459">
        <v>4274</v>
      </c>
      <c r="I4281" s="444">
        <f t="shared" ca="1" si="165"/>
        <v>-41797211958203.406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-174155049825.84753</v>
      </c>
      <c r="L4281" s="444">
        <f t="shared" ca="1" si="164"/>
        <v>-41971367008029.25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25">
      <c r="G4282" s="459"/>
      <c r="H4282" s="459">
        <v>4275</v>
      </c>
      <c r="I4282" s="444">
        <f t="shared" ca="1" si="165"/>
        <v>-41971367008029.25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-174880695866.78854</v>
      </c>
      <c r="L4282" s="444">
        <f t="shared" ca="1" si="164"/>
        <v>-42146247703896.039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25">
      <c r="G4283" s="459"/>
      <c r="H4283" s="459">
        <v>4276</v>
      </c>
      <c r="I4283" s="444">
        <f t="shared" ca="1" si="165"/>
        <v>-42146247703896.039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-175609365432.90015</v>
      </c>
      <c r="L4283" s="444">
        <f t="shared" ca="1" si="164"/>
        <v>-42321857069328.938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25">
      <c r="G4284" s="459"/>
      <c r="H4284" s="459">
        <v>4277</v>
      </c>
      <c r="I4284" s="444">
        <f t="shared" ca="1" si="165"/>
        <v>-42321857069328.938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-176341071122.20392</v>
      </c>
      <c r="L4284" s="444">
        <f t="shared" ca="1" si="164"/>
        <v>-42498198140451.141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25">
      <c r="G4285" s="459"/>
      <c r="H4285" s="459">
        <v>4278</v>
      </c>
      <c r="I4285" s="444">
        <f t="shared" ca="1" si="165"/>
        <v>-42498198140451.141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-177075825585.21307</v>
      </c>
      <c r="L4285" s="444">
        <f t="shared" ca="1" si="164"/>
        <v>-42675273966036.352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25">
      <c r="G4286" s="459"/>
      <c r="H4286" s="459">
        <v>4279</v>
      </c>
      <c r="I4286" s="444">
        <f t="shared" ca="1" si="165"/>
        <v>-42675273966036.352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-177813641525.15146</v>
      </c>
      <c r="L4286" s="444">
        <f t="shared" ca="1" si="164"/>
        <v>-42853087607561.5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25">
      <c r="G4287" s="459"/>
      <c r="H4287" s="459">
        <v>4280</v>
      </c>
      <c r="I4287" s="444">
        <f t="shared" ca="1" si="165"/>
        <v>-42853087607561.5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-178554531698.17291</v>
      </c>
      <c r="L4287" s="444">
        <f t="shared" ca="1" si="164"/>
        <v>-43031642139259.672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25">
      <c r="G4288" s="459"/>
      <c r="H4288" s="459">
        <v>4281</v>
      </c>
      <c r="I4288" s="444">
        <f t="shared" ca="1" si="165"/>
        <v>-43031642139259.672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-179298508913.58197</v>
      </c>
      <c r="L4288" s="444">
        <f t="shared" ca="1" si="164"/>
        <v>-43210940648173.25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25">
      <c r="G4289" s="459"/>
      <c r="H4289" s="459">
        <v>4282</v>
      </c>
      <c r="I4289" s="444">
        <f t="shared" ca="1" si="165"/>
        <v>-43210940648173.25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-180045586034.05521</v>
      </c>
      <c r="L4289" s="444">
        <f t="shared" ca="1" si="164"/>
        <v>-43390986234207.305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25">
      <c r="G4290" s="459"/>
      <c r="H4290" s="459">
        <v>4283</v>
      </c>
      <c r="I4290" s="444">
        <f t="shared" ca="1" si="165"/>
        <v>-43390986234207.305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-180795775975.86377</v>
      </c>
      <c r="L4290" s="444">
        <f t="shared" ca="1" si="164"/>
        <v>-43571782010183.172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25">
      <c r="G4291" s="459"/>
      <c r="H4291" s="459">
        <v>4284</v>
      </c>
      <c r="I4291" s="444">
        <f t="shared" ca="1" si="165"/>
        <v>-43571782010183.172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-181549091709.09656</v>
      </c>
      <c r="L4291" s="444">
        <f t="shared" ca="1" si="164"/>
        <v>-43753331101892.266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25">
      <c r="G4292" s="459"/>
      <c r="H4292" s="459">
        <v>4285</v>
      </c>
      <c r="I4292" s="444">
        <f t="shared" ca="1" si="165"/>
        <v>-43753331101892.266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-182305546257.88443</v>
      </c>
      <c r="L4292" s="444">
        <f t="shared" ca="1" si="164"/>
        <v>-43935636648150.148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25">
      <c r="G4293" s="459"/>
      <c r="H4293" s="459">
        <v>4286</v>
      </c>
      <c r="I4293" s="444">
        <f t="shared" ca="1" si="165"/>
        <v>-43935636648150.148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-183065152700.62561</v>
      </c>
      <c r="L4293" s="444">
        <f t="shared" ca="1" si="164"/>
        <v>-44118701800850.773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25">
      <c r="G4294" s="459"/>
      <c r="H4294" s="459">
        <v>4287</v>
      </c>
      <c r="I4294" s="444">
        <f t="shared" ca="1" si="165"/>
        <v>-44118701800850.773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-183827924170.21155</v>
      </c>
      <c r="L4294" s="444">
        <f t="shared" ca="1" si="164"/>
        <v>-44302529725020.984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25">
      <c r="G4295" s="459"/>
      <c r="H4295" s="459">
        <v>4288</v>
      </c>
      <c r="I4295" s="444">
        <f t="shared" ca="1" si="165"/>
        <v>-44302529725020.984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-184593873854.25409</v>
      </c>
      <c r="L4295" s="444">
        <f t="shared" ca="1" si="164"/>
        <v>-44487123598875.242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25">
      <c r="G4296" s="459"/>
      <c r="H4296" s="459">
        <v>4289</v>
      </c>
      <c r="I4296" s="444">
        <f t="shared" ca="1" si="165"/>
        <v>-44487123598875.242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-185363014995.31351</v>
      </c>
      <c r="L4296" s="444">
        <f t="shared" ca="1" si="164"/>
        <v>-44672486613870.555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25">
      <c r="G4297" s="459"/>
      <c r="H4297" s="459">
        <v>4290</v>
      </c>
      <c r="I4297" s="444">
        <f t="shared" ca="1" si="165"/>
        <v>-44672486613870.555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-186135360891.12732</v>
      </c>
      <c r="L4297" s="444">
        <f t="shared" ca="1" si="164"/>
        <v>-44858621974761.68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25">
      <c r="G4298" s="459"/>
      <c r="H4298" s="459">
        <v>4291</v>
      </c>
      <c r="I4298" s="444">
        <f t="shared" ca="1" si="165"/>
        <v>-44858621974761.68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-186910924894.84033</v>
      </c>
      <c r="L4298" s="444">
        <f t="shared" ca="1" si="164"/>
        <v>-45045532899656.523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25">
      <c r="G4299" s="459"/>
      <c r="H4299" s="459">
        <v>4292</v>
      </c>
      <c r="I4299" s="444">
        <f t="shared" ca="1" si="165"/>
        <v>-45045532899656.523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-187689720415.2355</v>
      </c>
      <c r="L4299" s="444">
        <f t="shared" ca="1" si="164"/>
        <v>-45233222620071.758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25">
      <c r="G4300" s="459"/>
      <c r="H4300" s="459">
        <v>4293</v>
      </c>
      <c r="I4300" s="444">
        <f t="shared" ca="1" si="165"/>
        <v>-45233222620071.758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-188471760916.96567</v>
      </c>
      <c r="L4300" s="444">
        <f t="shared" ca="1" si="164"/>
        <v>-45421694380988.727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25">
      <c r="G4301" s="459"/>
      <c r="H4301" s="459">
        <v>4294</v>
      </c>
      <c r="I4301" s="444">
        <f t="shared" ca="1" si="165"/>
        <v>-45421694380988.727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-189257059920.78635</v>
      </c>
      <c r="L4301" s="444">
        <f t="shared" ca="1" si="164"/>
        <v>-45610951440909.516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25">
      <c r="G4302" s="459"/>
      <c r="H4302" s="459">
        <v>4295</v>
      </c>
      <c r="I4302" s="444">
        <f t="shared" ca="1" si="165"/>
        <v>-45610951440909.516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-190045631003.78964</v>
      </c>
      <c r="L4302" s="444">
        <f t="shared" ca="1" si="164"/>
        <v>-45800997071913.305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25">
      <c r="G4303" s="459"/>
      <c r="H4303" s="459">
        <v>4296</v>
      </c>
      <c r="I4303" s="444">
        <f t="shared" ca="1" si="165"/>
        <v>-45800997071913.305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-190837487799.63876</v>
      </c>
      <c r="L4303" s="444">
        <f t="shared" ca="1" si="164"/>
        <v>-45991834559712.945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25">
      <c r="G4304" s="459"/>
      <c r="H4304" s="459">
        <v>4297</v>
      </c>
      <c r="I4304" s="444">
        <f t="shared" ca="1" si="165"/>
        <v>-45991834559712.945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-191632643998.80392</v>
      </c>
      <c r="L4304" s="444">
        <f t="shared" ca="1" si="164"/>
        <v>-46183467203711.75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25">
      <c r="G4305" s="459"/>
      <c r="H4305" s="459">
        <v>4298</v>
      </c>
      <c r="I4305" s="444">
        <f t="shared" ca="1" si="165"/>
        <v>-46183467203711.75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-192431113348.79895</v>
      </c>
      <c r="L4305" s="444">
        <f t="shared" ca="1" si="164"/>
        <v>-46375898317060.547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25">
      <c r="G4306" s="459"/>
      <c r="H4306" s="459">
        <v>4299</v>
      </c>
      <c r="I4306" s="444">
        <f t="shared" ca="1" si="165"/>
        <v>-46375898317060.547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-193232909654.41895</v>
      </c>
      <c r="L4306" s="444">
        <f t="shared" ca="1" si="164"/>
        <v>-46569131226714.969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25">
      <c r="G4307" s="459"/>
      <c r="H4307" s="459">
        <v>4300</v>
      </c>
      <c r="I4307" s="444">
        <f t="shared" ca="1" si="165"/>
        <v>-46569131226714.969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-194038046777.97903</v>
      </c>
      <c r="L4307" s="444">
        <f t="shared" ca="1" si="164"/>
        <v>-46763169273492.945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25">
      <c r="G4308" s="459"/>
      <c r="H4308" s="459">
        <v>4301</v>
      </c>
      <c r="I4308" s="444">
        <f t="shared" ca="1" si="165"/>
        <v>-46763169273492.945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-194846538639.55392</v>
      </c>
      <c r="L4308" s="444">
        <f t="shared" ca="1" si="164"/>
        <v>-46958015812132.5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25">
      <c r="G4309" s="459"/>
      <c r="H4309" s="459">
        <v>4302</v>
      </c>
      <c r="I4309" s="444">
        <f t="shared" ca="1" si="165"/>
        <v>-46958015812132.5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-195658399217.21875</v>
      </c>
      <c r="L4309" s="444">
        <f t="shared" ca="1" si="164"/>
        <v>-47153674211349.719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25">
      <c r="G4310" s="459"/>
      <c r="H4310" s="459">
        <v>4303</v>
      </c>
      <c r="I4310" s="444">
        <f t="shared" ca="1" si="165"/>
        <v>-47153674211349.719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-196473642547.2905</v>
      </c>
      <c r="L4310" s="444">
        <f t="shared" ca="1" si="164"/>
        <v>-47350147853897.008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25">
      <c r="G4311" s="459"/>
      <c r="H4311" s="459">
        <v>4304</v>
      </c>
      <c r="I4311" s="444">
        <f t="shared" ca="1" si="165"/>
        <v>-47350147853897.008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-197292282724.57086</v>
      </c>
      <c r="L4311" s="444">
        <f t="shared" ca="1" si="164"/>
        <v>-47547440136621.578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25">
      <c r="G4312" s="459"/>
      <c r="H4312" s="459">
        <v>4305</v>
      </c>
      <c r="I4312" s="444">
        <f t="shared" ca="1" si="165"/>
        <v>-47547440136621.578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-198114333902.5899</v>
      </c>
      <c r="L4312" s="444">
        <f t="shared" ca="1" si="164"/>
        <v>-47745554470524.172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25">
      <c r="G4313" s="459"/>
      <c r="H4313" s="459">
        <v>4306</v>
      </c>
      <c r="I4313" s="444">
        <f t="shared" ca="1" si="165"/>
        <v>-47745554470524.172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-198939810293.85071</v>
      </c>
      <c r="L4313" s="444">
        <f t="shared" ca="1" si="164"/>
        <v>-47944494280818.023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25">
      <c r="G4314" s="459"/>
      <c r="H4314" s="459">
        <v>4307</v>
      </c>
      <c r="I4314" s="444">
        <f t="shared" ca="1" si="165"/>
        <v>-47944494280818.023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-199768726170.0751</v>
      </c>
      <c r="L4314" s="444">
        <f t="shared" ca="1" si="164"/>
        <v>-48144263006988.102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25">
      <c r="G4315" s="459"/>
      <c r="H4315" s="459">
        <v>4308</v>
      </c>
      <c r="I4315" s="444">
        <f t="shared" ca="1" si="165"/>
        <v>-48144263006988.102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-200601095862.45041</v>
      </c>
      <c r="L4315" s="444">
        <f t="shared" ca="1" si="164"/>
        <v>-48344864102850.555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25">
      <c r="G4316" s="459"/>
      <c r="H4316" s="459">
        <v>4309</v>
      </c>
      <c r="I4316" s="444">
        <f t="shared" ca="1" si="165"/>
        <v>-48344864102850.555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-201436933761.87732</v>
      </c>
      <c r="L4316" s="444">
        <f t="shared" ca="1" si="164"/>
        <v>-48546301036612.43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25">
      <c r="G4317" s="459"/>
      <c r="H4317" s="459">
        <v>4310</v>
      </c>
      <c r="I4317" s="444">
        <f t="shared" ca="1" si="165"/>
        <v>-48546301036612.43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-202276254319.21844</v>
      </c>
      <c r="L4317" s="444">
        <f t="shared" ca="1" si="164"/>
        <v>-48748577290931.648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25">
      <c r="G4318" s="459"/>
      <c r="H4318" s="459">
        <v>4311</v>
      </c>
      <c r="I4318" s="444">
        <f t="shared" ca="1" si="165"/>
        <v>-48748577290931.648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-203119072045.54852</v>
      </c>
      <c r="L4318" s="444">
        <f t="shared" ca="1" si="164"/>
        <v>-48951696362977.195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25">
      <c r="G4319" s="459"/>
      <c r="H4319" s="459">
        <v>4312</v>
      </c>
      <c r="I4319" s="444">
        <f t="shared" ca="1" si="165"/>
        <v>-48951696362977.195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-203965401512.40497</v>
      </c>
      <c r="L4319" s="444">
        <f t="shared" ca="1" si="164"/>
        <v>-49155661764489.602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25">
      <c r="G4320" s="459"/>
      <c r="H4320" s="459">
        <v>4313</v>
      </c>
      <c r="I4320" s="444">
        <f t="shared" ca="1" si="165"/>
        <v>-49155661764489.602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-204815257352.04001</v>
      </c>
      <c r="L4320" s="444">
        <f t="shared" ca="1" si="164"/>
        <v>-49360477021841.641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25">
      <c r="G4321" s="459"/>
      <c r="H4321" s="459">
        <v>4314</v>
      </c>
      <c r="I4321" s="444">
        <f t="shared" ca="1" si="165"/>
        <v>-49360477021841.641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-205668654257.67349</v>
      </c>
      <c r="L4321" s="444">
        <f t="shared" ca="1" si="164"/>
        <v>-49566145676099.313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25">
      <c r="G4322" s="459"/>
      <c r="H4322" s="459">
        <v>4315</v>
      </c>
      <c r="I4322" s="444">
        <f t="shared" ca="1" si="165"/>
        <v>-49566145676099.313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-206525606983.74713</v>
      </c>
      <c r="L4322" s="444">
        <f t="shared" ca="1" si="164"/>
        <v>-49772671283083.063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25">
      <c r="G4323" s="459"/>
      <c r="H4323" s="459">
        <v>4316</v>
      </c>
      <c r="I4323" s="444">
        <f t="shared" ca="1" si="165"/>
        <v>-49772671283083.063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-207386130346.17941</v>
      </c>
      <c r="L4323" s="444">
        <f t="shared" ca="1" si="164"/>
        <v>-49980057413429.242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25">
      <c r="G4324" s="459"/>
      <c r="H4324" s="459">
        <v>4317</v>
      </c>
      <c r="I4324" s="444">
        <f t="shared" ca="1" si="165"/>
        <v>-49980057413429.242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-208250239222.62183</v>
      </c>
      <c r="L4324" s="444">
        <f t="shared" ca="1" si="164"/>
        <v>-50188307652651.867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25">
      <c r="G4325" s="459"/>
      <c r="H4325" s="459">
        <v>4318</v>
      </c>
      <c r="I4325" s="444">
        <f t="shared" ca="1" si="165"/>
        <v>-50188307652651.867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-209117948552.71613</v>
      </c>
      <c r="L4325" s="444">
        <f t="shared" ca="1" si="164"/>
        <v>-50397425601204.586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25">
      <c r="G4326" s="459"/>
      <c r="H4326" s="459">
        <v>4319</v>
      </c>
      <c r="I4326" s="444">
        <f t="shared" ca="1" si="165"/>
        <v>-50397425601204.586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-209989273338.35245</v>
      </c>
      <c r="L4326" s="444">
        <f t="shared" ca="1" si="164"/>
        <v>-50607414874542.938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25">
      <c r="G4327" s="459"/>
      <c r="H4327" s="459">
        <v>4320</v>
      </c>
      <c r="I4327" s="444">
        <f t="shared" ca="1" si="165"/>
        <v>-50607414874542.938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-210864228643.92889</v>
      </c>
      <c r="L4327" s="444">
        <f t="shared" ca="1" si="164"/>
        <v>-50818279103186.867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25">
      <c r="G4328" s="459"/>
      <c r="H4328" s="459">
        <v>4321</v>
      </c>
      <c r="I4328" s="444">
        <f t="shared" ca="1" si="165"/>
        <v>-50818279103186.867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-211742829596.61194</v>
      </c>
      <c r="L4328" s="444">
        <f t="shared" ca="1" si="164"/>
        <v>-51030021932783.477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25">
      <c r="G4329" s="459"/>
      <c r="H4329" s="459">
        <v>4322</v>
      </c>
      <c r="I4329" s="444">
        <f t="shared" ca="1" si="165"/>
        <v>-51030021932783.477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-212625091386.59781</v>
      </c>
      <c r="L4329" s="444">
        <f t="shared" ca="1" si="164"/>
        <v>-51242647024170.078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25">
      <c r="G4330" s="459"/>
      <c r="H4330" s="459">
        <v>4323</v>
      </c>
      <c r="I4330" s="444">
        <f t="shared" ca="1" si="165"/>
        <v>-51242647024170.078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-213511029267.37534</v>
      </c>
      <c r="L4330" s="444">
        <f t="shared" ca="1" si="164"/>
        <v>-51456158053437.453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25">
      <c r="G4331" s="459"/>
      <c r="H4331" s="459">
        <v>4324</v>
      </c>
      <c r="I4331" s="444">
        <f t="shared" ca="1" si="165"/>
        <v>-51456158053437.453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-214400658555.98938</v>
      </c>
      <c r="L4331" s="444">
        <f t="shared" ca="1" si="164"/>
        <v>-51670558711993.445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25">
      <c r="G4332" s="459"/>
      <c r="H4332" s="459">
        <v>4325</v>
      </c>
      <c r="I4332" s="444">
        <f t="shared" ca="1" si="165"/>
        <v>-51670558711993.445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-215293994633.30603</v>
      </c>
      <c r="L4332" s="444">
        <f t="shared" ca="1" si="164"/>
        <v>-51885852706626.75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25">
      <c r="G4333" s="459"/>
      <c r="H4333" s="459">
        <v>4326</v>
      </c>
      <c r="I4333" s="444">
        <f t="shared" ca="1" si="165"/>
        <v>-51885852706626.75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-216191052944.27814</v>
      </c>
      <c r="L4333" s="444">
        <f t="shared" ca="1" si="164"/>
        <v>-52102043759571.031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25">
      <c r="G4334" s="459"/>
      <c r="H4334" s="459">
        <v>4327</v>
      </c>
      <c r="I4334" s="444">
        <f t="shared" ca="1" si="165"/>
        <v>-52102043759571.031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-217091848998.21262</v>
      </c>
      <c r="L4334" s="444">
        <f t="shared" ca="1" si="164"/>
        <v>-52319135608569.242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25">
      <c r="G4335" s="459"/>
      <c r="H4335" s="459">
        <v>4328</v>
      </c>
      <c r="I4335" s="444">
        <f t="shared" ca="1" si="165"/>
        <v>-52319135608569.242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-217996398369.03851</v>
      </c>
      <c r="L4335" s="444">
        <f t="shared" ca="1" si="164"/>
        <v>-52537132006938.281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25">
      <c r="G4336" s="459"/>
      <c r="H4336" s="459">
        <v>4329</v>
      </c>
      <c r="I4336" s="444">
        <f t="shared" ca="1" si="165"/>
        <v>-52537132006938.281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-218904716695.57617</v>
      </c>
      <c r="L4336" s="444">
        <f t="shared" ca="1" si="164"/>
        <v>-52756036723633.859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25">
      <c r="G4337" s="459"/>
      <c r="H4337" s="459">
        <v>4330</v>
      </c>
      <c r="I4337" s="444">
        <f t="shared" ca="1" si="165"/>
        <v>-52756036723633.859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-219816819681.80774</v>
      </c>
      <c r="L4337" s="444">
        <f t="shared" ca="1" si="164"/>
        <v>-52975853543315.664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25">
      <c r="G4338" s="459"/>
      <c r="H4338" s="459">
        <v>4331</v>
      </c>
      <c r="I4338" s="444">
        <f t="shared" ca="1" si="165"/>
        <v>-52975853543315.664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-220732723097.14859</v>
      </c>
      <c r="L4338" s="444">
        <f t="shared" ca="1" si="164"/>
        <v>-53196586266412.813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25">
      <c r="G4339" s="459"/>
      <c r="H4339" s="459">
        <v>4332</v>
      </c>
      <c r="I4339" s="444">
        <f t="shared" ca="1" si="165"/>
        <v>-53196586266412.813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-221652442776.72006</v>
      </c>
      <c r="L4339" s="444">
        <f t="shared" ca="1" si="164"/>
        <v>-53418238709189.531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25">
      <c r="G4340" s="459"/>
      <c r="H4340" s="459">
        <v>4333</v>
      </c>
      <c r="I4340" s="444">
        <f t="shared" ca="1" si="165"/>
        <v>-53418238709189.531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-222575994621.62305</v>
      </c>
      <c r="L4340" s="444">
        <f t="shared" ca="1" si="164"/>
        <v>-53640814703811.156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25">
      <c r="G4341" s="459"/>
      <c r="H4341" s="459">
        <v>4334</v>
      </c>
      <c r="I4341" s="444">
        <f t="shared" ca="1" si="165"/>
        <v>-53640814703811.156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-223503394599.21313</v>
      </c>
      <c r="L4341" s="444">
        <f t="shared" ca="1" si="164"/>
        <v>-53864318098410.367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25">
      <c r="G4342" s="459"/>
      <c r="H4342" s="459">
        <v>4335</v>
      </c>
      <c r="I4342" s="444">
        <f t="shared" ca="1" si="165"/>
        <v>-53864318098410.367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-224434658743.37653</v>
      </c>
      <c r="L4342" s="444">
        <f t="shared" ca="1" si="164"/>
        <v>-54088752757153.742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25">
      <c r="G4343" s="459"/>
      <c r="H4343" s="459">
        <v>4336</v>
      </c>
      <c r="I4343" s="444">
        <f t="shared" ca="1" si="165"/>
        <v>-54088752757153.742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-225369803154.80725</v>
      </c>
      <c r="L4343" s="444">
        <f t="shared" ref="L4343:L4597" ca="1" si="169">I4343-J4343+K4343</f>
        <v>-54314122560308.547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25">
      <c r="G4344" s="459"/>
      <c r="H4344" s="459">
        <v>4337</v>
      </c>
      <c r="I4344" s="444">
        <f t="shared" ref="I4344:I4598" ca="1" si="170">L4343</f>
        <v>-54314122560308.547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-226308844001.28561</v>
      </c>
      <c r="L4344" s="444">
        <f t="shared" ca="1" si="169"/>
        <v>-54540431404309.836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25">
      <c r="G4345" s="459"/>
      <c r="H4345" s="459">
        <v>4338</v>
      </c>
      <c r="I4345" s="444">
        <f t="shared" ca="1" si="170"/>
        <v>-54540431404309.836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-227251797517.95764</v>
      </c>
      <c r="L4345" s="444">
        <f t="shared" ca="1" si="169"/>
        <v>-54767683201827.797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25">
      <c r="G4346" s="459"/>
      <c r="H4346" s="459">
        <v>4339</v>
      </c>
      <c r="I4346" s="444">
        <f t="shared" ca="1" si="170"/>
        <v>-54767683201827.797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-228198680007.61581</v>
      </c>
      <c r="L4346" s="444">
        <f t="shared" ca="1" si="169"/>
        <v>-54995881881835.414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25">
      <c r="G4347" s="459"/>
      <c r="H4347" s="459">
        <v>4340</v>
      </c>
      <c r="I4347" s="444">
        <f t="shared" ca="1" si="170"/>
        <v>-54995881881835.414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-229149507840.9809</v>
      </c>
      <c r="L4347" s="444">
        <f t="shared" ca="1" si="169"/>
        <v>-55225031389676.398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25">
      <c r="G4348" s="459"/>
      <c r="H4348" s="459">
        <v>4341</v>
      </c>
      <c r="I4348" s="444">
        <f t="shared" ca="1" si="170"/>
        <v>-55225031389676.398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-230104297456.98499</v>
      </c>
      <c r="L4348" s="444">
        <f t="shared" ca="1" si="169"/>
        <v>-55455135687133.383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25">
      <c r="G4349" s="459"/>
      <c r="H4349" s="459">
        <v>4342</v>
      </c>
      <c r="I4349" s="444">
        <f t="shared" ca="1" si="170"/>
        <v>-55455135687133.383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-231063065363.05576</v>
      </c>
      <c r="L4349" s="444">
        <f t="shared" ca="1" si="169"/>
        <v>-55686198752496.438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25">
      <c r="G4350" s="459"/>
      <c r="H4350" s="459">
        <v>4343</v>
      </c>
      <c r="I4350" s="444">
        <f t="shared" ca="1" si="170"/>
        <v>-55686198752496.438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-232025828135.40182</v>
      </c>
      <c r="L4350" s="444">
        <f t="shared" ca="1" si="169"/>
        <v>-55918224580631.836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25">
      <c r="G4351" s="459"/>
      <c r="H4351" s="459">
        <v>4344</v>
      </c>
      <c r="I4351" s="444">
        <f t="shared" ca="1" si="170"/>
        <v>-55918224580631.836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-232992602419.29932</v>
      </c>
      <c r="L4351" s="444">
        <f t="shared" ca="1" si="169"/>
        <v>-56151217183051.133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25">
      <c r="G4352" s="459"/>
      <c r="H4352" s="459">
        <v>4345</v>
      </c>
      <c r="I4352" s="444">
        <f t="shared" ca="1" si="170"/>
        <v>-56151217183051.133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-233963404929.37973</v>
      </c>
      <c r="L4352" s="444">
        <f t="shared" ca="1" si="169"/>
        <v>-56385180587980.516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25">
      <c r="G4353" s="459"/>
      <c r="H4353" s="459">
        <v>4346</v>
      </c>
      <c r="I4353" s="444">
        <f t="shared" ca="1" si="170"/>
        <v>-56385180587980.516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-234938252449.91879</v>
      </c>
      <c r="L4353" s="444">
        <f t="shared" ca="1" si="169"/>
        <v>-56620118840430.438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25">
      <c r="G4354" s="459"/>
      <c r="H4354" s="459">
        <v>4347</v>
      </c>
      <c r="I4354" s="444">
        <f t="shared" ca="1" si="170"/>
        <v>-56620118840430.438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-235917161835.12686</v>
      </c>
      <c r="L4354" s="444">
        <f t="shared" ca="1" si="169"/>
        <v>-56856036002265.563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25">
      <c r="G4355" s="459"/>
      <c r="H4355" s="459">
        <v>4348</v>
      </c>
      <c r="I4355" s="444">
        <f t="shared" ca="1" si="170"/>
        <v>-56856036002265.563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-236900150009.43982</v>
      </c>
      <c r="L4355" s="444">
        <f t="shared" ca="1" si="169"/>
        <v>-57092936152275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25">
      <c r="G4356" s="459"/>
      <c r="H4356" s="459">
        <v>4349</v>
      </c>
      <c r="I4356" s="444">
        <f t="shared" ca="1" si="170"/>
        <v>-57092936152275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-237887233967.8125</v>
      </c>
      <c r="L4356" s="444">
        <f t="shared" ca="1" si="169"/>
        <v>-57330823386242.813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25">
      <c r="G4357" s="459"/>
      <c r="H4357" s="459">
        <v>4350</v>
      </c>
      <c r="I4357" s="444">
        <f t="shared" ca="1" si="170"/>
        <v>-57330823386242.813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-238878430776.01172</v>
      </c>
      <c r="L4357" s="444">
        <f t="shared" ca="1" si="169"/>
        <v>-57569701817018.828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25">
      <c r="G4358" s="459"/>
      <c r="H4358" s="459">
        <v>4351</v>
      </c>
      <c r="I4358" s="444">
        <f t="shared" ca="1" si="170"/>
        <v>-57569701817018.828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-239873757570.91174</v>
      </c>
      <c r="L4358" s="444">
        <f t="shared" ca="1" si="169"/>
        <v>-57809575574589.742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25">
      <c r="G4359" s="459"/>
      <c r="H4359" s="459">
        <v>4352</v>
      </c>
      <c r="I4359" s="444">
        <f t="shared" ca="1" si="170"/>
        <v>-57809575574589.742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-240873231560.79056</v>
      </c>
      <c r="L4359" s="444">
        <f t="shared" ca="1" si="169"/>
        <v>-58050448806150.531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25">
      <c r="G4360" s="459"/>
      <c r="H4360" s="459">
        <v>4353</v>
      </c>
      <c r="I4360" s="444">
        <f t="shared" ca="1" si="170"/>
        <v>-58050448806150.531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-241876870025.6272</v>
      </c>
      <c r="L4360" s="444">
        <f t="shared" ca="1" si="169"/>
        <v>-58292325676176.156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25">
      <c r="G4361" s="459"/>
      <c r="H4361" s="459">
        <v>4354</v>
      </c>
      <c r="I4361" s="444">
        <f t="shared" ca="1" si="170"/>
        <v>-58292325676176.156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-242884690317.4006</v>
      </c>
      <c r="L4361" s="444">
        <f t="shared" ca="1" si="169"/>
        <v>-58535210366493.555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25">
      <c r="G4362" s="459"/>
      <c r="H4362" s="459">
        <v>4355</v>
      </c>
      <c r="I4362" s="444">
        <f t="shared" ca="1" si="170"/>
        <v>-58535210366493.555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-243896709860.3898</v>
      </c>
      <c r="L4362" s="444">
        <f t="shared" ca="1" si="169"/>
        <v>-58779107076353.945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25">
      <c r="G4363" s="459"/>
      <c r="H4363" s="459">
        <v>4356</v>
      </c>
      <c r="I4363" s="444">
        <f t="shared" ca="1" si="170"/>
        <v>-58779107076353.945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-244912946151.47479</v>
      </c>
      <c r="L4363" s="444">
        <f t="shared" ca="1" si="169"/>
        <v>-59024020022505.422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25">
      <c r="G4364" s="459"/>
      <c r="H4364" s="459">
        <v>4357</v>
      </c>
      <c r="I4364" s="444">
        <f t="shared" ca="1" si="170"/>
        <v>-59024020022505.422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-245933416760.43924</v>
      </c>
      <c r="L4364" s="444">
        <f t="shared" ca="1" si="169"/>
        <v>-59269953439265.859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25">
      <c r="G4365" s="459"/>
      <c r="H4365" s="459">
        <v>4358</v>
      </c>
      <c r="I4365" s="444">
        <f t="shared" ca="1" si="170"/>
        <v>-59269953439265.859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-246958139330.27441</v>
      </c>
      <c r="L4365" s="444">
        <f t="shared" ca="1" si="169"/>
        <v>-59516911578596.133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25">
      <c r="G4366" s="459"/>
      <c r="H4366" s="459">
        <v>4359</v>
      </c>
      <c r="I4366" s="444">
        <f t="shared" ca="1" si="170"/>
        <v>-59516911578596.133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-247987131577.48389</v>
      </c>
      <c r="L4366" s="444">
        <f t="shared" ca="1" si="169"/>
        <v>-59764898710173.617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25">
      <c r="G4367" s="459"/>
      <c r="H4367" s="459">
        <v>4360</v>
      </c>
      <c r="I4367" s="444">
        <f t="shared" ca="1" si="170"/>
        <v>-59764898710173.617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-249020411292.39008</v>
      </c>
      <c r="L4367" s="444">
        <f t="shared" ca="1" si="169"/>
        <v>-60013919121466.008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25">
      <c r="G4368" s="459"/>
      <c r="H4368" s="459">
        <v>4361</v>
      </c>
      <c r="I4368" s="444">
        <f t="shared" ca="1" si="170"/>
        <v>-60013919121466.008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-250057996339.44168</v>
      </c>
      <c r="L4368" s="444">
        <f t="shared" ca="1" si="169"/>
        <v>-60263977117805.453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25">
      <c r="G4369" s="459"/>
      <c r="H4369" s="459">
        <v>4362</v>
      </c>
      <c r="I4369" s="444">
        <f t="shared" ca="1" si="170"/>
        <v>-60263977117805.453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-251099904657.52271</v>
      </c>
      <c r="L4369" s="444">
        <f t="shared" ca="1" si="169"/>
        <v>-60515077022462.977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25">
      <c r="G4370" s="459"/>
      <c r="H4370" s="459">
        <v>4363</v>
      </c>
      <c r="I4370" s="444">
        <f t="shared" ca="1" si="170"/>
        <v>-60515077022462.977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-252146154260.26242</v>
      </c>
      <c r="L4370" s="444">
        <f t="shared" ca="1" si="169"/>
        <v>-60767223176723.242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25">
      <c r="G4371" s="459"/>
      <c r="H4371" s="459">
        <v>4364</v>
      </c>
      <c r="I4371" s="444">
        <f t="shared" ca="1" si="170"/>
        <v>-60767223176723.242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-253196763236.34686</v>
      </c>
      <c r="L4371" s="444">
        <f t="shared" ca="1" si="169"/>
        <v>-61020419939959.586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25">
      <c r="G4372" s="459"/>
      <c r="H4372" s="459">
        <v>4365</v>
      </c>
      <c r="I4372" s="444">
        <f t="shared" ca="1" si="170"/>
        <v>-61020419939959.586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-254251749749.83157</v>
      </c>
      <c r="L4372" s="444">
        <f t="shared" ca="1" si="169"/>
        <v>-61274671689709.414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25">
      <c r="G4373" s="459"/>
      <c r="H4373" s="459">
        <v>4366</v>
      </c>
      <c r="I4373" s="444">
        <f t="shared" ca="1" si="170"/>
        <v>-61274671689709.414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-255311132040.4559</v>
      </c>
      <c r="L4373" s="444">
        <f t="shared" ca="1" si="169"/>
        <v>-61529982821749.867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25">
      <c r="G4374" s="459"/>
      <c r="H4374" s="459">
        <v>4367</v>
      </c>
      <c r="I4374" s="444">
        <f t="shared" ca="1" si="170"/>
        <v>-61529982821749.867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-256374928423.95776</v>
      </c>
      <c r="L4374" s="444">
        <f t="shared" ca="1" si="169"/>
        <v>-61786357750173.828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25">
      <c r="G4375" s="459"/>
      <c r="H4375" s="459">
        <v>4368</v>
      </c>
      <c r="I4375" s="444">
        <f t="shared" ca="1" si="170"/>
        <v>-61786357750173.828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-257443157292.39096</v>
      </c>
      <c r="L4375" s="444">
        <f t="shared" ca="1" si="169"/>
        <v>-62043800907466.219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25">
      <c r="G4376" s="459"/>
      <c r="H4376" s="459">
        <v>4369</v>
      </c>
      <c r="I4376" s="444">
        <f t="shared" ca="1" si="170"/>
        <v>-62043800907466.219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-258515837114.44257</v>
      </c>
      <c r="L4376" s="444">
        <f t="shared" ca="1" si="169"/>
        <v>-62302316744580.664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25">
      <c r="G4377" s="459"/>
      <c r="H4377" s="459">
        <v>4370</v>
      </c>
      <c r="I4377" s="444">
        <f t="shared" ca="1" si="170"/>
        <v>-62302316744580.664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-259592986435.75278</v>
      </c>
      <c r="L4377" s="444">
        <f t="shared" ca="1" si="169"/>
        <v>-62561909731016.414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25">
      <c r="G4378" s="459"/>
      <c r="H4378" s="459">
        <v>4371</v>
      </c>
      <c r="I4378" s="444">
        <f t="shared" ca="1" si="170"/>
        <v>-62561909731016.414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-260674623879.23508</v>
      </c>
      <c r="L4378" s="444">
        <f t="shared" ca="1" si="169"/>
        <v>-62822584354895.648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25">
      <c r="G4379" s="459"/>
      <c r="H4379" s="459">
        <v>4372</v>
      </c>
      <c r="I4379" s="444">
        <f t="shared" ca="1" si="170"/>
        <v>-62822584354895.648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-261760768145.3985</v>
      </c>
      <c r="L4379" s="444">
        <f t="shared" ca="1" si="169"/>
        <v>-63084345123041.047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25">
      <c r="G4380" s="459"/>
      <c r="H4380" s="459">
        <v>4373</v>
      </c>
      <c r="I4380" s="444">
        <f t="shared" ca="1" si="170"/>
        <v>-63084345123041.047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-262851438012.67102</v>
      </c>
      <c r="L4380" s="444">
        <f t="shared" ca="1" si="169"/>
        <v>-63347196561053.719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25">
      <c r="G4381" s="459"/>
      <c r="H4381" s="459">
        <v>4374</v>
      </c>
      <c r="I4381" s="444">
        <f t="shared" ca="1" si="170"/>
        <v>-63347196561053.719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-263946652337.72385</v>
      </c>
      <c r="L4381" s="444">
        <f t="shared" ca="1" si="169"/>
        <v>-63611143213391.445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25">
      <c r="G4382" s="459"/>
      <c r="H4382" s="459">
        <v>4375</v>
      </c>
      <c r="I4382" s="444">
        <f t="shared" ca="1" si="170"/>
        <v>-63611143213391.445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-265046430055.7977</v>
      </c>
      <c r="L4382" s="444">
        <f t="shared" ca="1" si="169"/>
        <v>-63876189643447.242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25">
      <c r="G4383" s="459"/>
      <c r="H4383" s="459">
        <v>4376</v>
      </c>
      <c r="I4383" s="444">
        <f t="shared" ca="1" si="170"/>
        <v>-63876189643447.242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-266150790181.03018</v>
      </c>
      <c r="L4383" s="444">
        <f t="shared" ca="1" si="169"/>
        <v>-64142340433628.273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25">
      <c r="G4384" s="459"/>
      <c r="H4384" s="459">
        <v>4377</v>
      </c>
      <c r="I4384" s="444">
        <f t="shared" ca="1" si="170"/>
        <v>-64142340433628.273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-267259751806.78452</v>
      </c>
      <c r="L4384" s="444">
        <f t="shared" ca="1" si="169"/>
        <v>-64409600185435.055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25">
      <c r="G4385" s="459"/>
      <c r="H4385" s="459">
        <v>4378</v>
      </c>
      <c r="I4385" s="444">
        <f t="shared" ca="1" si="170"/>
        <v>-64409600185435.055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-268373334105.9794</v>
      </c>
      <c r="L4385" s="444">
        <f t="shared" ca="1" si="169"/>
        <v>-64677973519541.031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25">
      <c r="G4386" s="459"/>
      <c r="H4386" s="459">
        <v>4379</v>
      </c>
      <c r="I4386" s="444">
        <f t="shared" ca="1" si="170"/>
        <v>-64677973519541.031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-269491556331.42093</v>
      </c>
      <c r="L4386" s="444">
        <f t="shared" ca="1" si="169"/>
        <v>-64947465075872.453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25">
      <c r="G4387" s="459"/>
      <c r="H4387" s="459">
        <v>4380</v>
      </c>
      <c r="I4387" s="444">
        <f t="shared" ca="1" si="170"/>
        <v>-64947465075872.453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-270614437816.13522</v>
      </c>
      <c r="L4387" s="444">
        <f t="shared" ca="1" si="169"/>
        <v>-65218079513688.586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25">
      <c r="G4388" s="459"/>
      <c r="H4388" s="459">
        <v>4381</v>
      </c>
      <c r="I4388" s="444">
        <f t="shared" ca="1" si="170"/>
        <v>-65218079513688.586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-271741997973.70242</v>
      </c>
      <c r="L4388" s="444">
        <f t="shared" ca="1" si="169"/>
        <v>-65489821511662.289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25">
      <c r="G4389" s="459"/>
      <c r="H4389" s="459">
        <v>4382</v>
      </c>
      <c r="I4389" s="444">
        <f t="shared" ca="1" si="170"/>
        <v>-65489821511662.289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-272874256298.5929</v>
      </c>
      <c r="L4389" s="444">
        <f t="shared" ca="1" si="169"/>
        <v>-65762695767960.883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25">
      <c r="G4390" s="459"/>
      <c r="H4390" s="459">
        <v>4383</v>
      </c>
      <c r="I4390" s="444">
        <f t="shared" ca="1" si="170"/>
        <v>-65762695767960.883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-274011232366.50366</v>
      </c>
      <c r="L4390" s="444">
        <f t="shared" ca="1" si="169"/>
        <v>-66036707000327.383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25">
      <c r="G4391" s="459"/>
      <c r="H4391" s="459">
        <v>4384</v>
      </c>
      <c r="I4391" s="444">
        <f t="shared" ca="1" si="170"/>
        <v>-66036707000327.383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-275152945834.69745</v>
      </c>
      <c r="L4391" s="444">
        <f t="shared" ca="1" si="169"/>
        <v>-66311859946162.078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25">
      <c r="G4392" s="459"/>
      <c r="H4392" s="459">
        <v>4385</v>
      </c>
      <c r="I4392" s="444">
        <f t="shared" ca="1" si="170"/>
        <v>-66311859946162.078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-276299416442.34198</v>
      </c>
      <c r="L4392" s="444">
        <f t="shared" ca="1" si="169"/>
        <v>-66588159362604.422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25">
      <c r="G4393" s="459"/>
      <c r="H4393" s="459">
        <v>4386</v>
      </c>
      <c r="I4393" s="444">
        <f t="shared" ca="1" si="170"/>
        <v>-66588159362604.422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-277450664010.85175</v>
      </c>
      <c r="L4393" s="444">
        <f t="shared" ca="1" si="169"/>
        <v>-66865610026615.273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25">
      <c r="G4394" s="459"/>
      <c r="H4394" s="459">
        <v>4387</v>
      </c>
      <c r="I4394" s="444">
        <f t="shared" ca="1" si="170"/>
        <v>-66865610026615.273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-278606708444.23035</v>
      </c>
      <c r="L4394" s="444">
        <f t="shared" ca="1" si="169"/>
        <v>-67144216735059.5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25">
      <c r="G4395" s="459"/>
      <c r="H4395" s="459">
        <v>4388</v>
      </c>
      <c r="I4395" s="444">
        <f t="shared" ca="1" si="170"/>
        <v>-67144216735059.5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-279767569729.41455</v>
      </c>
      <c r="L4395" s="444">
        <f t="shared" ca="1" si="169"/>
        <v>-67423984304788.914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25">
      <c r="G4396" s="459"/>
      <c r="H4396" s="459">
        <v>4389</v>
      </c>
      <c r="I4396" s="444">
        <f t="shared" ca="1" si="170"/>
        <v>-67423984304788.914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-280933267936.62048</v>
      </c>
      <c r="L4396" s="444">
        <f t="shared" ca="1" si="169"/>
        <v>-67704917572725.531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25">
      <c r="G4397" s="459"/>
      <c r="H4397" s="459">
        <v>4390</v>
      </c>
      <c r="I4397" s="444">
        <f t="shared" ca="1" si="170"/>
        <v>-67704917572725.531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-282103823219.6897</v>
      </c>
      <c r="L4397" s="444">
        <f t="shared" ca="1" si="169"/>
        <v>-67987021395945.219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25">
      <c r="G4398" s="459"/>
      <c r="H4398" s="459">
        <v>4391</v>
      </c>
      <c r="I4398" s="444">
        <f t="shared" ca="1" si="170"/>
        <v>-67987021395945.219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-283279255816.43842</v>
      </c>
      <c r="L4398" s="444">
        <f t="shared" ca="1" si="169"/>
        <v>-68270300651761.656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25">
      <c r="G4399" s="459"/>
      <c r="H4399" s="459">
        <v>4392</v>
      </c>
      <c r="I4399" s="444">
        <f t="shared" ca="1" si="170"/>
        <v>-68270300651761.656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-284459586049.0069</v>
      </c>
      <c r="L4399" s="444">
        <f t="shared" ca="1" si="169"/>
        <v>-68554760237810.664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25">
      <c r="G4400" s="459"/>
      <c r="H4400" s="459">
        <v>4393</v>
      </c>
      <c r="I4400" s="444">
        <f t="shared" ca="1" si="170"/>
        <v>-68554760237810.664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-285644834324.21112</v>
      </c>
      <c r="L4400" s="444">
        <f t="shared" ca="1" si="169"/>
        <v>-68840405072134.875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25">
      <c r="G4401" s="459"/>
      <c r="H4401" s="459">
        <v>4394</v>
      </c>
      <c r="I4401" s="444">
        <f t="shared" ca="1" si="170"/>
        <v>-68840405072134.875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-286835021133.89532</v>
      </c>
      <c r="L4401" s="444">
        <f t="shared" ca="1" si="169"/>
        <v>-69127240093268.773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25">
      <c r="G4402" s="459"/>
      <c r="H4402" s="459">
        <v>4395</v>
      </c>
      <c r="I4402" s="444">
        <f t="shared" ca="1" si="170"/>
        <v>-69127240093268.773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-288030167055.28656</v>
      </c>
      <c r="L4402" s="444">
        <f t="shared" ca="1" si="169"/>
        <v>-69415270260324.063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25">
      <c r="G4403" s="459"/>
      <c r="H4403" s="459">
        <v>4396</v>
      </c>
      <c r="I4403" s="444">
        <f t="shared" ca="1" si="170"/>
        <v>-69415270260324.063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-289230292751.35022</v>
      </c>
      <c r="L4403" s="444">
        <f t="shared" ca="1" si="169"/>
        <v>-69704500553075.414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25">
      <c r="G4404" s="459"/>
      <c r="H4404" s="459">
        <v>4397</v>
      </c>
      <c r="I4404" s="444">
        <f t="shared" ca="1" si="170"/>
        <v>-69704500553075.414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-290435418971.14752</v>
      </c>
      <c r="L4404" s="444">
        <f t="shared" ca="1" si="169"/>
        <v>-69994935972046.563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25">
      <c r="G4405" s="459"/>
      <c r="H4405" s="459">
        <v>4398</v>
      </c>
      <c r="I4405" s="444">
        <f t="shared" ca="1" si="170"/>
        <v>-69994935972046.563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-291645566550.19403</v>
      </c>
      <c r="L4405" s="444">
        <f t="shared" ca="1" si="169"/>
        <v>-70286581538596.758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25">
      <c r="G4406" s="459"/>
      <c r="H4406" s="459">
        <v>4399</v>
      </c>
      <c r="I4406" s="444">
        <f t="shared" ca="1" si="170"/>
        <v>-70286581538596.758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-292860756410.81982</v>
      </c>
      <c r="L4406" s="444">
        <f t="shared" ca="1" si="169"/>
        <v>-70579442295007.578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25">
      <c r="G4407" s="459"/>
      <c r="H4407" s="459">
        <v>4400</v>
      </c>
      <c r="I4407" s="444">
        <f t="shared" ca="1" si="170"/>
        <v>-70579442295007.578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-294081009562.53156</v>
      </c>
      <c r="L4407" s="444">
        <f t="shared" ca="1" si="169"/>
        <v>-70873523304570.109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25">
      <c r="G4408" s="459"/>
      <c r="H4408" s="459">
        <v>4401</v>
      </c>
      <c r="I4408" s="444">
        <f t="shared" ca="1" si="170"/>
        <v>-70873523304570.109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-295306347102.37543</v>
      </c>
      <c r="L4408" s="444">
        <f t="shared" ca="1" si="169"/>
        <v>-71168829651672.484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25">
      <c r="G4409" s="459"/>
      <c r="H4409" s="459">
        <v>4402</v>
      </c>
      <c r="I4409" s="444">
        <f t="shared" ca="1" si="170"/>
        <v>-71168829651672.484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-296536790215.302</v>
      </c>
      <c r="L4409" s="444">
        <f t="shared" ca="1" si="169"/>
        <v>-71465366441887.781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25">
      <c r="G4410" s="459"/>
      <c r="H4410" s="459">
        <v>4403</v>
      </c>
      <c r="I4410" s="444">
        <f t="shared" ca="1" si="170"/>
        <v>-71465366441887.781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-297772360174.53241</v>
      </c>
      <c r="L4410" s="444">
        <f t="shared" ca="1" si="169"/>
        <v>-71763138802062.313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25">
      <c r="G4411" s="459"/>
      <c r="H4411" s="459">
        <v>4404</v>
      </c>
      <c r="I4411" s="444">
        <f t="shared" ca="1" si="170"/>
        <v>-71763138802062.313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-299013078341.92627</v>
      </c>
      <c r="L4411" s="444">
        <f t="shared" ca="1" si="169"/>
        <v>-72062151880404.234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25">
      <c r="G4412" s="459"/>
      <c r="H4412" s="459">
        <v>4405</v>
      </c>
      <c r="I4412" s="444">
        <f t="shared" ca="1" si="170"/>
        <v>-72062151880404.234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-300258966168.35095</v>
      </c>
      <c r="L4412" s="444">
        <f t="shared" ca="1" si="169"/>
        <v>-72362410846572.578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25">
      <c r="G4413" s="459"/>
      <c r="H4413" s="459">
        <v>4406</v>
      </c>
      <c r="I4413" s="444">
        <f t="shared" ca="1" si="170"/>
        <v>-72362410846572.578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-301510045194.05243</v>
      </c>
      <c r="L4413" s="444">
        <f t="shared" ca="1" si="169"/>
        <v>-72663920891766.625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25">
      <c r="G4414" s="459"/>
      <c r="H4414" s="459">
        <v>4407</v>
      </c>
      <c r="I4414" s="444">
        <f t="shared" ca="1" si="170"/>
        <v>-72663920891766.625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-302766337049.02759</v>
      </c>
      <c r="L4414" s="444">
        <f t="shared" ca="1" si="169"/>
        <v>-72966687228815.656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25">
      <c r="G4415" s="459"/>
      <c r="H4415" s="459">
        <v>4408</v>
      </c>
      <c r="I4415" s="444">
        <f t="shared" ca="1" si="170"/>
        <v>-72966687228815.656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-304027863453.39856</v>
      </c>
      <c r="L4415" s="444">
        <f t="shared" ca="1" si="169"/>
        <v>-73270715092269.063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25">
      <c r="G4416" s="459"/>
      <c r="H4416" s="459">
        <v>4409</v>
      </c>
      <c r="I4416" s="444">
        <f t="shared" ca="1" si="170"/>
        <v>-73270715092269.063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-305294646217.78778</v>
      </c>
      <c r="L4416" s="444">
        <f t="shared" ca="1" si="169"/>
        <v>-73576009738486.844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25">
      <c r="G4417" s="459"/>
      <c r="H4417" s="459">
        <v>4410</v>
      </c>
      <c r="I4417" s="444">
        <f t="shared" ca="1" si="170"/>
        <v>-73576009738486.844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-306566707243.69519</v>
      </c>
      <c r="L4417" s="444">
        <f t="shared" ca="1" si="169"/>
        <v>-73882576445730.531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25">
      <c r="G4418" s="459"/>
      <c r="H4418" s="459">
        <v>4411</v>
      </c>
      <c r="I4418" s="444">
        <f t="shared" ca="1" si="170"/>
        <v>-73882576445730.531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-307844068523.8772</v>
      </c>
      <c r="L4418" s="444">
        <f t="shared" ca="1" si="169"/>
        <v>-74190420514254.406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25">
      <c r="G4419" s="459"/>
      <c r="H4419" s="459">
        <v>4412</v>
      </c>
      <c r="I4419" s="444">
        <f t="shared" ca="1" si="170"/>
        <v>-74190420514254.406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-309126752142.72668</v>
      </c>
      <c r="L4419" s="444">
        <f t="shared" ca="1" si="169"/>
        <v>-74499547266397.141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25">
      <c r="G4420" s="459"/>
      <c r="H4420" s="459">
        <v>4413</v>
      </c>
      <c r="I4420" s="444">
        <f t="shared" ca="1" si="170"/>
        <v>-74499547266397.141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-310414780276.65472</v>
      </c>
      <c r="L4420" s="444">
        <f t="shared" ca="1" si="169"/>
        <v>-74809962046673.797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25">
      <c r="G4421" s="459"/>
      <c r="H4421" s="459">
        <v>4414</v>
      </c>
      <c r="I4421" s="444">
        <f t="shared" ca="1" si="170"/>
        <v>-74809962046673.797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-311708175194.47412</v>
      </c>
      <c r="L4421" s="444">
        <f t="shared" ca="1" si="169"/>
        <v>-75121670221868.266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25">
      <c r="G4422" s="459"/>
      <c r="H4422" s="459">
        <v>4415</v>
      </c>
      <c r="I4422" s="444">
        <f t="shared" ca="1" si="170"/>
        <v>-75121670221868.266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-313006959257.78442</v>
      </c>
      <c r="L4422" s="444">
        <f t="shared" ca="1" si="169"/>
        <v>-75434677181126.047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25">
      <c r="G4423" s="459"/>
      <c r="H4423" s="459">
        <v>4416</v>
      </c>
      <c r="I4423" s="444">
        <f t="shared" ca="1" si="170"/>
        <v>-75434677181126.047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-314311154921.35852</v>
      </c>
      <c r="L4423" s="444">
        <f t="shared" ca="1" si="169"/>
        <v>-75748988336047.406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25">
      <c r="G4424" s="459"/>
      <c r="H4424" s="459">
        <v>4417</v>
      </c>
      <c r="I4424" s="444">
        <f t="shared" ca="1" si="170"/>
        <v>-75748988336047.406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-315620784733.53088</v>
      </c>
      <c r="L4424" s="444">
        <f t="shared" ca="1" si="169"/>
        <v>-76064609120780.938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25">
      <c r="G4425" s="459"/>
      <c r="H4425" s="459">
        <v>4418</v>
      </c>
      <c r="I4425" s="444">
        <f t="shared" ca="1" si="170"/>
        <v>-76064609120780.938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-316935871336.58722</v>
      </c>
      <c r="L4425" s="444">
        <f t="shared" ca="1" si="169"/>
        <v>-76381544992117.531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25">
      <c r="G4426" s="459"/>
      <c r="H4426" s="459">
        <v>4419</v>
      </c>
      <c r="I4426" s="444">
        <f t="shared" ca="1" si="170"/>
        <v>-76381544992117.531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-318256437467.15637</v>
      </c>
      <c r="L4426" s="444">
        <f t="shared" ca="1" si="169"/>
        <v>-76699801429584.688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25">
      <c r="G4427" s="459"/>
      <c r="H4427" s="459">
        <v>4420</v>
      </c>
      <c r="I4427" s="444">
        <f t="shared" ca="1" si="170"/>
        <v>-76699801429584.688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-319582505956.60284</v>
      </c>
      <c r="L4427" s="444">
        <f t="shared" ca="1" si="169"/>
        <v>-77019383935541.297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25">
      <c r="G4428" s="459"/>
      <c r="H4428" s="459">
        <v>4421</v>
      </c>
      <c r="I4428" s="444">
        <f t="shared" ca="1" si="170"/>
        <v>-77019383935541.297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-320914099731.42206</v>
      </c>
      <c r="L4428" s="444">
        <f t="shared" ca="1" si="169"/>
        <v>-77340298035272.719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25">
      <c r="G4429" s="459"/>
      <c r="H4429" s="459">
        <v>4422</v>
      </c>
      <c r="I4429" s="444">
        <f t="shared" ca="1" si="170"/>
        <v>-77340298035272.719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-322251241813.63635</v>
      </c>
      <c r="L4429" s="444">
        <f t="shared" ca="1" si="169"/>
        <v>-77662549277086.359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25">
      <c r="G4430" s="459"/>
      <c r="H4430" s="459">
        <v>4423</v>
      </c>
      <c r="I4430" s="444">
        <f t="shared" ca="1" si="170"/>
        <v>-77662549277086.359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-323593955321.19318</v>
      </c>
      <c r="L4430" s="444">
        <f t="shared" ca="1" si="169"/>
        <v>-77986143232407.547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25">
      <c r="G4431" s="459"/>
      <c r="H4431" s="459">
        <v>4424</v>
      </c>
      <c r="I4431" s="444">
        <f t="shared" ca="1" si="170"/>
        <v>-77986143232407.547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-324942263468.36475</v>
      </c>
      <c r="L4431" s="444">
        <f t="shared" ca="1" si="169"/>
        <v>-78311085495875.906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25">
      <c r="G4432" s="459"/>
      <c r="H4432" s="459">
        <v>4425</v>
      </c>
      <c r="I4432" s="444">
        <f t="shared" ca="1" si="170"/>
        <v>-78311085495875.906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-326296189566.1496</v>
      </c>
      <c r="L4432" s="444">
        <f t="shared" ca="1" si="169"/>
        <v>-78637381685442.063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25">
      <c r="G4433" s="459"/>
      <c r="H4433" s="459">
        <v>4426</v>
      </c>
      <c r="I4433" s="444">
        <f t="shared" ca="1" si="170"/>
        <v>-78637381685442.063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-327655757022.67523</v>
      </c>
      <c r="L4433" s="444">
        <f t="shared" ca="1" si="169"/>
        <v>-78965037442464.734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25">
      <c r="G4434" s="459"/>
      <c r="H4434" s="459">
        <v>4427</v>
      </c>
      <c r="I4434" s="444">
        <f t="shared" ca="1" si="170"/>
        <v>-78965037442464.734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-329020989343.60303</v>
      </c>
      <c r="L4434" s="444">
        <f t="shared" ca="1" si="169"/>
        <v>-79294058431808.344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25">
      <c r="G4435" s="459"/>
      <c r="H4435" s="459">
        <v>4428</v>
      </c>
      <c r="I4435" s="444">
        <f t="shared" ca="1" si="170"/>
        <v>-79294058431808.344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-330391910132.53479</v>
      </c>
      <c r="L4435" s="444">
        <f t="shared" ca="1" si="169"/>
        <v>-79624450341940.875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25">
      <c r="G4436" s="459"/>
      <c r="H4436" s="459">
        <v>4429</v>
      </c>
      <c r="I4436" s="444">
        <f t="shared" ca="1" si="170"/>
        <v>-79624450341940.875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-331768543091.42029</v>
      </c>
      <c r="L4436" s="444">
        <f t="shared" ca="1" si="169"/>
        <v>-79956218885032.297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25">
      <c r="G4437" s="459"/>
      <c r="H4437" s="459">
        <v>4430</v>
      </c>
      <c r="I4437" s="444">
        <f t="shared" ca="1" si="170"/>
        <v>-79956218885032.297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-333150912020.9679</v>
      </c>
      <c r="L4437" s="444">
        <f t="shared" ca="1" si="169"/>
        <v>-80289369797053.266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25">
      <c r="G4438" s="459"/>
      <c r="H4438" s="459">
        <v>4431</v>
      </c>
      <c r="I4438" s="444">
        <f t="shared" ca="1" si="170"/>
        <v>-80289369797053.266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-334539040821.0553</v>
      </c>
      <c r="L4438" s="444">
        <f t="shared" ca="1" si="169"/>
        <v>-80623908837874.328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25">
      <c r="G4439" s="459"/>
      <c r="H4439" s="459">
        <v>4432</v>
      </c>
      <c r="I4439" s="444">
        <f t="shared" ca="1" si="170"/>
        <v>-80623908837874.328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-335932953491.14301</v>
      </c>
      <c r="L4439" s="444">
        <f t="shared" ca="1" si="169"/>
        <v>-80959841791365.469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25">
      <c r="G4440" s="459"/>
      <c r="H4440" s="459">
        <v>4433</v>
      </c>
      <c r="I4440" s="444">
        <f t="shared" ca="1" si="170"/>
        <v>-80959841791365.469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-337332674130.68945</v>
      </c>
      <c r="L4440" s="444">
        <f t="shared" ca="1" si="169"/>
        <v>-81297174465496.156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25">
      <c r="G4441" s="459"/>
      <c r="H4441" s="459">
        <v>4434</v>
      </c>
      <c r="I4441" s="444">
        <f t="shared" ca="1" si="170"/>
        <v>-81297174465496.156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-338738226939.56732</v>
      </c>
      <c r="L4441" s="444">
        <f t="shared" ca="1" si="169"/>
        <v>-81635912692435.719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25">
      <c r="G4442" s="459"/>
      <c r="H4442" s="459">
        <v>4435</v>
      </c>
      <c r="I4442" s="444">
        <f t="shared" ca="1" si="170"/>
        <v>-81635912692435.719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-340149636218.48218</v>
      </c>
      <c r="L4442" s="444">
        <f t="shared" ca="1" si="169"/>
        <v>-81976062328654.203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25">
      <c r="G4443" s="459"/>
      <c r="H4443" s="459">
        <v>4436</v>
      </c>
      <c r="I4443" s="444">
        <f t="shared" ca="1" si="170"/>
        <v>-81976062328654.203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-341566926369.39252</v>
      </c>
      <c r="L4443" s="444">
        <f t="shared" ca="1" si="169"/>
        <v>-82317629255023.594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25">
      <c r="G4444" s="459"/>
      <c r="H4444" s="459">
        <v>4437</v>
      </c>
      <c r="I4444" s="444">
        <f t="shared" ca="1" si="170"/>
        <v>-82317629255023.594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-342990121895.93164</v>
      </c>
      <c r="L4444" s="444">
        <f t="shared" ca="1" si="169"/>
        <v>-82660619376919.531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25">
      <c r="G4445" s="459"/>
      <c r="H4445" s="459">
        <v>4438</v>
      </c>
      <c r="I4445" s="444">
        <f t="shared" ca="1" si="170"/>
        <v>-82660619376919.531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-344419247403.83136</v>
      </c>
      <c r="L4445" s="444">
        <f t="shared" ca="1" si="169"/>
        <v>-83005038624323.359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25">
      <c r="G4446" s="459"/>
      <c r="H4446" s="459">
        <v>4439</v>
      </c>
      <c r="I4446" s="444">
        <f t="shared" ca="1" si="170"/>
        <v>-83005038624323.359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-345854327601.34735</v>
      </c>
      <c r="L4446" s="444">
        <f t="shared" ca="1" si="169"/>
        <v>-83350892951924.703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25">
      <c r="G4447" s="459"/>
      <c r="H4447" s="459">
        <v>4440</v>
      </c>
      <c r="I4447" s="444">
        <f t="shared" ca="1" si="170"/>
        <v>-83350892951924.703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-347295387299.68628</v>
      </c>
      <c r="L4447" s="444">
        <f t="shared" ca="1" si="169"/>
        <v>-83698188339224.391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25">
      <c r="G4448" s="459"/>
      <c r="H4448" s="459">
        <v>4441</v>
      </c>
      <c r="I4448" s="444">
        <f t="shared" ca="1" si="170"/>
        <v>-83698188339224.391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-348742451413.43494</v>
      </c>
      <c r="L4448" s="444">
        <f t="shared" ca="1" si="169"/>
        <v>-84046930790637.828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25">
      <c r="G4449" s="459"/>
      <c r="H4449" s="459">
        <v>4442</v>
      </c>
      <c r="I4449" s="444">
        <f t="shared" ca="1" si="170"/>
        <v>-84046930790637.828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-350195544960.99097</v>
      </c>
      <c r="L4449" s="444">
        <f t="shared" ca="1" si="169"/>
        <v>-84397126335598.813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25">
      <c r="G4450" s="459"/>
      <c r="H4450" s="459">
        <v>4443</v>
      </c>
      <c r="I4450" s="444">
        <f t="shared" ca="1" si="170"/>
        <v>-84397126335598.813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-351654693064.99506</v>
      </c>
      <c r="L4450" s="444">
        <f t="shared" ca="1" si="169"/>
        <v>-84748781028663.813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25">
      <c r="G4451" s="459"/>
      <c r="H4451" s="459">
        <v>4444</v>
      </c>
      <c r="I4451" s="444">
        <f t="shared" ca="1" si="170"/>
        <v>-84748781028663.813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-353119920952.76587</v>
      </c>
      <c r="L4451" s="444">
        <f t="shared" ca="1" si="169"/>
        <v>-85101900949616.578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25">
      <c r="G4452" s="459"/>
      <c r="H4452" s="459">
        <v>4445</v>
      </c>
      <c r="I4452" s="444">
        <f t="shared" ca="1" si="170"/>
        <v>-85101900949616.578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-354591253956.73572</v>
      </c>
      <c r="L4452" s="444">
        <f t="shared" ca="1" si="169"/>
        <v>-85456492203573.313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25">
      <c r="G4453" s="459"/>
      <c r="H4453" s="459">
        <v>4446</v>
      </c>
      <c r="I4453" s="444">
        <f t="shared" ca="1" si="170"/>
        <v>-85456492203573.313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-356068717514.88879</v>
      </c>
      <c r="L4453" s="444">
        <f t="shared" ca="1" si="169"/>
        <v>-85812560921088.203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25">
      <c r="G4454" s="459"/>
      <c r="H4454" s="459">
        <v>4447</v>
      </c>
      <c r="I4454" s="444">
        <f t="shared" ca="1" si="170"/>
        <v>-85812560921088.203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-357552337171.20087</v>
      </c>
      <c r="L4454" s="444">
        <f t="shared" ca="1" si="169"/>
        <v>-86170113258259.406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25">
      <c r="G4455" s="459"/>
      <c r="H4455" s="459">
        <v>4448</v>
      </c>
      <c r="I4455" s="444">
        <f t="shared" ca="1" si="170"/>
        <v>-86170113258259.406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-359042138576.08087</v>
      </c>
      <c r="L4455" s="444">
        <f t="shared" ca="1" si="169"/>
        <v>-86529155396835.484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25">
      <c r="G4456" s="459"/>
      <c r="H4456" s="459">
        <v>4449</v>
      </c>
      <c r="I4456" s="444">
        <f t="shared" ca="1" si="170"/>
        <v>-86529155396835.484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-360538147486.81451</v>
      </c>
      <c r="L4456" s="444">
        <f t="shared" ca="1" si="169"/>
        <v>-86889693544322.297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25">
      <c r="G4457" s="459"/>
      <c r="H4457" s="459">
        <v>4450</v>
      </c>
      <c r="I4457" s="444">
        <f t="shared" ca="1" si="170"/>
        <v>-86889693544322.297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-362040389768.00958</v>
      </c>
      <c r="L4457" s="444">
        <f t="shared" ca="1" si="169"/>
        <v>-87251733934090.313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25">
      <c r="G4458" s="459"/>
      <c r="H4458" s="459">
        <v>4451</v>
      </c>
      <c r="I4458" s="444">
        <f t="shared" ca="1" si="170"/>
        <v>-87251733934090.313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-363548891392.04297</v>
      </c>
      <c r="L4458" s="444">
        <f t="shared" ca="1" si="169"/>
        <v>-87615282825482.359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25">
      <c r="G4459" s="459"/>
      <c r="H4459" s="459">
        <v>4452</v>
      </c>
      <c r="I4459" s="444">
        <f t="shared" ca="1" si="170"/>
        <v>-87615282825482.359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-365063678439.50983</v>
      </c>
      <c r="L4459" s="444">
        <f t="shared" ca="1" si="169"/>
        <v>-87980346503921.875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25">
      <c r="G4460" s="459"/>
      <c r="H4460" s="459">
        <v>4453</v>
      </c>
      <c r="I4460" s="444">
        <f t="shared" ca="1" si="170"/>
        <v>-87980346503921.875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-366584777099.6745</v>
      </c>
      <c r="L4460" s="444">
        <f t="shared" ca="1" si="169"/>
        <v>-88346931281021.547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25">
      <c r="G4461" s="459"/>
      <c r="H4461" s="459">
        <v>4454</v>
      </c>
      <c r="I4461" s="444">
        <f t="shared" ca="1" si="170"/>
        <v>-88346931281021.547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-368112213670.9231</v>
      </c>
      <c r="L4461" s="444">
        <f t="shared" ca="1" si="169"/>
        <v>-88715043494692.469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25">
      <c r="G4462" s="459"/>
      <c r="H4462" s="459">
        <v>4455</v>
      </c>
      <c r="I4462" s="444">
        <f t="shared" ca="1" si="170"/>
        <v>-88715043494692.469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-369646014561.21863</v>
      </c>
      <c r="L4462" s="444">
        <f t="shared" ca="1" si="169"/>
        <v>-89084689509253.688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25">
      <c r="G4463" s="459"/>
      <c r="H4463" s="459">
        <v>4456</v>
      </c>
      <c r="I4463" s="444">
        <f t="shared" ca="1" si="170"/>
        <v>-89084689509253.688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-371186206288.55701</v>
      </c>
      <c r="L4463" s="444">
        <f t="shared" ca="1" si="169"/>
        <v>-89455875715542.25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25">
      <c r="G4464" s="459"/>
      <c r="H4464" s="459">
        <v>4457</v>
      </c>
      <c r="I4464" s="444">
        <f t="shared" ca="1" si="170"/>
        <v>-89455875715542.25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-372732815481.42603</v>
      </c>
      <c r="L4464" s="444">
        <f t="shared" ca="1" si="169"/>
        <v>-89828608531023.672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25">
      <c r="G4465" s="459"/>
      <c r="H4465" s="459">
        <v>4458</v>
      </c>
      <c r="I4465" s="444">
        <f t="shared" ca="1" si="170"/>
        <v>-89828608531023.672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-374285868879.26532</v>
      </c>
      <c r="L4465" s="444">
        <f t="shared" ca="1" si="169"/>
        <v>-90202894399902.938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25">
      <c r="G4466" s="459"/>
      <c r="H4466" s="459">
        <v>4459</v>
      </c>
      <c r="I4466" s="444">
        <f t="shared" ca="1" si="170"/>
        <v>-90202894399902.938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-375845393332.92889</v>
      </c>
      <c r="L4466" s="444">
        <f t="shared" ca="1" si="169"/>
        <v>-90578739793235.859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25">
      <c r="G4467" s="459"/>
      <c r="H4467" s="459">
        <v>4460</v>
      </c>
      <c r="I4467" s="444">
        <f t="shared" ca="1" si="170"/>
        <v>-90578739793235.859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-377411415805.14941</v>
      </c>
      <c r="L4467" s="444">
        <f t="shared" ca="1" si="169"/>
        <v>-90956151209041.016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25">
      <c r="G4468" s="459"/>
      <c r="H4468" s="459">
        <v>4461</v>
      </c>
      <c r="I4468" s="444">
        <f t="shared" ca="1" si="170"/>
        <v>-90956151209041.016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-378983963371.00421</v>
      </c>
      <c r="L4468" s="444">
        <f t="shared" ca="1" si="169"/>
        <v>-91335135172412.016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25">
      <c r="G4469" s="459"/>
      <c r="H4469" s="459">
        <v>4462</v>
      </c>
      <c r="I4469" s="444">
        <f t="shared" ca="1" si="170"/>
        <v>-91335135172412.016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-380563063218.38342</v>
      </c>
      <c r="L4469" s="444">
        <f t="shared" ca="1" si="169"/>
        <v>-91715698235630.406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25">
      <c r="G4470" s="459"/>
      <c r="H4470" s="459">
        <v>4463</v>
      </c>
      <c r="I4470" s="444">
        <f t="shared" ca="1" si="170"/>
        <v>-91715698235630.406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-382148742648.46002</v>
      </c>
      <c r="L4470" s="444">
        <f t="shared" ca="1" si="169"/>
        <v>-92097846978278.859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25">
      <c r="G4471" s="459"/>
      <c r="H4471" s="459">
        <v>4464</v>
      </c>
      <c r="I4471" s="444">
        <f t="shared" ca="1" si="170"/>
        <v>-92097846978278.859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-383741029076.16193</v>
      </c>
      <c r="L4471" s="444">
        <f t="shared" ca="1" si="169"/>
        <v>-92481588007355.016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25">
      <c r="G4472" s="459"/>
      <c r="H4472" s="459">
        <v>4465</v>
      </c>
      <c r="I4472" s="444">
        <f t="shared" ca="1" si="170"/>
        <v>-92481588007355.016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-385339950030.64587</v>
      </c>
      <c r="L4472" s="444">
        <f t="shared" ca="1" si="169"/>
        <v>-92866927957385.656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25">
      <c r="G4473" s="459"/>
      <c r="H4473" s="459">
        <v>4466</v>
      </c>
      <c r="I4473" s="444">
        <f t="shared" ca="1" si="170"/>
        <v>-92866927957385.656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-386945533155.77356</v>
      </c>
      <c r="L4473" s="444">
        <f t="shared" ca="1" si="169"/>
        <v>-93253873490541.438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25">
      <c r="G4474" s="459"/>
      <c r="H4474" s="459">
        <v>4467</v>
      </c>
      <c r="I4474" s="444">
        <f t="shared" ca="1" si="170"/>
        <v>-93253873490541.438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-388557806210.58929</v>
      </c>
      <c r="L4474" s="444">
        <f t="shared" ca="1" si="169"/>
        <v>-93642431296752.031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25">
      <c r="G4475" s="459"/>
      <c r="H4475" s="459">
        <v>4468</v>
      </c>
      <c r="I4475" s="444">
        <f t="shared" ca="1" si="170"/>
        <v>-93642431296752.031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-390176797069.80011</v>
      </c>
      <c r="L4475" s="444">
        <f t="shared" ca="1" si="169"/>
        <v>-94032608093821.828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25">
      <c r="G4476" s="459"/>
      <c r="H4476" s="459">
        <v>4469</v>
      </c>
      <c r="I4476" s="444">
        <f t="shared" ca="1" si="170"/>
        <v>-94032608093821.828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-391802533724.25763</v>
      </c>
      <c r="L4476" s="444">
        <f t="shared" ca="1" si="169"/>
        <v>-94424410627546.078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25">
      <c r="G4477" s="459"/>
      <c r="H4477" s="459">
        <v>4470</v>
      </c>
      <c r="I4477" s="444">
        <f t="shared" ca="1" si="170"/>
        <v>-94424410627546.078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-393435044281.44202</v>
      </c>
      <c r="L4477" s="444">
        <f t="shared" ca="1" si="169"/>
        <v>-94817845671827.516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25">
      <c r="G4478" s="459"/>
      <c r="H4478" s="459">
        <v>4471</v>
      </c>
      <c r="I4478" s="444">
        <f t="shared" ca="1" si="170"/>
        <v>-94817845671827.516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-395074356965.948</v>
      </c>
      <c r="L4478" s="444">
        <f t="shared" ca="1" si="169"/>
        <v>-95212920028793.469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25">
      <c r="G4479" s="459"/>
      <c r="H4479" s="459">
        <v>4472</v>
      </c>
      <c r="I4479" s="444">
        <f t="shared" ca="1" si="170"/>
        <v>-95212920028793.469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-396720500119.97278</v>
      </c>
      <c r="L4479" s="444">
        <f t="shared" ca="1" si="169"/>
        <v>-95609640528913.438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25">
      <c r="G4480" s="459"/>
      <c r="H4480" s="459">
        <v>4473</v>
      </c>
      <c r="I4480" s="444">
        <f t="shared" ca="1" si="170"/>
        <v>-95609640528913.438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-398373502203.80597</v>
      </c>
      <c r="L4480" s="444">
        <f t="shared" ca="1" si="169"/>
        <v>-96008014031117.25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25">
      <c r="G4481" s="459"/>
      <c r="H4481" s="459">
        <v>4474</v>
      </c>
      <c r="I4481" s="444">
        <f t="shared" ca="1" si="170"/>
        <v>-96008014031117.25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-400033391796.3219</v>
      </c>
      <c r="L4481" s="444">
        <f t="shared" ca="1" si="169"/>
        <v>-96408047422913.578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25">
      <c r="G4482" s="459"/>
      <c r="H4482" s="459">
        <v>4475</v>
      </c>
      <c r="I4482" s="444">
        <f t="shared" ca="1" si="170"/>
        <v>-96408047422913.578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-401700197595.47327</v>
      </c>
      <c r="L4482" s="444">
        <f t="shared" ca="1" si="169"/>
        <v>-96809747620509.047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25">
      <c r="G4483" s="459"/>
      <c r="H4483" s="459">
        <v>4476</v>
      </c>
      <c r="I4483" s="444">
        <f t="shared" ca="1" si="170"/>
        <v>-96809747620509.047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-403373948418.78772</v>
      </c>
      <c r="L4483" s="444">
        <f t="shared" ca="1" si="169"/>
        <v>-97213121568927.828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25">
      <c r="G4484" s="459"/>
      <c r="H4484" s="459">
        <v>4477</v>
      </c>
      <c r="I4484" s="444">
        <f t="shared" ca="1" si="170"/>
        <v>-97213121568927.828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-405054673203.86597</v>
      </c>
      <c r="L4484" s="444">
        <f t="shared" ca="1" si="169"/>
        <v>-97618176242131.688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25">
      <c r="G4485" s="459"/>
      <c r="H4485" s="459">
        <v>4478</v>
      </c>
      <c r="I4485" s="444">
        <f t="shared" ca="1" si="170"/>
        <v>-97618176242131.688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-406742401008.88202</v>
      </c>
      <c r="L4485" s="444">
        <f t="shared" ca="1" si="169"/>
        <v>-98024918643140.563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25">
      <c r="G4486" s="459"/>
      <c r="H4486" s="459">
        <v>4479</v>
      </c>
      <c r="I4486" s="444">
        <f t="shared" ca="1" si="170"/>
        <v>-98024918643140.563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-408437161013.08569</v>
      </c>
      <c r="L4486" s="444">
        <f t="shared" ca="1" si="169"/>
        <v>-98433355804153.641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25">
      <c r="G4487" s="459"/>
      <c r="H4487" s="459">
        <v>4480</v>
      </c>
      <c r="I4487" s="444">
        <f t="shared" ca="1" si="170"/>
        <v>-98433355804153.641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-410138982517.30682</v>
      </c>
      <c r="L4487" s="444">
        <f t="shared" ca="1" si="169"/>
        <v>-98843494786670.953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25">
      <c r="G4488" s="459"/>
      <c r="H4488" s="459">
        <v>4481</v>
      </c>
      <c r="I4488" s="444">
        <f t="shared" ca="1" si="170"/>
        <v>-98843494786670.953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-411847894944.46228</v>
      </c>
      <c r="L4488" s="444">
        <f t="shared" ca="1" si="169"/>
        <v>-99255342681615.422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25">
      <c r="G4489" s="459"/>
      <c r="H4489" s="459">
        <v>4482</v>
      </c>
      <c r="I4489" s="444">
        <f t="shared" ca="1" si="170"/>
        <v>-99255342681615.422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-413563927840.06427</v>
      </c>
      <c r="L4489" s="444">
        <f t="shared" ca="1" si="169"/>
        <v>-99668906609455.484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25">
      <c r="G4490" s="459"/>
      <c r="H4490" s="459">
        <v>4483</v>
      </c>
      <c r="I4490" s="444">
        <f t="shared" ca="1" si="170"/>
        <v>-99668906609455.484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-415287110872.7312</v>
      </c>
      <c r="L4490" s="444">
        <f t="shared" ca="1" si="169"/>
        <v>-100084193720328.22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25">
      <c r="G4491" s="459"/>
      <c r="H4491" s="459">
        <v>4484</v>
      </c>
      <c r="I4491" s="444">
        <f t="shared" ca="1" si="170"/>
        <v>-100084193720328.22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-417017473834.70093</v>
      </c>
      <c r="L4491" s="444">
        <f t="shared" ca="1" si="169"/>
        <v>-100501211194162.92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25">
      <c r="G4492" s="459"/>
      <c r="H4492" s="459">
        <v>4485</v>
      </c>
      <c r="I4492" s="444">
        <f t="shared" ca="1" si="170"/>
        <v>-100501211194162.92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-418755046642.34552</v>
      </c>
      <c r="L4492" s="444">
        <f t="shared" ca="1" si="169"/>
        <v>-100919966240805.27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25">
      <c r="G4493" s="459"/>
      <c r="H4493" s="459">
        <v>4486</v>
      </c>
      <c r="I4493" s="444">
        <f t="shared" ca="1" si="170"/>
        <v>-100919966240805.27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-420499859336.6886</v>
      </c>
      <c r="L4493" s="444">
        <f t="shared" ca="1" si="169"/>
        <v>-101340466100141.95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25">
      <c r="G4494" s="459"/>
      <c r="H4494" s="459">
        <v>4487</v>
      </c>
      <c r="I4494" s="444">
        <f t="shared" ca="1" si="170"/>
        <v>-101340466100141.95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-422251942083.9248</v>
      </c>
      <c r="L4494" s="444">
        <f t="shared" ca="1" si="169"/>
        <v>-101762718042225.88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25">
      <c r="G4495" s="459"/>
      <c r="H4495" s="459">
        <v>4488</v>
      </c>
      <c r="I4495" s="444">
        <f t="shared" ca="1" si="170"/>
        <v>-101762718042225.88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-424011325175.94116</v>
      </c>
      <c r="L4495" s="444">
        <f t="shared" ca="1" si="169"/>
        <v>-102186729367401.81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25">
      <c r="G4496" s="459"/>
      <c r="H4496" s="459">
        <v>4489</v>
      </c>
      <c r="I4496" s="444">
        <f t="shared" ca="1" si="170"/>
        <v>-102186729367401.81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-425778039030.84088</v>
      </c>
      <c r="L4496" s="444">
        <f t="shared" ca="1" si="169"/>
        <v>-102612507406432.66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25">
      <c r="G4497" s="459"/>
      <c r="H4497" s="459">
        <v>4490</v>
      </c>
      <c r="I4497" s="444">
        <f t="shared" ca="1" si="170"/>
        <v>-102612507406432.66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-427552114193.46942</v>
      </c>
      <c r="L4497" s="444">
        <f t="shared" ca="1" si="169"/>
        <v>-103040059520626.13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25">
      <c r="G4498" s="459"/>
      <c r="H4498" s="459">
        <v>4491</v>
      </c>
      <c r="I4498" s="444">
        <f t="shared" ca="1" si="170"/>
        <v>-103040059520626.13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-429333581335.9422</v>
      </c>
      <c r="L4498" s="444">
        <f t="shared" ca="1" si="169"/>
        <v>-103469393101962.06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25">
      <c r="G4499" s="459"/>
      <c r="H4499" s="459">
        <v>4492</v>
      </c>
      <c r="I4499" s="444">
        <f t="shared" ca="1" si="170"/>
        <v>-103469393101962.06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-431122471258.17523</v>
      </c>
      <c r="L4499" s="444">
        <f t="shared" ca="1" si="169"/>
        <v>-103900515573220.23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25">
      <c r="G4500" s="459"/>
      <c r="H4500" s="459">
        <v>4493</v>
      </c>
      <c r="I4500" s="444">
        <f t="shared" ca="1" si="170"/>
        <v>-103900515573220.23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-432918814888.41766</v>
      </c>
      <c r="L4500" s="444">
        <f t="shared" ca="1" si="169"/>
        <v>-104333434388108.66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25">
      <c r="G4501" s="459"/>
      <c r="H4501" s="459">
        <v>4494</v>
      </c>
      <c r="I4501" s="444">
        <f t="shared" ca="1" si="170"/>
        <v>-104333434388108.66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-434722643283.78607</v>
      </c>
      <c r="L4501" s="444">
        <f t="shared" ca="1" si="169"/>
        <v>-104768157031392.44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25">
      <c r="G4502" s="459"/>
      <c r="H4502" s="459">
        <v>4495</v>
      </c>
      <c r="I4502" s="444">
        <f t="shared" ca="1" si="170"/>
        <v>-104768157031392.44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-436533987630.80182</v>
      </c>
      <c r="L4502" s="444">
        <f t="shared" ca="1" si="169"/>
        <v>-105204691019023.23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25">
      <c r="G4503" s="459"/>
      <c r="H4503" s="459">
        <v>4496</v>
      </c>
      <c r="I4503" s="444">
        <f t="shared" ca="1" si="170"/>
        <v>-105204691019023.23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-438352879245.93011</v>
      </c>
      <c r="L4503" s="444">
        <f t="shared" ca="1" si="169"/>
        <v>-105643043898269.17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25">
      <c r="G4504" s="459"/>
      <c r="H4504" s="459">
        <v>4497</v>
      </c>
      <c r="I4504" s="444">
        <f t="shared" ca="1" si="170"/>
        <v>-105643043898269.17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-440179349576.12152</v>
      </c>
      <c r="L4504" s="444">
        <f t="shared" ca="1" si="169"/>
        <v>-106083223247845.3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25">
      <c r="G4505" s="459"/>
      <c r="H4505" s="459">
        <v>4498</v>
      </c>
      <c r="I4505" s="444">
        <f t="shared" ca="1" si="170"/>
        <v>-106083223247845.3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-442013430199.35541</v>
      </c>
      <c r="L4505" s="444">
        <f t="shared" ca="1" si="169"/>
        <v>-106525236678044.66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25">
      <c r="G4506" s="459"/>
      <c r="H4506" s="459">
        <v>4499</v>
      </c>
      <c r="I4506" s="444">
        <f t="shared" ca="1" si="170"/>
        <v>-106525236678044.66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-443855152825.18604</v>
      </c>
      <c r="L4506" s="444">
        <f t="shared" ca="1" si="169"/>
        <v>-106969091830869.84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25">
      <c r="G4507" s="459"/>
      <c r="H4507" s="459">
        <v>4500</v>
      </c>
      <c r="I4507" s="444">
        <f t="shared" ca="1" si="170"/>
        <v>-106969091830869.84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-445704549295.29102</v>
      </c>
      <c r="L4507" s="444">
        <f t="shared" ca="1" si="169"/>
        <v>-107414796380165.14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25">
      <c r="G4508" s="459"/>
      <c r="H4508" s="459">
        <v>4501</v>
      </c>
      <c r="I4508" s="444">
        <f t="shared" ca="1" si="170"/>
        <v>-107414796380165.14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-447561651584.02142</v>
      </c>
      <c r="L4508" s="444">
        <f t="shared" ca="1" si="169"/>
        <v>-107862358031749.16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25">
      <c r="G4509" s="459"/>
      <c r="H4509" s="459">
        <v>4502</v>
      </c>
      <c r="I4509" s="444">
        <f t="shared" ca="1" si="170"/>
        <v>-107862358031749.16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-449426491798.95483</v>
      </c>
      <c r="L4509" s="444">
        <f t="shared" ca="1" si="169"/>
        <v>-108311784523548.11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25">
      <c r="G4510" s="459"/>
      <c r="H4510" s="459">
        <v>4503</v>
      </c>
      <c r="I4510" s="444">
        <f t="shared" ca="1" si="170"/>
        <v>-108311784523548.11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-451299102181.45044</v>
      </c>
      <c r="L4510" s="444">
        <f t="shared" ca="1" si="169"/>
        <v>-108763083625729.56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25">
      <c r="G4511" s="459"/>
      <c r="H4511" s="459">
        <v>4504</v>
      </c>
      <c r="I4511" s="444">
        <f t="shared" ca="1" si="170"/>
        <v>-108763083625729.56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-453179515107.20648</v>
      </c>
      <c r="L4511" s="444">
        <f t="shared" ca="1" si="169"/>
        <v>-109216263140836.77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25">
      <c r="G4512" s="459"/>
      <c r="H4512" s="459">
        <v>4505</v>
      </c>
      <c r="I4512" s="444">
        <f t="shared" ca="1" si="170"/>
        <v>-109216263140836.77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-455067763086.81982</v>
      </c>
      <c r="L4512" s="444">
        <f t="shared" ca="1" si="169"/>
        <v>-109671330903923.58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25">
      <c r="G4513" s="459"/>
      <c r="H4513" s="459">
        <v>4506</v>
      </c>
      <c r="I4513" s="444">
        <f t="shared" ca="1" si="170"/>
        <v>-109671330903923.58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-456963878766.34821</v>
      </c>
      <c r="L4513" s="444">
        <f t="shared" ca="1" si="169"/>
        <v>-110128294782689.92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25">
      <c r="G4514" s="459"/>
      <c r="H4514" s="459">
        <v>4507</v>
      </c>
      <c r="I4514" s="444">
        <f t="shared" ca="1" si="170"/>
        <v>-110128294782689.92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-458867894927.87469</v>
      </c>
      <c r="L4514" s="444">
        <f t="shared" ca="1" si="169"/>
        <v>-110587162677617.8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25">
      <c r="G4515" s="459"/>
      <c r="H4515" s="459">
        <v>4508</v>
      </c>
      <c r="I4515" s="444">
        <f t="shared" ca="1" si="170"/>
        <v>-110587162677617.8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-460779844490.0741</v>
      </c>
      <c r="L4515" s="444">
        <f t="shared" ca="1" si="169"/>
        <v>-111047942522107.88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25">
      <c r="G4516" s="459"/>
      <c r="H4516" s="459">
        <v>4509</v>
      </c>
      <c r="I4516" s="444">
        <f t="shared" ca="1" si="170"/>
        <v>-111047942522107.88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-462699760508.78271</v>
      </c>
      <c r="L4516" s="444">
        <f t="shared" ca="1" si="169"/>
        <v>-111510642282616.66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25">
      <c r="G4517" s="459"/>
      <c r="H4517" s="459">
        <v>4510</v>
      </c>
      <c r="I4517" s="444">
        <f t="shared" ca="1" si="170"/>
        <v>-111510642282616.66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-464627676177.56934</v>
      </c>
      <c r="L4517" s="444">
        <f t="shared" ca="1" si="169"/>
        <v>-111975269958794.22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25">
      <c r="G4518" s="459"/>
      <c r="H4518" s="459">
        <v>4511</v>
      </c>
      <c r="I4518" s="444">
        <f t="shared" ca="1" si="170"/>
        <v>-111975269958794.22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-466563624828.30927</v>
      </c>
      <c r="L4518" s="444">
        <f t="shared" ca="1" si="169"/>
        <v>-112441833583622.53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25">
      <c r="G4519" s="459"/>
      <c r="H4519" s="459">
        <v>4512</v>
      </c>
      <c r="I4519" s="444">
        <f t="shared" ca="1" si="170"/>
        <v>-112441833583622.53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-468507639931.7605</v>
      </c>
      <c r="L4519" s="444">
        <f t="shared" ca="1" si="169"/>
        <v>-112910341223554.3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25">
      <c r="G4520" s="459"/>
      <c r="H4520" s="459">
        <v>4513</v>
      </c>
      <c r="I4520" s="444">
        <f t="shared" ca="1" si="170"/>
        <v>-112910341223554.3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-470459755098.14288</v>
      </c>
      <c r="L4520" s="444">
        <f t="shared" ca="1" si="169"/>
        <v>-113380800978652.44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25">
      <c r="G4521" s="459"/>
      <c r="H4521" s="459">
        <v>4514</v>
      </c>
      <c r="I4521" s="444">
        <f t="shared" ca="1" si="170"/>
        <v>-113380800978652.44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-472420004077.71851</v>
      </c>
      <c r="L4521" s="444">
        <f t="shared" ca="1" si="169"/>
        <v>-113853220982730.16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25">
      <c r="G4522" s="459"/>
      <c r="H4522" s="459">
        <v>4515</v>
      </c>
      <c r="I4522" s="444">
        <f t="shared" ca="1" si="170"/>
        <v>-113853220982730.16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-474388420761.37567</v>
      </c>
      <c r="L4522" s="444">
        <f t="shared" ca="1" si="169"/>
        <v>-114327609403491.53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25">
      <c r="G4523" s="459"/>
      <c r="H4523" s="459">
        <v>4516</v>
      </c>
      <c r="I4523" s="444">
        <f t="shared" ca="1" si="170"/>
        <v>-114327609403491.53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-476365039181.21478</v>
      </c>
      <c r="L4523" s="444">
        <f t="shared" ca="1" si="169"/>
        <v>-114803974442672.75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25">
      <c r="G4524" s="459"/>
      <c r="H4524" s="459">
        <v>4517</v>
      </c>
      <c r="I4524" s="444">
        <f t="shared" ca="1" si="170"/>
        <v>-114803974442672.75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-478349893511.13654</v>
      </c>
      <c r="L4524" s="444">
        <f t="shared" ca="1" si="169"/>
        <v>-115282324336183.89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25">
      <c r="G4525" s="459"/>
      <c r="H4525" s="459">
        <v>4518</v>
      </c>
      <c r="I4525" s="444">
        <f t="shared" ca="1" si="170"/>
        <v>-115282324336183.89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-480343018067.43286</v>
      </c>
      <c r="L4525" s="444">
        <f t="shared" ca="1" si="169"/>
        <v>-115762667354251.33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25">
      <c r="G4526" s="459"/>
      <c r="H4526" s="459">
        <v>4519</v>
      </c>
      <c r="I4526" s="444">
        <f t="shared" ca="1" si="170"/>
        <v>-115762667354251.33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-482344447309.38043</v>
      </c>
      <c r="L4526" s="444">
        <f t="shared" ca="1" si="169"/>
        <v>-116245011801560.7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25">
      <c r="G4527" s="459"/>
      <c r="H4527" s="459">
        <v>4520</v>
      </c>
      <c r="I4527" s="444">
        <f t="shared" ca="1" si="170"/>
        <v>-116245011801560.7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-484354215839.83624</v>
      </c>
      <c r="L4527" s="444">
        <f t="shared" ca="1" si="169"/>
        <v>-116729366017400.55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25">
      <c r="G4528" s="459"/>
      <c r="H4528" s="459">
        <v>4521</v>
      </c>
      <c r="I4528" s="444">
        <f t="shared" ca="1" si="170"/>
        <v>-116729366017400.55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-486372358405.83563</v>
      </c>
      <c r="L4528" s="444">
        <f t="shared" ca="1" si="169"/>
        <v>-117215738375806.38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25">
      <c r="G4529" s="459"/>
      <c r="H4529" s="459">
        <v>4522</v>
      </c>
      <c r="I4529" s="444">
        <f t="shared" ca="1" si="170"/>
        <v>-117215738375806.38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-488398909899.19318</v>
      </c>
      <c r="L4529" s="444">
        <f t="shared" ca="1" si="169"/>
        <v>-117704137285705.56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25">
      <c r="G4530" s="459"/>
      <c r="H4530" s="459">
        <v>4523</v>
      </c>
      <c r="I4530" s="444">
        <f t="shared" ca="1" si="170"/>
        <v>-117704137285705.56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-490433905357.10645</v>
      </c>
      <c r="L4530" s="444">
        <f t="shared" ca="1" si="169"/>
        <v>-118194571191062.67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25">
      <c r="G4531" s="459"/>
      <c r="H4531" s="459">
        <v>4524</v>
      </c>
      <c r="I4531" s="444">
        <f t="shared" ca="1" si="170"/>
        <v>-118194571191062.67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-492477379962.76111</v>
      </c>
      <c r="L4531" s="444">
        <f t="shared" ca="1" si="169"/>
        <v>-118687048571025.44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25">
      <c r="G4532" s="459"/>
      <c r="H4532" s="459">
        <v>4525</v>
      </c>
      <c r="I4532" s="444">
        <f t="shared" ca="1" si="170"/>
        <v>-118687048571025.44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-494529369045.93927</v>
      </c>
      <c r="L4532" s="444">
        <f t="shared" ca="1" si="169"/>
        <v>-119181577940071.38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25">
      <c r="G4533" s="459"/>
      <c r="H4533" s="459">
        <v>4526</v>
      </c>
      <c r="I4533" s="444">
        <f t="shared" ca="1" si="170"/>
        <v>-119181577940071.38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-496589908083.63074</v>
      </c>
      <c r="L4533" s="444">
        <f t="shared" ca="1" si="169"/>
        <v>-119678167848155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25">
      <c r="G4534" s="459"/>
      <c r="H4534" s="459">
        <v>4527</v>
      </c>
      <c r="I4534" s="444">
        <f t="shared" ca="1" si="170"/>
        <v>-119678167848155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-498659032700.64581</v>
      </c>
      <c r="L4534" s="444">
        <f t="shared" ca="1" si="169"/>
        <v>-120176826880855.64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25">
      <c r="G4535" s="459"/>
      <c r="H4535" s="459">
        <v>4528</v>
      </c>
      <c r="I4535" s="444">
        <f t="shared" ca="1" si="170"/>
        <v>-120176826880855.64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-500736778670.23181</v>
      </c>
      <c r="L4535" s="444">
        <f t="shared" ca="1" si="169"/>
        <v>-120677563659525.88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25">
      <c r="G4536" s="459"/>
      <c r="H4536" s="459">
        <v>4529</v>
      </c>
      <c r="I4536" s="444">
        <f t="shared" ca="1" si="170"/>
        <v>-120677563659525.88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-502823181914.69116</v>
      </c>
      <c r="L4536" s="444">
        <f t="shared" ca="1" si="169"/>
        <v>-121180386841440.56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25">
      <c r="G4537" s="459"/>
      <c r="H4537" s="459">
        <v>4530</v>
      </c>
      <c r="I4537" s="444">
        <f t="shared" ca="1" si="170"/>
        <v>-121180386841440.56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-504918278506.00232</v>
      </c>
      <c r="L4537" s="444">
        <f t="shared" ca="1" si="169"/>
        <v>-121685305119946.56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25">
      <c r="G4538" s="459"/>
      <c r="H4538" s="459">
        <v>4531</v>
      </c>
      <c r="I4538" s="444">
        <f t="shared" ca="1" si="170"/>
        <v>-121685305119946.56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-507022104666.44403</v>
      </c>
      <c r="L4538" s="444">
        <f t="shared" ca="1" si="169"/>
        <v>-122192327224613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25">
      <c r="G4539" s="459"/>
      <c r="H4539" s="459">
        <v>4532</v>
      </c>
      <c r="I4539" s="444">
        <f t="shared" ca="1" si="170"/>
        <v>-122192327224613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-509134696769.22076</v>
      </c>
      <c r="L4539" s="444">
        <f t="shared" ca="1" si="169"/>
        <v>-122701461921382.22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25">
      <c r="G4540" s="459"/>
      <c r="H4540" s="459">
        <v>4533</v>
      </c>
      <c r="I4540" s="444">
        <f t="shared" ca="1" si="170"/>
        <v>-122701461921382.22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-511256091339.09259</v>
      </c>
      <c r="L4540" s="444">
        <f t="shared" ca="1" si="169"/>
        <v>-123212718012721.31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25">
      <c r="G4541" s="459"/>
      <c r="H4541" s="459">
        <v>4534</v>
      </c>
      <c r="I4541" s="444">
        <f t="shared" ca="1" si="170"/>
        <v>-123212718012721.31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-513386325053.00543</v>
      </c>
      <c r="L4541" s="444">
        <f t="shared" ca="1" si="169"/>
        <v>-123726104337774.31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25">
      <c r="G4542" s="459"/>
      <c r="H4542" s="459">
        <v>4535</v>
      </c>
      <c r="I4542" s="444">
        <f t="shared" ca="1" si="170"/>
        <v>-123726104337774.31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-515525434740.72632</v>
      </c>
      <c r="L4542" s="444">
        <f t="shared" ca="1" si="169"/>
        <v>-124241629772515.03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25">
      <c r="G4543" s="459"/>
      <c r="H4543" s="459">
        <v>4536</v>
      </c>
      <c r="I4543" s="444">
        <f t="shared" ca="1" si="170"/>
        <v>-124241629772515.03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-517673457385.47931</v>
      </c>
      <c r="L4543" s="444">
        <f t="shared" ca="1" si="169"/>
        <v>-124759303229900.52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25">
      <c r="G4544" s="459"/>
      <c r="H4544" s="459">
        <v>4537</v>
      </c>
      <c r="I4544" s="444">
        <f t="shared" ca="1" si="170"/>
        <v>-124759303229900.52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-519830430124.58545</v>
      </c>
      <c r="L4544" s="444">
        <f t="shared" ca="1" si="169"/>
        <v>-125279133660025.09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25">
      <c r="G4545" s="459"/>
      <c r="H4545" s="459">
        <v>4538</v>
      </c>
      <c r="I4545" s="444">
        <f t="shared" ca="1" si="170"/>
        <v>-125279133660025.09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-521996390250.10455</v>
      </c>
      <c r="L4545" s="444">
        <f t="shared" ca="1" si="169"/>
        <v>-125801130050275.2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25">
      <c r="G4546" s="459"/>
      <c r="H4546" s="459">
        <v>4539</v>
      </c>
      <c r="I4546" s="444">
        <f t="shared" ca="1" si="170"/>
        <v>-125801130050275.2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-524171375209.47998</v>
      </c>
      <c r="L4546" s="444">
        <f t="shared" ca="1" si="169"/>
        <v>-126325301425484.69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25">
      <c r="G4547" s="459"/>
      <c r="H4547" s="459">
        <v>4540</v>
      </c>
      <c r="I4547" s="444">
        <f t="shared" ca="1" si="170"/>
        <v>-126325301425484.69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-526355422606.18628</v>
      </c>
      <c r="L4547" s="444">
        <f t="shared" ca="1" si="169"/>
        <v>-126851656848090.88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25">
      <c r="G4548" s="459"/>
      <c r="H4548" s="459">
        <v>4541</v>
      </c>
      <c r="I4548" s="444">
        <f t="shared" ca="1" si="170"/>
        <v>-126851656848090.88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-528548570200.37866</v>
      </c>
      <c r="L4548" s="444">
        <f t="shared" ca="1" si="169"/>
        <v>-127380205418291.25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25">
      <c r="G4549" s="459"/>
      <c r="H4549" s="459">
        <v>4542</v>
      </c>
      <c r="I4549" s="444">
        <f t="shared" ca="1" si="170"/>
        <v>-127380205418291.25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-530750855909.54694</v>
      </c>
      <c r="L4549" s="444">
        <f t="shared" ca="1" si="169"/>
        <v>-127910956274200.8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25">
      <c r="G4550" s="459"/>
      <c r="H4550" s="459">
        <v>4543</v>
      </c>
      <c r="I4550" s="444">
        <f t="shared" ca="1" si="170"/>
        <v>-127910956274200.8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-532962317809.16998</v>
      </c>
      <c r="L4550" s="444">
        <f t="shared" ca="1" si="169"/>
        <v>-128443918592009.97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25">
      <c r="G4551" s="459"/>
      <c r="H4551" s="459">
        <v>4544</v>
      </c>
      <c r="I4551" s="444">
        <f t="shared" ca="1" si="170"/>
        <v>-128443918592009.97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-535182994133.37488</v>
      </c>
      <c r="L4551" s="444">
        <f t="shared" ca="1" si="169"/>
        <v>-128979101586143.34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25">
      <c r="G4552" s="459"/>
      <c r="H4552" s="459">
        <v>4545</v>
      </c>
      <c r="I4552" s="444">
        <f t="shared" ca="1" si="170"/>
        <v>-128979101586143.34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-537412923275.59723</v>
      </c>
      <c r="L4552" s="444">
        <f t="shared" ca="1" si="169"/>
        <v>-129516514509418.94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25">
      <c r="G4553" s="459"/>
      <c r="H4553" s="459">
        <v>4546</v>
      </c>
      <c r="I4553" s="444">
        <f t="shared" ca="1" si="170"/>
        <v>-129516514509418.94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-539652143789.24554</v>
      </c>
      <c r="L4553" s="444">
        <f t="shared" ca="1" si="169"/>
        <v>-130056166653208.19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25">
      <c r="G4554" s="459"/>
      <c r="H4554" s="459">
        <v>4547</v>
      </c>
      <c r="I4554" s="444">
        <f t="shared" ca="1" si="170"/>
        <v>-130056166653208.19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-541900694388.36749</v>
      </c>
      <c r="L4554" s="444">
        <f t="shared" ca="1" si="169"/>
        <v>-130598067347596.56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25">
      <c r="G4555" s="459"/>
      <c r="H4555" s="459">
        <v>4548</v>
      </c>
      <c r="I4555" s="444">
        <f t="shared" ca="1" si="170"/>
        <v>-130598067347596.56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-544158613948.31909</v>
      </c>
      <c r="L4555" s="444">
        <f t="shared" ca="1" si="169"/>
        <v>-131142225961544.88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25">
      <c r="G4556" s="459"/>
      <c r="H4556" s="459">
        <v>4549</v>
      </c>
      <c r="I4556" s="444">
        <f t="shared" ca="1" si="170"/>
        <v>-131142225961544.88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-546425941506.43695</v>
      </c>
      <c r="L4556" s="444">
        <f t="shared" ca="1" si="169"/>
        <v>-131688651903051.31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25">
      <c r="G4557" s="459"/>
      <c r="H4557" s="459">
        <v>4550</v>
      </c>
      <c r="I4557" s="444">
        <f t="shared" ca="1" si="170"/>
        <v>-131688651903051.31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-548702716262.71381</v>
      </c>
      <c r="L4557" s="444">
        <f t="shared" ca="1" si="169"/>
        <v>-132237354619314.03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25">
      <c r="G4558" s="459"/>
      <c r="H4558" s="459">
        <v>4551</v>
      </c>
      <c r="I4558" s="444">
        <f t="shared" ca="1" si="170"/>
        <v>-132237354619314.03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-550988977580.4751</v>
      </c>
      <c r="L4558" s="444">
        <f t="shared" ca="1" si="169"/>
        <v>-132788343596894.5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25">
      <c r="G4559" s="459"/>
      <c r="H4559" s="459">
        <v>4552</v>
      </c>
      <c r="I4559" s="444">
        <f t="shared" ca="1" si="170"/>
        <v>-132788343596894.5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-553284764987.06042</v>
      </c>
      <c r="L4559" s="444">
        <f t="shared" ca="1" si="169"/>
        <v>-133341628361881.56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25">
      <c r="G4560" s="459"/>
      <c r="H4560" s="459">
        <v>4553</v>
      </c>
      <c r="I4560" s="444">
        <f t="shared" ca="1" si="170"/>
        <v>-133341628361881.56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-555590118174.50647</v>
      </c>
      <c r="L4560" s="444">
        <f t="shared" ca="1" si="169"/>
        <v>-133897218480056.06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25">
      <c r="G4561" s="459"/>
      <c r="H4561" s="459">
        <v>4554</v>
      </c>
      <c r="I4561" s="444">
        <f t="shared" ca="1" si="170"/>
        <v>-133897218480056.06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-557905077000.23364</v>
      </c>
      <c r="L4561" s="444">
        <f t="shared" ca="1" si="169"/>
        <v>-134455123557056.3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25">
      <c r="G4562" s="459"/>
      <c r="H4562" s="459">
        <v>4555</v>
      </c>
      <c r="I4562" s="444">
        <f t="shared" ca="1" si="170"/>
        <v>-134455123557056.3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-560229681487.7345</v>
      </c>
      <c r="L4562" s="444">
        <f t="shared" ca="1" si="169"/>
        <v>-135015353238544.03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25">
      <c r="G4563" s="459"/>
      <c r="H4563" s="459">
        <v>4556</v>
      </c>
      <c r="I4563" s="444">
        <f t="shared" ca="1" si="170"/>
        <v>-135015353238544.03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-562563971827.26685</v>
      </c>
      <c r="L4563" s="444">
        <f t="shared" ca="1" si="169"/>
        <v>-135577917210371.3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25">
      <c r="G4564" s="459"/>
      <c r="H4564" s="459">
        <v>4557</v>
      </c>
      <c r="I4564" s="444">
        <f t="shared" ca="1" si="170"/>
        <v>-135577917210371.3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-564907988376.54712</v>
      </c>
      <c r="L4564" s="444">
        <f t="shared" ca="1" si="169"/>
        <v>-136142825198747.84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25">
      <c r="G4565" s="459"/>
      <c r="H4565" s="459">
        <v>4558</v>
      </c>
      <c r="I4565" s="444">
        <f t="shared" ca="1" si="170"/>
        <v>-136142825198747.84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-567261771661.44946</v>
      </c>
      <c r="L4565" s="444">
        <f t="shared" ca="1" si="169"/>
        <v>-136710086970409.3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25">
      <c r="G4566" s="459"/>
      <c r="H4566" s="459">
        <v>4559</v>
      </c>
      <c r="I4566" s="444">
        <f t="shared" ca="1" si="170"/>
        <v>-136710086970409.3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-569625362376.70544</v>
      </c>
      <c r="L4566" s="444">
        <f t="shared" ca="1" si="169"/>
        <v>-137279712332786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25">
      <c r="G4567" s="459"/>
      <c r="H4567" s="459">
        <v>4560</v>
      </c>
      <c r="I4567" s="444">
        <f t="shared" ca="1" si="170"/>
        <v>-137279712332786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-571998801386.60828</v>
      </c>
      <c r="L4567" s="444">
        <f t="shared" ca="1" si="169"/>
        <v>-137851711134172.61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25">
      <c r="G4568" s="459"/>
      <c r="H4568" s="459">
        <v>4561</v>
      </c>
      <c r="I4568" s="444">
        <f t="shared" ca="1" si="170"/>
        <v>-137851711134172.61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-574382129725.71924</v>
      </c>
      <c r="L4568" s="444">
        <f t="shared" ca="1" si="169"/>
        <v>-138426093263898.33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25">
      <c r="G4569" s="459"/>
      <c r="H4569" s="459">
        <v>4562</v>
      </c>
      <c r="I4569" s="444">
        <f t="shared" ca="1" si="170"/>
        <v>-138426093263898.33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-576775388599.57642</v>
      </c>
      <c r="L4569" s="444">
        <f t="shared" ca="1" si="169"/>
        <v>-139002868652497.91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25">
      <c r="G4570" s="459"/>
      <c r="H4570" s="459">
        <v>4563</v>
      </c>
      <c r="I4570" s="444">
        <f t="shared" ca="1" si="170"/>
        <v>-139002868652497.91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-579178619385.40784</v>
      </c>
      <c r="L4570" s="444">
        <f t="shared" ca="1" si="169"/>
        <v>-139582047271883.31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25">
      <c r="G4571" s="459"/>
      <c r="H4571" s="459">
        <v>4564</v>
      </c>
      <c r="I4571" s="444">
        <f t="shared" ca="1" si="170"/>
        <v>-139582047271883.31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-581591863632.84717</v>
      </c>
      <c r="L4571" s="444">
        <f t="shared" ca="1" si="169"/>
        <v>-140163639135516.16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25">
      <c r="G4572" s="459"/>
      <c r="H4572" s="459">
        <v>4565</v>
      </c>
      <c r="I4572" s="444">
        <f t="shared" ca="1" si="170"/>
        <v>-140163639135516.16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-584015163064.65063</v>
      </c>
      <c r="L4572" s="444">
        <f t="shared" ca="1" si="169"/>
        <v>-140747654298580.81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25">
      <c r="G4573" s="459"/>
      <c r="H4573" s="459">
        <v>4566</v>
      </c>
      <c r="I4573" s="444">
        <f t="shared" ca="1" si="170"/>
        <v>-140747654298580.81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-586448559577.42004</v>
      </c>
      <c r="L4573" s="444">
        <f t="shared" ca="1" si="169"/>
        <v>-141334102858158.22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25">
      <c r="G4574" s="459"/>
      <c r="H4574" s="459">
        <v>4567</v>
      </c>
      <c r="I4574" s="444">
        <f t="shared" ca="1" si="170"/>
        <v>-141334102858158.22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-588892095242.32593</v>
      </c>
      <c r="L4574" s="444">
        <f t="shared" ca="1" si="169"/>
        <v>-141922994953400.53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25">
      <c r="G4575" s="459"/>
      <c r="H4575" s="459">
        <v>4568</v>
      </c>
      <c r="I4575" s="444">
        <f t="shared" ca="1" si="170"/>
        <v>-141922994953400.53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-591345812305.83557</v>
      </c>
      <c r="L4575" s="444">
        <f t="shared" ca="1" si="169"/>
        <v>-142514340765706.38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25">
      <c r="G4576" s="459"/>
      <c r="H4576" s="459">
        <v>4569</v>
      </c>
      <c r="I4576" s="444">
        <f t="shared" ca="1" si="170"/>
        <v>-142514340765706.38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-593809753190.44324</v>
      </c>
      <c r="L4576" s="444">
        <f t="shared" ca="1" si="169"/>
        <v>-143108150518896.81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25">
      <c r="G4577" s="459"/>
      <c r="H4577" s="459">
        <v>4570</v>
      </c>
      <c r="I4577" s="444">
        <f t="shared" ca="1" si="170"/>
        <v>-143108150518896.81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-596283960495.40332</v>
      </c>
      <c r="L4577" s="444">
        <f t="shared" ca="1" si="169"/>
        <v>-143704434479392.22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25">
      <c r="G4578" s="459"/>
      <c r="H4578" s="459">
        <v>4571</v>
      </c>
      <c r="I4578" s="444">
        <f t="shared" ca="1" si="170"/>
        <v>-143704434479392.22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-598768476997.46753</v>
      </c>
      <c r="L4578" s="444">
        <f t="shared" ca="1" si="169"/>
        <v>-144303202956389.69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25">
      <c r="G4579" s="459"/>
      <c r="H4579" s="459">
        <v>4572</v>
      </c>
      <c r="I4579" s="444">
        <f t="shared" ca="1" si="170"/>
        <v>-144303202956389.69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-601263345651.62366</v>
      </c>
      <c r="L4579" s="444">
        <f t="shared" ca="1" si="169"/>
        <v>-144904466302041.31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25">
      <c r="G4580" s="459"/>
      <c r="H4580" s="459">
        <v>4573</v>
      </c>
      <c r="I4580" s="444">
        <f t="shared" ca="1" si="170"/>
        <v>-144904466302041.31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-603768609591.83875</v>
      </c>
      <c r="L4580" s="444">
        <f t="shared" ca="1" si="169"/>
        <v>-145508234911633.16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25">
      <c r="G4581" s="459"/>
      <c r="H4581" s="459">
        <v>4574</v>
      </c>
      <c r="I4581" s="444">
        <f t="shared" ca="1" si="170"/>
        <v>-145508234911633.16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-606284312131.80481</v>
      </c>
      <c r="L4581" s="444">
        <f t="shared" ca="1" si="169"/>
        <v>-146114519223764.97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25">
      <c r="G4582" s="459"/>
      <c r="H4582" s="459">
        <v>4575</v>
      </c>
      <c r="I4582" s="444">
        <f t="shared" ca="1" si="170"/>
        <v>-146114519223764.97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-608810496765.68738</v>
      </c>
      <c r="L4582" s="444">
        <f t="shared" ca="1" si="169"/>
        <v>-146723329720530.66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25">
      <c r="G4583" s="459"/>
      <c r="H4583" s="459">
        <v>4576</v>
      </c>
      <c r="I4583" s="444">
        <f t="shared" ca="1" si="170"/>
        <v>-146723329720530.66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-611347207168.87769</v>
      </c>
      <c r="L4583" s="444">
        <f t="shared" ca="1" si="169"/>
        <v>-147334676927699.53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25">
      <c r="G4584" s="459"/>
      <c r="H4584" s="459">
        <v>4577</v>
      </c>
      <c r="I4584" s="444">
        <f t="shared" ca="1" si="170"/>
        <v>-147334676927699.53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-613894487198.74805</v>
      </c>
      <c r="L4584" s="444">
        <f t="shared" ca="1" si="169"/>
        <v>-147948571414898.28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25">
      <c r="G4585" s="459"/>
      <c r="H4585" s="459">
        <v>4578</v>
      </c>
      <c r="I4585" s="444">
        <f t="shared" ca="1" si="170"/>
        <v>-147948571414898.28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-616452380895.40955</v>
      </c>
      <c r="L4585" s="444">
        <f t="shared" ca="1" si="169"/>
        <v>-148565023795793.69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25">
      <c r="G4586" s="459"/>
      <c r="H4586" s="459">
        <v>4579</v>
      </c>
      <c r="I4586" s="444">
        <f t="shared" ca="1" si="170"/>
        <v>-148565023795793.69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-619020932482.47363</v>
      </c>
      <c r="L4586" s="444">
        <f t="shared" ca="1" si="169"/>
        <v>-149184044728276.16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25">
      <c r="G4587" s="459"/>
      <c r="H4587" s="459">
        <v>4580</v>
      </c>
      <c r="I4587" s="444">
        <f t="shared" ca="1" si="170"/>
        <v>-149184044728276.16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-621600186367.81726</v>
      </c>
      <c r="L4587" s="444">
        <f t="shared" ca="1" si="169"/>
        <v>-149805644914643.97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25">
      <c r="G4588" s="459"/>
      <c r="H4588" s="459">
        <v>4581</v>
      </c>
      <c r="I4588" s="444">
        <f t="shared" ca="1" si="170"/>
        <v>-149805644914643.97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-624190187144.34985</v>
      </c>
      <c r="L4588" s="444">
        <f t="shared" ca="1" si="169"/>
        <v>-150429835101788.31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25">
      <c r="G4589" s="459"/>
      <c r="H4589" s="459">
        <v>4582</v>
      </c>
      <c r="I4589" s="444">
        <f t="shared" ca="1" si="170"/>
        <v>-150429835101788.31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-626790979590.78467</v>
      </c>
      <c r="L4589" s="444">
        <f t="shared" ca="1" si="169"/>
        <v>-151056626081379.09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25">
      <c r="G4590" s="459"/>
      <c r="H4590" s="459">
        <v>4583</v>
      </c>
      <c r="I4590" s="444">
        <f t="shared" ca="1" si="170"/>
        <v>-151056626081379.09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-629402608672.41284</v>
      </c>
      <c r="L4590" s="444">
        <f t="shared" ca="1" si="169"/>
        <v>-151686028690051.5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25">
      <c r="G4591" s="459"/>
      <c r="H4591" s="459">
        <v>4584</v>
      </c>
      <c r="I4591" s="444">
        <f t="shared" ca="1" si="170"/>
        <v>-151686028690051.5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-632025119541.88123</v>
      </c>
      <c r="L4591" s="444">
        <f t="shared" ca="1" si="169"/>
        <v>-152318053809593.38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25">
      <c r="G4592" s="459"/>
      <c r="H4592" s="459">
        <v>4585</v>
      </c>
      <c r="I4592" s="444">
        <f t="shared" ca="1" si="170"/>
        <v>-152318053809593.38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-634658557539.97241</v>
      </c>
      <c r="L4592" s="444">
        <f t="shared" ca="1" si="169"/>
        <v>-152952712367133.34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25">
      <c r="G4593" s="459"/>
      <c r="H4593" s="459">
        <v>4586</v>
      </c>
      <c r="I4593" s="444">
        <f t="shared" ca="1" si="170"/>
        <v>-152952712367133.34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-637302968196.38892</v>
      </c>
      <c r="L4593" s="444">
        <f t="shared" ca="1" si="169"/>
        <v>-153590015335329.72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25">
      <c r="G4594" s="459"/>
      <c r="H4594" s="459">
        <v>4587</v>
      </c>
      <c r="I4594" s="444">
        <f t="shared" ca="1" si="170"/>
        <v>-153590015335329.72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-639958397230.54053</v>
      </c>
      <c r="L4594" s="444">
        <f t="shared" ca="1" si="169"/>
        <v>-154229973732560.25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25">
      <c r="G4595" s="459"/>
      <c r="H4595" s="459">
        <v>4588</v>
      </c>
      <c r="I4595" s="444">
        <f t="shared" ca="1" si="170"/>
        <v>-154229973732560.25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-642624890552.33435</v>
      </c>
      <c r="L4595" s="444">
        <f t="shared" ca="1" si="169"/>
        <v>-154872598623112.59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25">
      <c r="G4596" s="459"/>
      <c r="H4596" s="459">
        <v>4589</v>
      </c>
      <c r="I4596" s="444">
        <f t="shared" ca="1" si="170"/>
        <v>-154872598623112.59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-645302494262.96912</v>
      </c>
      <c r="L4596" s="444">
        <f t="shared" ca="1" si="169"/>
        <v>-155517901117375.56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25">
      <c r="G4597" s="459"/>
      <c r="H4597" s="459">
        <v>4590</v>
      </c>
      <c r="I4597" s="444">
        <f t="shared" ca="1" si="170"/>
        <v>-155517901117375.56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-647991254655.73145</v>
      </c>
      <c r="L4597" s="444">
        <f t="shared" ca="1" si="169"/>
        <v>-156165892372031.28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25">
      <c r="G4598" s="459"/>
      <c r="H4598" s="459">
        <v>4591</v>
      </c>
      <c r="I4598" s="444">
        <f t="shared" ca="1" si="170"/>
        <v>-156165892372031.28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-650691218216.797</v>
      </c>
      <c r="L4598" s="444">
        <f t="shared" ref="L4598:L4852" ca="1" si="174">I4598-J4598+K4598</f>
        <v>-156816583590248.09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25">
      <c r="G4599" s="459"/>
      <c r="H4599" s="459">
        <v>4592</v>
      </c>
      <c r="I4599" s="444">
        <f t="shared" ref="I4599:I4853" ca="1" si="175">L4598</f>
        <v>-156816583590248.09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-653402431626.03369</v>
      </c>
      <c r="L4599" s="444">
        <f t="shared" ca="1" si="174"/>
        <v>-157469986021874.13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25">
      <c r="G4600" s="459"/>
      <c r="H4600" s="459">
        <v>4593</v>
      </c>
      <c r="I4600" s="444">
        <f t="shared" ca="1" si="175"/>
        <v>-157469986021874.13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-656124941757.80884</v>
      </c>
      <c r="L4600" s="444">
        <f t="shared" ca="1" si="174"/>
        <v>-158126110963631.94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25">
      <c r="G4601" s="459"/>
      <c r="H4601" s="459">
        <v>4594</v>
      </c>
      <c r="I4601" s="444">
        <f t="shared" ca="1" si="175"/>
        <v>-158126110963631.94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-658858795681.79968</v>
      </c>
      <c r="L4601" s="444">
        <f t="shared" ca="1" si="174"/>
        <v>-158784969759313.75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25">
      <c r="G4602" s="459"/>
      <c r="H4602" s="459">
        <v>4595</v>
      </c>
      <c r="I4602" s="444">
        <f t="shared" ca="1" si="175"/>
        <v>-158784969759313.75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-661604040663.80725</v>
      </c>
      <c r="L4602" s="444">
        <f t="shared" ca="1" si="174"/>
        <v>-159446573799977.56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25">
      <c r="G4603" s="459"/>
      <c r="H4603" s="459">
        <v>4596</v>
      </c>
      <c r="I4603" s="444">
        <f t="shared" ca="1" si="175"/>
        <v>-159446573799977.56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-664360724166.57312</v>
      </c>
      <c r="L4603" s="444">
        <f t="shared" ca="1" si="174"/>
        <v>-160110934524144.13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25">
      <c r="G4604" s="459"/>
      <c r="H4604" s="459">
        <v>4597</v>
      </c>
      <c r="I4604" s="444">
        <f t="shared" ca="1" si="175"/>
        <v>-160110934524144.13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-667128893850.60046</v>
      </c>
      <c r="L4604" s="444">
        <f t="shared" ca="1" si="174"/>
        <v>-160778063417994.72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25">
      <c r="G4605" s="459"/>
      <c r="H4605" s="459">
        <v>4598</v>
      </c>
      <c r="I4605" s="444">
        <f t="shared" ca="1" si="175"/>
        <v>-160778063417994.72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-669908597574.97803</v>
      </c>
      <c r="L4605" s="444">
        <f t="shared" ca="1" si="174"/>
        <v>-161447972015569.69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25">
      <c r="G4606" s="459"/>
      <c r="H4606" s="459">
        <v>4599</v>
      </c>
      <c r="I4606" s="444">
        <f t="shared" ca="1" si="175"/>
        <v>-161447972015569.69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-672699883398.20703</v>
      </c>
      <c r="L4606" s="444">
        <f t="shared" ca="1" si="174"/>
        <v>-162120671898967.91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25">
      <c r="G4607" s="459"/>
      <c r="H4607" s="459">
        <v>4600</v>
      </c>
      <c r="I4607" s="444">
        <f t="shared" ca="1" si="175"/>
        <v>-162120671898967.91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-675502799579.03296</v>
      </c>
      <c r="L4607" s="444">
        <f t="shared" ca="1" si="174"/>
        <v>-162796174698546.94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25">
      <c r="G4608" s="459"/>
      <c r="H4608" s="459">
        <v>4601</v>
      </c>
      <c r="I4608" s="444">
        <f t="shared" ca="1" si="175"/>
        <v>-162796174698546.94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-678317394577.27893</v>
      </c>
      <c r="L4608" s="444">
        <f t="shared" ca="1" si="174"/>
        <v>-163474492093124.22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25">
      <c r="G4609" s="459"/>
      <c r="H4609" s="459">
        <v>4602</v>
      </c>
      <c r="I4609" s="444">
        <f t="shared" ca="1" si="175"/>
        <v>-163474492093124.22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-681143717054.6842</v>
      </c>
      <c r="L4609" s="444">
        <f t="shared" ca="1" si="174"/>
        <v>-164155635810178.91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25">
      <c r="G4610" s="459"/>
      <c r="H4610" s="459">
        <v>4603</v>
      </c>
      <c r="I4610" s="444">
        <f t="shared" ca="1" si="175"/>
        <v>-164155635810178.91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-683981815875.74548</v>
      </c>
      <c r="L4610" s="444">
        <f t="shared" ca="1" si="174"/>
        <v>-164839617626054.66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25">
      <c r="G4611" s="459"/>
      <c r="H4611" s="459">
        <v>4604</v>
      </c>
      <c r="I4611" s="444">
        <f t="shared" ca="1" si="175"/>
        <v>-164839617626054.66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-686831740108.56104</v>
      </c>
      <c r="L4611" s="444">
        <f t="shared" ca="1" si="174"/>
        <v>-165526449366163.22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25">
      <c r="G4612" s="459"/>
      <c r="H4612" s="459">
        <v>4605</v>
      </c>
      <c r="I4612" s="444">
        <f t="shared" ca="1" si="175"/>
        <v>-165526449366163.22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-689693539025.68005</v>
      </c>
      <c r="L4612" s="444">
        <f t="shared" ca="1" si="174"/>
        <v>-166216142905188.91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25">
      <c r="G4613" s="459"/>
      <c r="H4613" s="459">
        <v>4606</v>
      </c>
      <c r="I4613" s="444">
        <f t="shared" ca="1" si="175"/>
        <v>-166216142905188.91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-692567262104.95374</v>
      </c>
      <c r="L4613" s="444">
        <f t="shared" ca="1" si="174"/>
        <v>-166908710167293.88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25">
      <c r="G4614" s="459"/>
      <c r="H4614" s="459">
        <v>4607</v>
      </c>
      <c r="I4614" s="444">
        <f t="shared" ca="1" si="175"/>
        <v>-166908710167293.88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-695452959030.39111</v>
      </c>
      <c r="L4614" s="444">
        <f t="shared" ca="1" si="174"/>
        <v>-167604163126324.28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25">
      <c r="G4615" s="459"/>
      <c r="H4615" s="459">
        <v>4608</v>
      </c>
      <c r="I4615" s="444">
        <f t="shared" ca="1" si="175"/>
        <v>-167604163126324.28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-698350679693.01782</v>
      </c>
      <c r="L4615" s="444">
        <f t="shared" ca="1" si="174"/>
        <v>-168302513806017.31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25">
      <c r="G4616" s="459"/>
      <c r="H4616" s="459">
        <v>4609</v>
      </c>
      <c r="I4616" s="444">
        <f t="shared" ca="1" si="175"/>
        <v>-168302513806017.31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-701260474191.73877</v>
      </c>
      <c r="L4616" s="444">
        <f t="shared" ca="1" si="174"/>
        <v>-169003774280209.06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25">
      <c r="G4617" s="459"/>
      <c r="H4617" s="459">
        <v>4610</v>
      </c>
      <c r="I4617" s="444">
        <f t="shared" ca="1" si="175"/>
        <v>-169003774280209.06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-704182392834.20447</v>
      </c>
      <c r="L4617" s="444">
        <f t="shared" ca="1" si="174"/>
        <v>-169707956673043.28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25">
      <c r="G4618" s="459"/>
      <c r="H4618" s="459">
        <v>4611</v>
      </c>
      <c r="I4618" s="444">
        <f t="shared" ca="1" si="175"/>
        <v>-169707956673043.28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-707116486137.6803</v>
      </c>
      <c r="L4618" s="444">
        <f t="shared" ca="1" si="174"/>
        <v>-170415073159180.97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25">
      <c r="G4619" s="459"/>
      <c r="H4619" s="459">
        <v>4612</v>
      </c>
      <c r="I4619" s="444">
        <f t="shared" ca="1" si="175"/>
        <v>-170415073159180.97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-710062804829.92065</v>
      </c>
      <c r="L4619" s="444">
        <f t="shared" ca="1" si="174"/>
        <v>-171125135964010.88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25">
      <c r="G4620" s="459"/>
      <c r="H4620" s="459">
        <v>4613</v>
      </c>
      <c r="I4620" s="444">
        <f t="shared" ca="1" si="175"/>
        <v>-171125135964010.88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-713021399850.04529</v>
      </c>
      <c r="L4620" s="444">
        <f t="shared" ca="1" si="174"/>
        <v>-171838157363860.91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25">
      <c r="G4621" s="459"/>
      <c r="H4621" s="459">
        <v>4614</v>
      </c>
      <c r="I4621" s="444">
        <f t="shared" ca="1" si="175"/>
        <v>-171838157363860.91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-715992322349.42041</v>
      </c>
      <c r="L4621" s="444">
        <f t="shared" ca="1" si="174"/>
        <v>-172554149686210.31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25">
      <c r="G4622" s="459"/>
      <c r="H4622" s="459">
        <v>4615</v>
      </c>
      <c r="I4622" s="444">
        <f t="shared" ca="1" si="175"/>
        <v>-172554149686210.31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-718975623692.54297</v>
      </c>
      <c r="L4622" s="444">
        <f t="shared" ca="1" si="174"/>
        <v>-173273125309902.84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25">
      <c r="G4623" s="459"/>
      <c r="H4623" s="459">
        <v>4616</v>
      </c>
      <c r="I4623" s="444">
        <f t="shared" ca="1" si="175"/>
        <v>-173273125309902.84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-721971355457.92847</v>
      </c>
      <c r="L4623" s="444">
        <f t="shared" ca="1" si="174"/>
        <v>-173995096665360.78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25">
      <c r="G4624" s="459"/>
      <c r="H4624" s="459">
        <v>4617</v>
      </c>
      <c r="I4624" s="444">
        <f t="shared" ca="1" si="175"/>
        <v>-173995096665360.78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-724979569439.0033</v>
      </c>
      <c r="L4624" s="444">
        <f t="shared" ca="1" si="174"/>
        <v>-174720076234799.78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25">
      <c r="G4625" s="459"/>
      <c r="H4625" s="459">
        <v>4618</v>
      </c>
      <c r="I4625" s="444">
        <f t="shared" ca="1" si="175"/>
        <v>-174720076234799.78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-728000317644.99902</v>
      </c>
      <c r="L4625" s="444">
        <f t="shared" ca="1" si="174"/>
        <v>-175448076552444.78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25">
      <c r="G4626" s="459"/>
      <c r="H4626" s="459">
        <v>4619</v>
      </c>
      <c r="I4626" s="444">
        <f t="shared" ca="1" si="175"/>
        <v>-175448076552444.78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-731033652301.85327</v>
      </c>
      <c r="L4626" s="444">
        <f t="shared" ca="1" si="174"/>
        <v>-176179110204746.63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25">
      <c r="G4627" s="459"/>
      <c r="H4627" s="459">
        <v>4620</v>
      </c>
      <c r="I4627" s="444">
        <f t="shared" ca="1" si="175"/>
        <v>-176179110204746.63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-734079625853.11096</v>
      </c>
      <c r="L4627" s="444">
        <f t="shared" ca="1" si="174"/>
        <v>-176913189830599.75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25">
      <c r="G4628" s="459"/>
      <c r="H4628" s="459">
        <v>4621</v>
      </c>
      <c r="I4628" s="444">
        <f t="shared" ca="1" si="175"/>
        <v>-176913189830599.75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-737138290960.83228</v>
      </c>
      <c r="L4628" s="444">
        <f t="shared" ca="1" si="174"/>
        <v>-177650328121560.59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25">
      <c r="G4629" s="459"/>
      <c r="H4629" s="459">
        <v>4622</v>
      </c>
      <c r="I4629" s="444">
        <f t="shared" ca="1" si="175"/>
        <v>-177650328121560.59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-740209700506.50244</v>
      </c>
      <c r="L4629" s="444">
        <f t="shared" ca="1" si="174"/>
        <v>-178390537822067.09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25">
      <c r="G4630" s="459"/>
      <c r="H4630" s="459">
        <v>4623</v>
      </c>
      <c r="I4630" s="444">
        <f t="shared" ca="1" si="175"/>
        <v>-178390537822067.09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-743293907591.94617</v>
      </c>
      <c r="L4630" s="444">
        <f t="shared" ca="1" si="174"/>
        <v>-179133831729659.03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25">
      <c r="G4631" s="459"/>
      <c r="H4631" s="459">
        <v>4624</v>
      </c>
      <c r="I4631" s="444">
        <f t="shared" ca="1" si="175"/>
        <v>-179133831729659.03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-746390965540.24597</v>
      </c>
      <c r="L4631" s="444">
        <f t="shared" ca="1" si="174"/>
        <v>-179880222695199.28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25">
      <c r="G4632" s="459"/>
      <c r="H4632" s="459">
        <v>4625</v>
      </c>
      <c r="I4632" s="444">
        <f t="shared" ca="1" si="175"/>
        <v>-179880222695199.28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-749500927896.6637</v>
      </c>
      <c r="L4632" s="444">
        <f t="shared" ca="1" si="174"/>
        <v>-180629723623095.94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25">
      <c r="G4633" s="459"/>
      <c r="H4633" s="459">
        <v>4626</v>
      </c>
      <c r="I4633" s="444">
        <f t="shared" ca="1" si="175"/>
        <v>-180629723623095.94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-752623848429.56641</v>
      </c>
      <c r="L4633" s="444">
        <f t="shared" ca="1" si="174"/>
        <v>-181382347471525.5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25">
      <c r="G4634" s="459"/>
      <c r="H4634" s="459">
        <v>4627</v>
      </c>
      <c r="I4634" s="444">
        <f t="shared" ca="1" si="175"/>
        <v>-181382347471525.5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-755759781131.3562</v>
      </c>
      <c r="L4634" s="444">
        <f t="shared" ca="1" si="174"/>
        <v>-182138107252656.84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25">
      <c r="G4635" s="459"/>
      <c r="H4635" s="459">
        <v>4628</v>
      </c>
      <c r="I4635" s="444">
        <f t="shared" ca="1" si="175"/>
        <v>-182138107252656.84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-758908780219.40356</v>
      </c>
      <c r="L4635" s="444">
        <f t="shared" ca="1" si="174"/>
        <v>-182897016032876.25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25">
      <c r="G4636" s="459"/>
      <c r="H4636" s="459">
        <v>4629</v>
      </c>
      <c r="I4636" s="444">
        <f t="shared" ca="1" si="175"/>
        <v>-182897016032876.25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-762070900136.98438</v>
      </c>
      <c r="L4636" s="444">
        <f t="shared" ca="1" si="174"/>
        <v>-183659086933013.25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25">
      <c r="G4637" s="459"/>
      <c r="H4637" s="459">
        <v>4630</v>
      </c>
      <c r="I4637" s="444">
        <f t="shared" ca="1" si="175"/>
        <v>-183659086933013.25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-765246195554.22192</v>
      </c>
      <c r="L4637" s="444">
        <f t="shared" ca="1" si="174"/>
        <v>-184424333128567.47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25">
      <c r="G4638" s="459"/>
      <c r="H4638" s="459">
        <v>4631</v>
      </c>
      <c r="I4638" s="444">
        <f t="shared" ca="1" si="175"/>
        <v>-184424333128567.47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-768434721369.03113</v>
      </c>
      <c r="L4638" s="444">
        <f t="shared" ca="1" si="174"/>
        <v>-185192767849936.5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25">
      <c r="G4639" s="459"/>
      <c r="H4639" s="459">
        <v>4632</v>
      </c>
      <c r="I4639" s="444">
        <f t="shared" ca="1" si="175"/>
        <v>-185192767849936.5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-771636532708.06873</v>
      </c>
      <c r="L4639" s="444">
        <f t="shared" ca="1" si="174"/>
        <v>-185964404382644.56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25">
      <c r="G4640" s="459"/>
      <c r="H4640" s="459">
        <v>4633</v>
      </c>
      <c r="I4640" s="444">
        <f t="shared" ca="1" si="175"/>
        <v>-185964404382644.56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-774851684927.68567</v>
      </c>
      <c r="L4640" s="444">
        <f t="shared" ca="1" si="174"/>
        <v>-186739256067572.25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25">
      <c r="G4641" s="459"/>
      <c r="H4641" s="459">
        <v>4634</v>
      </c>
      <c r="I4641" s="444">
        <f t="shared" ca="1" si="175"/>
        <v>-186739256067572.25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-778080233614.8844</v>
      </c>
      <c r="L4641" s="444">
        <f t="shared" ca="1" si="174"/>
        <v>-187517336301187.13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25">
      <c r="G4642" s="459"/>
      <c r="H4642" s="459">
        <v>4635</v>
      </c>
      <c r="I4642" s="444">
        <f t="shared" ca="1" si="175"/>
        <v>-187517336301187.13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-781322234588.27966</v>
      </c>
      <c r="L4642" s="444">
        <f t="shared" ca="1" si="174"/>
        <v>-188298658535775.41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25">
      <c r="G4643" s="459"/>
      <c r="H4643" s="459">
        <v>4636</v>
      </c>
      <c r="I4643" s="444">
        <f t="shared" ca="1" si="175"/>
        <v>-188298658535775.41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-784577743899.06421</v>
      </c>
      <c r="L4643" s="444">
        <f t="shared" ca="1" si="174"/>
        <v>-189083236279674.47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25">
      <c r="G4644" s="459"/>
      <c r="H4644" s="459">
        <v>4637</v>
      </c>
      <c r="I4644" s="444">
        <f t="shared" ca="1" si="175"/>
        <v>-189083236279674.47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-787846817831.97693</v>
      </c>
      <c r="L4644" s="444">
        <f t="shared" ca="1" si="174"/>
        <v>-189871083097506.44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25">
      <c r="G4645" s="459"/>
      <c r="H4645" s="459">
        <v>4638</v>
      </c>
      <c r="I4645" s="444">
        <f t="shared" ca="1" si="175"/>
        <v>-189871083097506.44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-791129512906.27686</v>
      </c>
      <c r="L4645" s="444">
        <f t="shared" ca="1" si="174"/>
        <v>-190662212610412.72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25">
      <c r="G4646" s="459"/>
      <c r="H4646" s="459">
        <v>4639</v>
      </c>
      <c r="I4646" s="444">
        <f t="shared" ca="1" si="175"/>
        <v>-190662212610412.72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-794425885876.7196</v>
      </c>
      <c r="L4646" s="444">
        <f t="shared" ca="1" si="174"/>
        <v>-191456638496289.44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25">
      <c r="G4647" s="459"/>
      <c r="H4647" s="459">
        <v>4640</v>
      </c>
      <c r="I4647" s="444">
        <f t="shared" ca="1" si="175"/>
        <v>-191456638496289.44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-797735993734.53931</v>
      </c>
      <c r="L4647" s="444">
        <f t="shared" ca="1" si="174"/>
        <v>-192254374490023.97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25">
      <c r="G4648" s="459"/>
      <c r="H4648" s="459">
        <v>4641</v>
      </c>
      <c r="I4648" s="444">
        <f t="shared" ca="1" si="175"/>
        <v>-192254374490023.97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-801059893708.43323</v>
      </c>
      <c r="L4648" s="444">
        <f t="shared" ca="1" si="174"/>
        <v>-193055434383732.41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25">
      <c r="G4649" s="459"/>
      <c r="H4649" s="459">
        <v>4642</v>
      </c>
      <c r="I4649" s="444">
        <f t="shared" ca="1" si="175"/>
        <v>-193055434383732.41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-804397643265.55164</v>
      </c>
      <c r="L4649" s="444">
        <f t="shared" ca="1" si="174"/>
        <v>-193859832026997.97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25">
      <c r="G4650" s="459"/>
      <c r="H4650" s="459">
        <v>4643</v>
      </c>
      <c r="I4650" s="444">
        <f t="shared" ca="1" si="175"/>
        <v>-193859832026997.97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-807749300112.49158</v>
      </c>
      <c r="L4650" s="444">
        <f t="shared" ca="1" si="174"/>
        <v>-194667581327110.47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25">
      <c r="G4651" s="459"/>
      <c r="H4651" s="459">
        <v>4644</v>
      </c>
      <c r="I4651" s="444">
        <f t="shared" ca="1" si="175"/>
        <v>-194667581327110.47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-811114922196.29358</v>
      </c>
      <c r="L4651" s="444">
        <f t="shared" ca="1" si="174"/>
        <v>-195478696249306.75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25">
      <c r="G4652" s="459"/>
      <c r="H4652" s="459">
        <v>4645</v>
      </c>
      <c r="I4652" s="444">
        <f t="shared" ca="1" si="175"/>
        <v>-195478696249306.75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-814494567705.44482</v>
      </c>
      <c r="L4652" s="444">
        <f t="shared" ca="1" si="174"/>
        <v>-196293190817012.19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25">
      <c r="G4653" s="459"/>
      <c r="H4653" s="459">
        <v>4646</v>
      </c>
      <c r="I4653" s="444">
        <f t="shared" ca="1" si="175"/>
        <v>-196293190817012.19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-817888295070.88416</v>
      </c>
      <c r="L4653" s="444">
        <f t="shared" ca="1" si="174"/>
        <v>-197111079112083.06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25">
      <c r="G4654" s="459"/>
      <c r="H4654" s="459">
        <v>4647</v>
      </c>
      <c r="I4654" s="444">
        <f t="shared" ca="1" si="175"/>
        <v>-197111079112083.06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-821296162967.0127</v>
      </c>
      <c r="L4654" s="444">
        <f t="shared" ca="1" si="174"/>
        <v>-197932375275050.06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25">
      <c r="G4655" s="459"/>
      <c r="H4655" s="459">
        <v>4648</v>
      </c>
      <c r="I4655" s="444">
        <f t="shared" ca="1" si="175"/>
        <v>-197932375275050.06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-824718230312.70862</v>
      </c>
      <c r="L4655" s="444">
        <f t="shared" ca="1" si="174"/>
        <v>-198757093505362.78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25">
      <c r="G4656" s="459"/>
      <c r="H4656" s="459">
        <v>4649</v>
      </c>
      <c r="I4656" s="444">
        <f t="shared" ca="1" si="175"/>
        <v>-198757093505362.78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-828154556272.34497</v>
      </c>
      <c r="L4656" s="444">
        <f t="shared" ca="1" si="174"/>
        <v>-199585248061635.13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25">
      <c r="G4657" s="459"/>
      <c r="H4657" s="459">
        <v>4650</v>
      </c>
      <c r="I4657" s="444">
        <f t="shared" ca="1" si="175"/>
        <v>-199585248061635.13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-831605200256.81299</v>
      </c>
      <c r="L4657" s="444">
        <f t="shared" ca="1" si="174"/>
        <v>-200416853261891.94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25">
      <c r="G4658" s="459"/>
      <c r="H4658" s="459">
        <v>4651</v>
      </c>
      <c r="I4658" s="444">
        <f t="shared" ca="1" si="175"/>
        <v>-200416853261891.94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-835070221924.54968</v>
      </c>
      <c r="L4658" s="444">
        <f t="shared" ca="1" si="174"/>
        <v>-201251923483816.5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25">
      <c r="G4659" s="459"/>
      <c r="H4659" s="459">
        <v>4652</v>
      </c>
      <c r="I4659" s="444">
        <f t="shared" ca="1" si="175"/>
        <v>-201251923483816.5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-838549681182.56873</v>
      </c>
      <c r="L4659" s="444">
        <f t="shared" ca="1" si="174"/>
        <v>-202090473164999.06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25">
      <c r="G4660" s="459"/>
      <c r="H4660" s="459">
        <v>4653</v>
      </c>
      <c r="I4660" s="444">
        <f t="shared" ca="1" si="175"/>
        <v>-202090473164999.06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-842043638187.49609</v>
      </c>
      <c r="L4660" s="444">
        <f t="shared" ca="1" si="174"/>
        <v>-202932516803186.56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25">
      <c r="G4661" s="459"/>
      <c r="H4661" s="459">
        <v>4654</v>
      </c>
      <c r="I4661" s="444">
        <f t="shared" ca="1" si="175"/>
        <v>-202932516803186.56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-845552153346.61072</v>
      </c>
      <c r="L4661" s="444">
        <f t="shared" ca="1" si="174"/>
        <v>-203778068956533.19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25">
      <c r="G4662" s="459"/>
      <c r="H4662" s="459">
        <v>4655</v>
      </c>
      <c r="I4662" s="444">
        <f t="shared" ca="1" si="175"/>
        <v>-203778068956533.19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-849075287318.88831</v>
      </c>
      <c r="L4662" s="444">
        <f t="shared" ca="1" si="174"/>
        <v>-204627144243852.06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25">
      <c r="G4663" s="459"/>
      <c r="H4663" s="459">
        <v>4656</v>
      </c>
      <c r="I4663" s="444">
        <f t="shared" ca="1" si="175"/>
        <v>-204627144243852.06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-852613101016.05029</v>
      </c>
      <c r="L4663" s="444">
        <f t="shared" ca="1" si="174"/>
        <v>-205479757344868.13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25">
      <c r="G4664" s="459"/>
      <c r="H4664" s="459">
        <v>4657</v>
      </c>
      <c r="I4664" s="444">
        <f t="shared" ca="1" si="175"/>
        <v>-205479757344868.13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-856165655603.61719</v>
      </c>
      <c r="L4664" s="444">
        <f t="shared" ca="1" si="174"/>
        <v>-206335923000471.75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25">
      <c r="G4665" s="459"/>
      <c r="H4665" s="459">
        <v>4658</v>
      </c>
      <c r="I4665" s="444">
        <f t="shared" ca="1" si="175"/>
        <v>-206335923000471.75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-859733012501.96558</v>
      </c>
      <c r="L4665" s="444">
        <f t="shared" ca="1" si="174"/>
        <v>-207195656012973.72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25">
      <c r="G4666" s="459"/>
      <c r="H4666" s="459">
        <v>4659</v>
      </c>
      <c r="I4666" s="444">
        <f t="shared" ca="1" si="175"/>
        <v>-207195656012973.72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-863315233387.3905</v>
      </c>
      <c r="L4666" s="444">
        <f t="shared" ca="1" si="174"/>
        <v>-208058971246361.09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25">
      <c r="G4667" s="459"/>
      <c r="H4667" s="459">
        <v>4660</v>
      </c>
      <c r="I4667" s="444">
        <f t="shared" ca="1" si="175"/>
        <v>-208058971246361.09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-866912380193.17126</v>
      </c>
      <c r="L4667" s="444">
        <f t="shared" ca="1" si="174"/>
        <v>-208925883626554.25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25">
      <c r="G4668" s="459"/>
      <c r="H4668" s="459">
        <v>4661</v>
      </c>
      <c r="I4668" s="444">
        <f t="shared" ca="1" si="175"/>
        <v>-208925883626554.25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-870524515110.6427</v>
      </c>
      <c r="L4668" s="444">
        <f t="shared" ca="1" si="174"/>
        <v>-209796408141664.91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25">
      <c r="G4669" s="459"/>
      <c r="H4669" s="459">
        <v>4662</v>
      </c>
      <c r="I4669" s="444">
        <f t="shared" ca="1" si="175"/>
        <v>-209796408141664.91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-874151700590.27039</v>
      </c>
      <c r="L4669" s="444">
        <f t="shared" ca="1" si="174"/>
        <v>-210670559842255.19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25">
      <c r="G4670" s="459"/>
      <c r="H4670" s="459">
        <v>4663</v>
      </c>
      <c r="I4670" s="444">
        <f t="shared" ca="1" si="175"/>
        <v>-210670559842255.19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-877793999342.72998</v>
      </c>
      <c r="L4670" s="444">
        <f t="shared" ca="1" si="174"/>
        <v>-211548353841597.91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25">
      <c r="G4671" s="459"/>
      <c r="H4671" s="459">
        <v>4664</v>
      </c>
      <c r="I4671" s="444">
        <f t="shared" ca="1" si="175"/>
        <v>-211548353841597.91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-881451474339.99121</v>
      </c>
      <c r="L4671" s="444">
        <f t="shared" ca="1" si="174"/>
        <v>-212429805315937.91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25">
      <c r="G4672" s="459"/>
      <c r="H4672" s="459">
        <v>4665</v>
      </c>
      <c r="I4672" s="444">
        <f t="shared" ca="1" si="175"/>
        <v>-212429805315937.91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-885124188816.40796</v>
      </c>
      <c r="L4672" s="444">
        <f t="shared" ca="1" si="174"/>
        <v>-213314929504754.31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25">
      <c r="G4673" s="459"/>
      <c r="H4673" s="459">
        <v>4666</v>
      </c>
      <c r="I4673" s="444">
        <f t="shared" ca="1" si="175"/>
        <v>-213314929504754.31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-888812206269.80957</v>
      </c>
      <c r="L4673" s="444">
        <f t="shared" ca="1" si="174"/>
        <v>-214203741711024.13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25">
      <c r="G4674" s="459"/>
      <c r="H4674" s="459">
        <v>4667</v>
      </c>
      <c r="I4674" s="444">
        <f t="shared" ca="1" si="175"/>
        <v>-214203741711024.13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-892515590462.60046</v>
      </c>
      <c r="L4674" s="444">
        <f t="shared" ca="1" si="174"/>
        <v>-215096257301486.72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25">
      <c r="G4675" s="459"/>
      <c r="H4675" s="459">
        <v>4668</v>
      </c>
      <c r="I4675" s="444">
        <f t="shared" ca="1" si="175"/>
        <v>-215096257301486.72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-896234405422.86133</v>
      </c>
      <c r="L4675" s="444">
        <f t="shared" ca="1" si="174"/>
        <v>-215992491706909.59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25">
      <c r="G4676" s="459"/>
      <c r="H4676" s="459">
        <v>4669</v>
      </c>
      <c r="I4676" s="444">
        <f t="shared" ca="1" si="175"/>
        <v>-215992491706909.59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-899968715445.45667</v>
      </c>
      <c r="L4676" s="444">
        <f t="shared" ca="1" si="174"/>
        <v>-216892460422355.06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25">
      <c r="G4677" s="459"/>
      <c r="H4677" s="459">
        <v>4670</v>
      </c>
      <c r="I4677" s="444">
        <f t="shared" ca="1" si="175"/>
        <v>-216892460422355.06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-903718585093.14612</v>
      </c>
      <c r="L4677" s="444">
        <f t="shared" ca="1" si="174"/>
        <v>-217796179007448.22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25">
      <c r="G4678" s="459"/>
      <c r="H4678" s="459">
        <v>4671</v>
      </c>
      <c r="I4678" s="444">
        <f t="shared" ca="1" si="175"/>
        <v>-217796179007448.22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-907484079197.70093</v>
      </c>
      <c r="L4678" s="444">
        <f t="shared" ca="1" si="174"/>
        <v>-218703663086645.91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25">
      <c r="G4679" s="459"/>
      <c r="H4679" s="459">
        <v>4672</v>
      </c>
      <c r="I4679" s="444">
        <f t="shared" ca="1" si="175"/>
        <v>-218703663086645.91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-911265262861.02454</v>
      </c>
      <c r="L4679" s="444">
        <f t="shared" ca="1" si="174"/>
        <v>-219614928349506.94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25">
      <c r="G4680" s="459"/>
      <c r="H4680" s="459">
        <v>4673</v>
      </c>
      <c r="I4680" s="444">
        <f t="shared" ca="1" si="175"/>
        <v>-219614928349506.94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-915062201456.27893</v>
      </c>
      <c r="L4680" s="444">
        <f t="shared" ca="1" si="174"/>
        <v>-220529990550963.22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25">
      <c r="G4681" s="459"/>
      <c r="H4681" s="459">
        <v>4674</v>
      </c>
      <c r="I4681" s="444">
        <f t="shared" ca="1" si="175"/>
        <v>-220529990550963.22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-918874960629.01343</v>
      </c>
      <c r="L4681" s="444">
        <f t="shared" ca="1" si="174"/>
        <v>-221448865511592.22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25">
      <c r="G4682" s="459"/>
      <c r="H4682" s="459">
        <v>4675</v>
      </c>
      <c r="I4682" s="444">
        <f t="shared" ca="1" si="175"/>
        <v>-221448865511592.22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-922703606298.3009</v>
      </c>
      <c r="L4682" s="444">
        <f t="shared" ca="1" si="174"/>
        <v>-222371569117890.53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25">
      <c r="G4683" s="459"/>
      <c r="H4683" s="459">
        <v>4676</v>
      </c>
      <c r="I4683" s="444">
        <f t="shared" ca="1" si="175"/>
        <v>-222371569117890.53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-926548204657.87732</v>
      </c>
      <c r="L4683" s="444">
        <f t="shared" ca="1" si="174"/>
        <v>-223298117322548.41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25">
      <c r="G4684" s="459"/>
      <c r="H4684" s="459">
        <v>4677</v>
      </c>
      <c r="I4684" s="444">
        <f t="shared" ca="1" si="175"/>
        <v>-223298117322548.41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-930408822177.28503</v>
      </c>
      <c r="L4684" s="444">
        <f t="shared" ca="1" si="174"/>
        <v>-224228526144725.69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25">
      <c r="G4685" s="459"/>
      <c r="H4685" s="459">
        <v>4678</v>
      </c>
      <c r="I4685" s="444">
        <f t="shared" ca="1" si="175"/>
        <v>-224228526144725.69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-934285525603.02368</v>
      </c>
      <c r="L4685" s="444">
        <f t="shared" ca="1" si="174"/>
        <v>-225162811670328.72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25">
      <c r="G4686" s="459"/>
      <c r="H4686" s="459">
        <v>4679</v>
      </c>
      <c r="I4686" s="444">
        <f t="shared" ca="1" si="175"/>
        <v>-225162811670328.72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-938178381959.703</v>
      </c>
      <c r="L4686" s="444">
        <f t="shared" ca="1" si="174"/>
        <v>-226100990052288.41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25">
      <c r="G4687" s="459"/>
      <c r="H4687" s="459">
        <v>4680</v>
      </c>
      <c r="I4687" s="444">
        <f t="shared" ca="1" si="175"/>
        <v>-226100990052288.41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-942087458551.20166</v>
      </c>
      <c r="L4687" s="444">
        <f t="shared" ca="1" si="174"/>
        <v>-227043077510839.59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25">
      <c r="G4688" s="459"/>
      <c r="H4688" s="459">
        <v>4681</v>
      </c>
      <c r="I4688" s="444">
        <f t="shared" ca="1" si="175"/>
        <v>-227043077510839.59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-946012822961.83179</v>
      </c>
      <c r="L4688" s="444">
        <f t="shared" ca="1" si="174"/>
        <v>-227989090333801.44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25">
      <c r="G4689" s="459"/>
      <c r="H4689" s="459">
        <v>4682</v>
      </c>
      <c r="I4689" s="444">
        <f t="shared" ca="1" si="175"/>
        <v>-227989090333801.44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-949954543057.5061</v>
      </c>
      <c r="L4689" s="444">
        <f t="shared" ca="1" si="174"/>
        <v>-228939044876858.94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25">
      <c r="G4690" s="459"/>
      <c r="H4690" s="459">
        <v>4683</v>
      </c>
      <c r="I4690" s="444">
        <f t="shared" ca="1" si="175"/>
        <v>-228939044876858.94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-953912686986.91211</v>
      </c>
      <c r="L4690" s="444">
        <f t="shared" ca="1" si="174"/>
        <v>-229892957563845.84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25">
      <c r="G4691" s="459"/>
      <c r="H4691" s="459">
        <v>4684</v>
      </c>
      <c r="I4691" s="444">
        <f t="shared" ca="1" si="175"/>
        <v>-229892957563845.84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-957887323182.69104</v>
      </c>
      <c r="L4691" s="444">
        <f t="shared" ca="1" si="174"/>
        <v>-230850844887028.53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25">
      <c r="G4692" s="459"/>
      <c r="H4692" s="459">
        <v>4685</v>
      </c>
      <c r="I4692" s="444">
        <f t="shared" ca="1" si="175"/>
        <v>-230850844887028.53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-961878520362.6189</v>
      </c>
      <c r="L4692" s="444">
        <f t="shared" ca="1" si="174"/>
        <v>-231812723407391.16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25">
      <c r="G4693" s="459"/>
      <c r="H4693" s="459">
        <v>4686</v>
      </c>
      <c r="I4693" s="444">
        <f t="shared" ca="1" si="175"/>
        <v>-231812723407391.16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-965886347530.79663</v>
      </c>
      <c r="L4693" s="444">
        <f t="shared" ca="1" si="174"/>
        <v>-232778609754921.94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25">
      <c r="G4694" s="459"/>
      <c r="H4694" s="459">
        <v>4687</v>
      </c>
      <c r="I4694" s="444">
        <f t="shared" ca="1" si="175"/>
        <v>-232778609754921.94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-969910873978.84131</v>
      </c>
      <c r="L4694" s="444">
        <f t="shared" ca="1" si="174"/>
        <v>-233748520628900.78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25">
      <c r="G4695" s="459"/>
      <c r="H4695" s="459">
        <v>4688</v>
      </c>
      <c r="I4695" s="444">
        <f t="shared" ca="1" si="175"/>
        <v>-233748520628900.78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-973952169287.08667</v>
      </c>
      <c r="L4695" s="444">
        <f t="shared" ca="1" si="174"/>
        <v>-234722472798187.88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25">
      <c r="G4696" s="459"/>
      <c r="H4696" s="459">
        <v>4689</v>
      </c>
      <c r="I4696" s="444">
        <f t="shared" ca="1" si="175"/>
        <v>-234722472798187.88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-978010303325.78296</v>
      </c>
      <c r="L4696" s="444">
        <f t="shared" ca="1" si="174"/>
        <v>-235700483101513.66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25">
      <c r="G4697" s="459"/>
      <c r="H4697" s="459">
        <v>4690</v>
      </c>
      <c r="I4697" s="444">
        <f t="shared" ca="1" si="175"/>
        <v>-235700483101513.66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-982085346256.30676</v>
      </c>
      <c r="L4697" s="444">
        <f t="shared" ca="1" si="174"/>
        <v>-236682568447769.97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25">
      <c r="G4698" s="459"/>
      <c r="H4698" s="459">
        <v>4691</v>
      </c>
      <c r="I4698" s="444">
        <f t="shared" ca="1" si="175"/>
        <v>-236682568447769.97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-986177368532.37488</v>
      </c>
      <c r="L4698" s="444">
        <f t="shared" ca="1" si="174"/>
        <v>-237668745816302.34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25">
      <c r="G4699" s="459"/>
      <c r="H4699" s="459">
        <v>4692</v>
      </c>
      <c r="I4699" s="444">
        <f t="shared" ca="1" si="175"/>
        <v>-237668745816302.34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-990286440901.25977</v>
      </c>
      <c r="L4699" s="444">
        <f t="shared" ca="1" si="174"/>
        <v>-238659032257203.59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25">
      <c r="G4700" s="459"/>
      <c r="H4700" s="459">
        <v>4693</v>
      </c>
      <c r="I4700" s="444">
        <f t="shared" ca="1" si="175"/>
        <v>-238659032257203.59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-994412634405.01501</v>
      </c>
      <c r="L4700" s="444">
        <f t="shared" ca="1" si="174"/>
        <v>-239653444891608.59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25">
      <c r="G4701" s="459"/>
      <c r="H4701" s="459">
        <v>4694</v>
      </c>
      <c r="I4701" s="444">
        <f t="shared" ca="1" si="175"/>
        <v>-239653444891608.59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-998556020381.70227</v>
      </c>
      <c r="L4701" s="444">
        <f t="shared" ca="1" si="174"/>
        <v>-240652000911990.28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25">
      <c r="G4702" s="459"/>
      <c r="H4702" s="459">
        <v>4695</v>
      </c>
      <c r="I4702" s="444">
        <f t="shared" ca="1" si="175"/>
        <v>-240652000911990.28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-1002716670466.6261</v>
      </c>
      <c r="L4702" s="444">
        <f t="shared" ca="1" si="174"/>
        <v>-241654717582456.91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25">
      <c r="G4703" s="459"/>
      <c r="H4703" s="459">
        <v>4696</v>
      </c>
      <c r="I4703" s="444">
        <f t="shared" ca="1" si="175"/>
        <v>-241654717582456.91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-1006894656593.5704</v>
      </c>
      <c r="L4703" s="444">
        <f t="shared" ca="1" si="174"/>
        <v>-242661612239050.47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25">
      <c r="G4704" s="459"/>
      <c r="H4704" s="459">
        <v>4697</v>
      </c>
      <c r="I4704" s="444">
        <f t="shared" ca="1" si="175"/>
        <v>-242661612239050.47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-1011090050996.0435</v>
      </c>
      <c r="L4704" s="444">
        <f t="shared" ca="1" si="174"/>
        <v>-243672702290046.5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25">
      <c r="G4705" s="459"/>
      <c r="H4705" s="459">
        <v>4698</v>
      </c>
      <c r="I4705" s="444">
        <f t="shared" ca="1" si="175"/>
        <v>-243672702290046.5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-1015302926208.5271</v>
      </c>
      <c r="L4705" s="444">
        <f t="shared" ca="1" si="174"/>
        <v>-244688005216255.03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25">
      <c r="G4706" s="459"/>
      <c r="H4706" s="459">
        <v>4699</v>
      </c>
      <c r="I4706" s="444">
        <f t="shared" ca="1" si="175"/>
        <v>-244688005216255.03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-1019533355067.7294</v>
      </c>
      <c r="L4706" s="444">
        <f t="shared" ca="1" si="174"/>
        <v>-245707538571322.75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25">
      <c r="G4707" s="459"/>
      <c r="H4707" s="459">
        <v>4700</v>
      </c>
      <c r="I4707" s="444">
        <f t="shared" ca="1" si="175"/>
        <v>-245707538571322.75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-1023781410713.8447</v>
      </c>
      <c r="L4707" s="444">
        <f t="shared" ca="1" si="174"/>
        <v>-246731319982036.59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25">
      <c r="G4708" s="459"/>
      <c r="H4708" s="459">
        <v>4701</v>
      </c>
      <c r="I4708" s="444">
        <f t="shared" ca="1" si="175"/>
        <v>-246731319982036.59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-1028047166591.8191</v>
      </c>
      <c r="L4708" s="444">
        <f t="shared" ca="1" si="174"/>
        <v>-247759367148628.41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25">
      <c r="G4709" s="459"/>
      <c r="H4709" s="459">
        <v>4702</v>
      </c>
      <c r="I4709" s="444">
        <f t="shared" ca="1" si="175"/>
        <v>-247759367148628.41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-1032330696452.6182</v>
      </c>
      <c r="L4709" s="444">
        <f t="shared" ca="1" si="174"/>
        <v>-248791697845081.03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25">
      <c r="G4710" s="459"/>
      <c r="H4710" s="459">
        <v>4703</v>
      </c>
      <c r="I4710" s="444">
        <f t="shared" ca="1" si="175"/>
        <v>-248791697845081.03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-1036632074354.5043</v>
      </c>
      <c r="L4710" s="444">
        <f t="shared" ca="1" si="174"/>
        <v>-249828329919435.53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25">
      <c r="G4711" s="459"/>
      <c r="H4711" s="459">
        <v>4704</v>
      </c>
      <c r="I4711" s="444">
        <f t="shared" ca="1" si="175"/>
        <v>-249828329919435.53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-1040951374664.3146</v>
      </c>
      <c r="L4711" s="444">
        <f t="shared" ca="1" si="174"/>
        <v>-250869281294099.84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25">
      <c r="G4712" s="459"/>
      <c r="H4712" s="459">
        <v>4705</v>
      </c>
      <c r="I4712" s="444">
        <f t="shared" ca="1" si="175"/>
        <v>-250869281294099.84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-1045288672058.7495</v>
      </c>
      <c r="L4712" s="444">
        <f t="shared" ca="1" si="174"/>
        <v>-251914569966158.59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25">
      <c r="G4713" s="459"/>
      <c r="H4713" s="459">
        <v>4706</v>
      </c>
      <c r="I4713" s="444">
        <f t="shared" ca="1" si="175"/>
        <v>-251914569966158.59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-1049644041525.6608</v>
      </c>
      <c r="L4713" s="444">
        <f t="shared" ca="1" si="174"/>
        <v>-252964214007684.25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25">
      <c r="G4714" s="459"/>
      <c r="H4714" s="459">
        <v>4707</v>
      </c>
      <c r="I4714" s="444">
        <f t="shared" ca="1" si="175"/>
        <v>-252964214007684.25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-1054017558365.351</v>
      </c>
      <c r="L4714" s="444">
        <f t="shared" ca="1" si="174"/>
        <v>-254018231566049.59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25">
      <c r="G4715" s="459"/>
      <c r="H4715" s="459">
        <v>4708</v>
      </c>
      <c r="I4715" s="444">
        <f t="shared" ca="1" si="175"/>
        <v>-254018231566049.59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-1058409298191.8733</v>
      </c>
      <c r="L4715" s="444">
        <f t="shared" ca="1" si="174"/>
        <v>-255076640864241.47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25">
      <c r="G4716" s="459"/>
      <c r="H4716" s="459">
        <v>4709</v>
      </c>
      <c r="I4716" s="444">
        <f t="shared" ca="1" si="175"/>
        <v>-255076640864241.47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-1062819336934.3395</v>
      </c>
      <c r="L4716" s="444">
        <f t="shared" ca="1" si="174"/>
        <v>-256139460201175.81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25">
      <c r="G4717" s="459"/>
      <c r="H4717" s="459">
        <v>4710</v>
      </c>
      <c r="I4717" s="444">
        <f t="shared" ca="1" si="175"/>
        <v>-256139460201175.81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-1067247750838.2325</v>
      </c>
      <c r="L4717" s="444">
        <f t="shared" ca="1" si="174"/>
        <v>-257206707952014.03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25">
      <c r="G4718" s="459"/>
      <c r="H4718" s="459">
        <v>4711</v>
      </c>
      <c r="I4718" s="444">
        <f t="shared" ca="1" si="175"/>
        <v>-257206707952014.03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-1071694616466.7251</v>
      </c>
      <c r="L4718" s="444">
        <f t="shared" ca="1" si="174"/>
        <v>-258278402568480.75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25">
      <c r="G4719" s="459"/>
      <c r="H4719" s="459">
        <v>4712</v>
      </c>
      <c r="I4719" s="444">
        <f t="shared" ca="1" si="175"/>
        <v>-258278402568480.75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-1076160010702.0029</v>
      </c>
      <c r="L4719" s="444">
        <f t="shared" ca="1" si="174"/>
        <v>-259354562579182.75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25">
      <c r="G4720" s="459"/>
      <c r="H4720" s="459">
        <v>4713</v>
      </c>
      <c r="I4720" s="444">
        <f t="shared" ca="1" si="175"/>
        <v>-259354562579182.75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-1080644010746.5947</v>
      </c>
      <c r="L4720" s="444">
        <f t="shared" ca="1" si="174"/>
        <v>-260435206589929.34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25">
      <c r="G4721" s="459"/>
      <c r="H4721" s="459">
        <v>4714</v>
      </c>
      <c r="I4721" s="444">
        <f t="shared" ca="1" si="175"/>
        <v>-260435206589929.34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-1085146694124.7056</v>
      </c>
      <c r="L4721" s="444">
        <f t="shared" ca="1" si="174"/>
        <v>-261520353284054.06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25">
      <c r="G4722" s="459"/>
      <c r="H4722" s="459">
        <v>4715</v>
      </c>
      <c r="I4722" s="444">
        <f t="shared" ca="1" si="175"/>
        <v>-261520353284054.06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-1089668138683.5587</v>
      </c>
      <c r="L4722" s="444">
        <f t="shared" ca="1" si="174"/>
        <v>-262610021422737.63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25">
      <c r="G4723" s="459"/>
      <c r="H4723" s="459">
        <v>4716</v>
      </c>
      <c r="I4723" s="444">
        <f t="shared" ca="1" si="175"/>
        <v>-262610021422737.63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-1094208422594.7401</v>
      </c>
      <c r="L4723" s="444">
        <f t="shared" ca="1" si="174"/>
        <v>-263704229845332.38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25">
      <c r="G4724" s="459"/>
      <c r="H4724" s="459">
        <v>4717</v>
      </c>
      <c r="I4724" s="444">
        <f t="shared" ca="1" si="175"/>
        <v>-263704229845332.38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-1098767624355.5515</v>
      </c>
      <c r="L4724" s="444">
        <f t="shared" ca="1" si="174"/>
        <v>-264802997469687.94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25">
      <c r="G4725" s="459"/>
      <c r="H4725" s="459">
        <v>4718</v>
      </c>
      <c r="I4725" s="444">
        <f t="shared" ca="1" si="175"/>
        <v>-264802997469687.94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-1103345822790.3665</v>
      </c>
      <c r="L4725" s="444">
        <f t="shared" ca="1" si="174"/>
        <v>-265906343292478.31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25">
      <c r="G4726" s="459"/>
      <c r="H4726" s="459">
        <v>4719</v>
      </c>
      <c r="I4726" s="444">
        <f t="shared" ca="1" si="175"/>
        <v>-265906343292478.31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-1107943097051.9929</v>
      </c>
      <c r="L4726" s="444">
        <f t="shared" ca="1" si="174"/>
        <v>-267014286389530.31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25">
      <c r="G4727" s="459"/>
      <c r="H4727" s="459">
        <v>4720</v>
      </c>
      <c r="I4727" s="444">
        <f t="shared" ca="1" si="175"/>
        <v>-267014286389530.31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-1112559526623.043</v>
      </c>
      <c r="L4727" s="444">
        <f t="shared" ca="1" si="174"/>
        <v>-268126845916153.34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25">
      <c r="G4728" s="459"/>
      <c r="H4728" s="459">
        <v>4721</v>
      </c>
      <c r="I4728" s="444">
        <f t="shared" ca="1" si="175"/>
        <v>-268126845916153.34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-1117195191317.3057</v>
      </c>
      <c r="L4728" s="444">
        <f t="shared" ca="1" si="174"/>
        <v>-269244041107470.66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25">
      <c r="G4729" s="459"/>
      <c r="H4729" s="459">
        <v>4722</v>
      </c>
      <c r="I4729" s="444">
        <f t="shared" ca="1" si="175"/>
        <v>-269244041107470.66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-1121850171281.1277</v>
      </c>
      <c r="L4729" s="444">
        <f t="shared" ca="1" si="174"/>
        <v>-270365891278751.78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25">
      <c r="G4730" s="459"/>
      <c r="H4730" s="459">
        <v>4723</v>
      </c>
      <c r="I4730" s="444">
        <f t="shared" ca="1" si="175"/>
        <v>-270365891278751.78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-1126524546994.7988</v>
      </c>
      <c r="L4730" s="444">
        <f t="shared" ca="1" si="174"/>
        <v>-271492415825746.59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25">
      <c r="G4731" s="459"/>
      <c r="H4731" s="459">
        <v>4724</v>
      </c>
      <c r="I4731" s="444">
        <f t="shared" ca="1" si="175"/>
        <v>-271492415825746.59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-1131218399273.9441</v>
      </c>
      <c r="L4731" s="444">
        <f t="shared" ca="1" si="174"/>
        <v>-272623634225020.53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25">
      <c r="G4732" s="459"/>
      <c r="H4732" s="459">
        <v>4725</v>
      </c>
      <c r="I4732" s="444">
        <f t="shared" ca="1" si="175"/>
        <v>-272623634225020.53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-1135931809270.9189</v>
      </c>
      <c r="L4732" s="444">
        <f t="shared" ca="1" si="174"/>
        <v>-273759566034291.44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25">
      <c r="G4733" s="459"/>
      <c r="H4733" s="459">
        <v>4726</v>
      </c>
      <c r="I4733" s="444">
        <f t="shared" ca="1" si="175"/>
        <v>-273759566034291.44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-1140664858476.2144</v>
      </c>
      <c r="L4733" s="444">
        <f t="shared" ca="1" si="174"/>
        <v>-274900230892767.66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25">
      <c r="G4734" s="459"/>
      <c r="H4734" s="459">
        <v>4727</v>
      </c>
      <c r="I4734" s="444">
        <f t="shared" ca="1" si="175"/>
        <v>-274900230892767.66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-1145417628719.8652</v>
      </c>
      <c r="L4734" s="444">
        <f t="shared" ca="1" si="174"/>
        <v>-276045648521487.53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25">
      <c r="G4735" s="459"/>
      <c r="H4735" s="459">
        <v>4728</v>
      </c>
      <c r="I4735" s="444">
        <f t="shared" ca="1" si="175"/>
        <v>-276045648521487.53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-1150190202172.8647</v>
      </c>
      <c r="L4735" s="444">
        <f t="shared" ca="1" si="174"/>
        <v>-277195838723660.41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25">
      <c r="G4736" s="459"/>
      <c r="H4736" s="459">
        <v>4729</v>
      </c>
      <c r="I4736" s="444">
        <f t="shared" ca="1" si="175"/>
        <v>-277195838723660.41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-1154982661348.585</v>
      </c>
      <c r="L4736" s="444">
        <f t="shared" ca="1" si="174"/>
        <v>-278350821385009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25">
      <c r="G4737" s="459"/>
      <c r="H4737" s="459">
        <v>4730</v>
      </c>
      <c r="I4737" s="444">
        <f t="shared" ca="1" si="175"/>
        <v>-278350821385009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-1159795089104.2041</v>
      </c>
      <c r="L4737" s="444">
        <f t="shared" ca="1" si="174"/>
        <v>-279510616474113.22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25">
      <c r="G4738" s="459"/>
      <c r="H4738" s="459">
        <v>4731</v>
      </c>
      <c r="I4738" s="444">
        <f t="shared" ca="1" si="175"/>
        <v>-279510616474113.22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-1164627568642.1384</v>
      </c>
      <c r="L4738" s="444">
        <f t="shared" ca="1" si="174"/>
        <v>-280675244042755.34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25">
      <c r="G4739" s="459"/>
      <c r="H4739" s="459">
        <v>4732</v>
      </c>
      <c r="I4739" s="444">
        <f t="shared" ca="1" si="175"/>
        <v>-280675244042755.34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-1169480183511.4805</v>
      </c>
      <c r="L4739" s="444">
        <f t="shared" ca="1" si="174"/>
        <v>-281844724226266.81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25">
      <c r="G4740" s="459"/>
      <c r="H4740" s="459">
        <v>4733</v>
      </c>
      <c r="I4740" s="444">
        <f t="shared" ca="1" si="175"/>
        <v>-281844724226266.81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-1174353017609.4451</v>
      </c>
      <c r="L4740" s="444">
        <f t="shared" ca="1" si="174"/>
        <v>-283019077243876.25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25">
      <c r="G4741" s="459"/>
      <c r="H4741" s="459">
        <v>4734</v>
      </c>
      <c r="I4741" s="444">
        <f t="shared" ca="1" si="175"/>
        <v>-283019077243876.25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-1179246155182.8176</v>
      </c>
      <c r="L4741" s="444">
        <f t="shared" ca="1" si="174"/>
        <v>-284198323399059.06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25">
      <c r="G4742" s="459"/>
      <c r="H4742" s="459">
        <v>4735</v>
      </c>
      <c r="I4742" s="444">
        <f t="shared" ca="1" si="175"/>
        <v>-284198323399059.06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-1184159680829.4128</v>
      </c>
      <c r="L4742" s="444">
        <f t="shared" ca="1" si="174"/>
        <v>-285382483079888.5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25">
      <c r="G4743" s="459"/>
      <c r="H4743" s="459">
        <v>4736</v>
      </c>
      <c r="I4743" s="444">
        <f t="shared" ca="1" si="175"/>
        <v>-285382483079888.5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-1189093679499.5354</v>
      </c>
      <c r="L4743" s="444">
        <f t="shared" ca="1" si="174"/>
        <v>-286571576759388.06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25">
      <c r="G4744" s="459"/>
      <c r="H4744" s="459">
        <v>4737</v>
      </c>
      <c r="I4744" s="444">
        <f t="shared" ca="1" si="175"/>
        <v>-286571576759388.06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-1194048236497.4502</v>
      </c>
      <c r="L4744" s="444">
        <f t="shared" ca="1" si="174"/>
        <v>-287765624995885.5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25">
      <c r="G4745" s="459"/>
      <c r="H4745" s="459">
        <v>4738</v>
      </c>
      <c r="I4745" s="444">
        <f t="shared" ca="1" si="175"/>
        <v>-287765624995885.5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-1199023437482.8562</v>
      </c>
      <c r="L4745" s="444">
        <f t="shared" ca="1" si="174"/>
        <v>-288964648433368.38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25">
      <c r="G4746" s="459"/>
      <c r="H4746" s="459">
        <v>4739</v>
      </c>
      <c r="I4746" s="444">
        <f t="shared" ca="1" si="175"/>
        <v>-288964648433368.38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-1204019368472.3682</v>
      </c>
      <c r="L4746" s="444">
        <f t="shared" ca="1" si="174"/>
        <v>-290168667801840.75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25">
      <c r="G4747" s="459"/>
      <c r="H4747" s="459">
        <v>4740</v>
      </c>
      <c r="I4747" s="444">
        <f t="shared" ca="1" si="175"/>
        <v>-290168667801840.75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-1209036115841.0032</v>
      </c>
      <c r="L4747" s="444">
        <f t="shared" ca="1" si="174"/>
        <v>-291377703917681.75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25">
      <c r="G4748" s="459"/>
      <c r="H4748" s="459">
        <v>4741</v>
      </c>
      <c r="I4748" s="444">
        <f t="shared" ca="1" si="175"/>
        <v>-291377703917681.75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-1214073766323.6738</v>
      </c>
      <c r="L4748" s="444">
        <f t="shared" ca="1" si="174"/>
        <v>-292591777684005.44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25">
      <c r="G4749" s="459"/>
      <c r="H4749" s="459">
        <v>4742</v>
      </c>
      <c r="I4749" s="444">
        <f t="shared" ca="1" si="175"/>
        <v>-292591777684005.44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-1219132407016.6892</v>
      </c>
      <c r="L4749" s="444">
        <f t="shared" ca="1" si="174"/>
        <v>-293810910091022.13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25">
      <c r="G4750" s="459"/>
      <c r="H4750" s="459">
        <v>4743</v>
      </c>
      <c r="I4750" s="444">
        <f t="shared" ca="1" si="175"/>
        <v>-293810910091022.13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-1224212125379.2588</v>
      </c>
      <c r="L4750" s="444">
        <f t="shared" ca="1" si="174"/>
        <v>-295035122216401.38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25">
      <c r="G4751" s="459"/>
      <c r="H4751" s="459">
        <v>4744</v>
      </c>
      <c r="I4751" s="444">
        <f t="shared" ca="1" si="175"/>
        <v>-295035122216401.38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-1229313009235.0056</v>
      </c>
      <c r="L4751" s="444">
        <f t="shared" ca="1" si="174"/>
        <v>-296264435225636.38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25">
      <c r="G4752" s="459"/>
      <c r="H4752" s="459">
        <v>4745</v>
      </c>
      <c r="I4752" s="444">
        <f t="shared" ca="1" si="175"/>
        <v>-296264435225636.38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-1234435146773.4849</v>
      </c>
      <c r="L4752" s="444">
        <f t="shared" ca="1" si="174"/>
        <v>-297498870372409.88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25">
      <c r="G4753" s="459"/>
      <c r="H4753" s="459">
        <v>4746</v>
      </c>
      <c r="I4753" s="444">
        <f t="shared" ca="1" si="175"/>
        <v>-297498870372409.88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-1239578626551.7078</v>
      </c>
      <c r="L4753" s="444">
        <f t="shared" ca="1" si="174"/>
        <v>-298738448998961.56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25">
      <c r="G4754" s="459"/>
      <c r="H4754" s="459">
        <v>4747</v>
      </c>
      <c r="I4754" s="444">
        <f t="shared" ca="1" si="175"/>
        <v>-298738448998961.56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-1244743537495.6731</v>
      </c>
      <c r="L4754" s="444">
        <f t="shared" ca="1" si="174"/>
        <v>-299983192536457.25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25">
      <c r="G4755" s="459"/>
      <c r="H4755" s="459">
        <v>4748</v>
      </c>
      <c r="I4755" s="444">
        <f t="shared" ca="1" si="175"/>
        <v>-299983192536457.25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-1249929968901.9053</v>
      </c>
      <c r="L4755" s="444">
        <f t="shared" ca="1" si="174"/>
        <v>-301233122505359.13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25">
      <c r="G4756" s="459"/>
      <c r="H4756" s="459">
        <v>4749</v>
      </c>
      <c r="I4756" s="444">
        <f t="shared" ca="1" si="175"/>
        <v>-301233122505359.13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-1255138010438.9963</v>
      </c>
      <c r="L4756" s="444">
        <f t="shared" ca="1" si="174"/>
        <v>-302488260515798.13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25">
      <c r="G4757" s="459"/>
      <c r="H4757" s="459">
        <v>4750</v>
      </c>
      <c r="I4757" s="444">
        <f t="shared" ca="1" si="175"/>
        <v>-302488260515798.13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-1260367752149.1589</v>
      </c>
      <c r="L4757" s="444">
        <f t="shared" ca="1" si="174"/>
        <v>-303748628267947.31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25">
      <c r="G4758" s="459"/>
      <c r="H4758" s="459">
        <v>4751</v>
      </c>
      <c r="I4758" s="444">
        <f t="shared" ca="1" si="175"/>
        <v>-303748628267947.31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-1265619284449.7805</v>
      </c>
      <c r="L4758" s="444">
        <f t="shared" ca="1" si="174"/>
        <v>-305014247552397.06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25">
      <c r="G4759" s="459"/>
      <c r="H4759" s="459">
        <v>4752</v>
      </c>
      <c r="I4759" s="444">
        <f t="shared" ca="1" si="175"/>
        <v>-305014247552397.06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-1270892698134.9878</v>
      </c>
      <c r="L4759" s="444">
        <f t="shared" ca="1" si="174"/>
        <v>-306285140250532.06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25">
      <c r="G4760" s="459"/>
      <c r="H4760" s="459">
        <v>4753</v>
      </c>
      <c r="I4760" s="444">
        <f t="shared" ca="1" si="175"/>
        <v>-306285140250532.06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-1276188084377.2168</v>
      </c>
      <c r="L4760" s="444">
        <f t="shared" ca="1" si="174"/>
        <v>-307561328334909.25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25">
      <c r="G4761" s="459"/>
      <c r="H4761" s="459">
        <v>4754</v>
      </c>
      <c r="I4761" s="444">
        <f t="shared" ca="1" si="175"/>
        <v>-307561328334909.25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-1281505534728.7886</v>
      </c>
      <c r="L4761" s="444">
        <f t="shared" ca="1" si="174"/>
        <v>-308842833869638.06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25">
      <c r="G4762" s="459"/>
      <c r="H4762" s="459">
        <v>4755</v>
      </c>
      <c r="I4762" s="444">
        <f t="shared" ca="1" si="175"/>
        <v>-308842833869638.06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-1286845141123.4919</v>
      </c>
      <c r="L4762" s="444">
        <f t="shared" ca="1" si="174"/>
        <v>-310129679010761.56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25">
      <c r="G4763" s="459"/>
      <c r="H4763" s="459">
        <v>4756</v>
      </c>
      <c r="I4763" s="444">
        <f t="shared" ca="1" si="175"/>
        <v>-310129679010761.56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-1292206995878.1731</v>
      </c>
      <c r="L4763" s="444">
        <f t="shared" ca="1" si="174"/>
        <v>-311421886006639.75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25">
      <c r="G4764" s="459"/>
      <c r="H4764" s="459">
        <v>4757</v>
      </c>
      <c r="I4764" s="444">
        <f t="shared" ca="1" si="175"/>
        <v>-311421886006639.75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-1297591191694.3323</v>
      </c>
      <c r="L4764" s="444">
        <f t="shared" ca="1" si="174"/>
        <v>-312719477198334.06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25">
      <c r="G4765" s="459"/>
      <c r="H4765" s="459">
        <v>4758</v>
      </c>
      <c r="I4765" s="444">
        <f t="shared" ca="1" si="175"/>
        <v>-312719477198334.06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-1302997821659.7253</v>
      </c>
      <c r="L4765" s="444">
        <f t="shared" ca="1" si="174"/>
        <v>-314022475019993.81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25">
      <c r="G4766" s="459"/>
      <c r="H4766" s="459">
        <v>4759</v>
      </c>
      <c r="I4766" s="444">
        <f t="shared" ca="1" si="175"/>
        <v>-314022475019993.81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-1308426979249.9741</v>
      </c>
      <c r="L4766" s="444">
        <f t="shared" ca="1" si="174"/>
        <v>-315330901999243.81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25">
      <c r="G4767" s="459"/>
      <c r="H4767" s="459">
        <v>4760</v>
      </c>
      <c r="I4767" s="444">
        <f t="shared" ca="1" si="175"/>
        <v>-315330901999243.81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-1313878758330.1826</v>
      </c>
      <c r="L4767" s="444">
        <f t="shared" ca="1" si="174"/>
        <v>-316644780757574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25">
      <c r="G4768" s="459"/>
      <c r="H4768" s="459">
        <v>4761</v>
      </c>
      <c r="I4768" s="444">
        <f t="shared" ca="1" si="175"/>
        <v>-316644780757574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-1319353253156.5583</v>
      </c>
      <c r="L4768" s="444">
        <f t="shared" ca="1" si="174"/>
        <v>-317964134010730.56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25">
      <c r="G4769" s="459"/>
      <c r="H4769" s="459">
        <v>4762</v>
      </c>
      <c r="I4769" s="444">
        <f t="shared" ca="1" si="175"/>
        <v>-317964134010730.56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-1324850558378.0439</v>
      </c>
      <c r="L4769" s="444">
        <f t="shared" ca="1" si="174"/>
        <v>-319288984569108.63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25">
      <c r="G4770" s="459"/>
      <c r="H4770" s="459">
        <v>4763</v>
      </c>
      <c r="I4770" s="444">
        <f t="shared" ca="1" si="175"/>
        <v>-319288984569108.63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-1330370769037.9526</v>
      </c>
      <c r="L4770" s="444">
        <f t="shared" ca="1" si="174"/>
        <v>-320619355338146.56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25">
      <c r="G4771" s="459"/>
      <c r="H4771" s="459">
        <v>4764</v>
      </c>
      <c r="I4771" s="444">
        <f t="shared" ca="1" si="175"/>
        <v>-320619355338146.56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-1335913980575.6106</v>
      </c>
      <c r="L4771" s="444">
        <f t="shared" ca="1" si="174"/>
        <v>-321955269318722.19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25">
      <c r="G4772" s="459"/>
      <c r="H4772" s="459">
        <v>4765</v>
      </c>
      <c r="I4772" s="444">
        <f t="shared" ca="1" si="175"/>
        <v>-321955269318722.19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-1341480288828.009</v>
      </c>
      <c r="L4772" s="444">
        <f t="shared" ca="1" si="174"/>
        <v>-323296749607550.19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25">
      <c r="G4773" s="459"/>
      <c r="H4773" s="459">
        <v>4766</v>
      </c>
      <c r="I4773" s="444">
        <f t="shared" ca="1" si="175"/>
        <v>-323296749607550.19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-1347069790031.459</v>
      </c>
      <c r="L4773" s="444">
        <f t="shared" ca="1" si="174"/>
        <v>-324643819397581.63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25">
      <c r="G4774" s="459"/>
      <c r="H4774" s="459">
        <v>4767</v>
      </c>
      <c r="I4774" s="444">
        <f t="shared" ca="1" si="175"/>
        <v>-324643819397581.63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-1352682580823.2568</v>
      </c>
      <c r="L4774" s="444">
        <f t="shared" ca="1" si="174"/>
        <v>-325996501978404.88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25">
      <c r="G4775" s="459"/>
      <c r="H4775" s="459">
        <v>4768</v>
      </c>
      <c r="I4775" s="444">
        <f t="shared" ca="1" si="175"/>
        <v>-325996501978404.88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-1358318758243.3535</v>
      </c>
      <c r="L4775" s="444">
        <f t="shared" ca="1" si="174"/>
        <v>-327354820736648.25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25">
      <c r="G4776" s="459"/>
      <c r="H4776" s="459">
        <v>4769</v>
      </c>
      <c r="I4776" s="444">
        <f t="shared" ca="1" si="175"/>
        <v>-327354820736648.25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-1363978419736.0344</v>
      </c>
      <c r="L4776" s="444">
        <f t="shared" ca="1" si="174"/>
        <v>-328718799156384.31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25">
      <c r="G4777" s="459"/>
      <c r="H4777" s="459">
        <v>4770</v>
      </c>
      <c r="I4777" s="444">
        <f t="shared" ca="1" si="175"/>
        <v>-328718799156384.31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-1369661663151.6013</v>
      </c>
      <c r="L4777" s="444">
        <f t="shared" ca="1" si="174"/>
        <v>-330088460819535.94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25">
      <c r="G4778" s="459"/>
      <c r="H4778" s="459">
        <v>4771</v>
      </c>
      <c r="I4778" s="444">
        <f t="shared" ca="1" si="175"/>
        <v>-330088460819535.94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-1375368586748.0664</v>
      </c>
      <c r="L4778" s="444">
        <f t="shared" ca="1" si="174"/>
        <v>-331463829406284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25">
      <c r="G4779" s="459"/>
      <c r="H4779" s="459">
        <v>4772</v>
      </c>
      <c r="I4779" s="444">
        <f t="shared" ca="1" si="175"/>
        <v>-331463829406284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-1381099289192.8501</v>
      </c>
      <c r="L4779" s="444">
        <f t="shared" ca="1" si="174"/>
        <v>-332844928695476.88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25">
      <c r="G4780" s="459"/>
      <c r="H4780" s="459">
        <v>4773</v>
      </c>
      <c r="I4780" s="444">
        <f t="shared" ca="1" si="175"/>
        <v>-332844928695476.88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-1386853869564.4871</v>
      </c>
      <c r="L4780" s="444">
        <f t="shared" ca="1" si="174"/>
        <v>-334231782565041.38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25">
      <c r="G4781" s="459"/>
      <c r="H4781" s="459">
        <v>4774</v>
      </c>
      <c r="I4781" s="444">
        <f t="shared" ca="1" si="175"/>
        <v>-334231782565041.38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-1392632427354.3391</v>
      </c>
      <c r="L4781" s="444">
        <f t="shared" ca="1" si="174"/>
        <v>-335624414992395.69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25">
      <c r="G4782" s="459"/>
      <c r="H4782" s="459">
        <v>4775</v>
      </c>
      <c r="I4782" s="444">
        <f t="shared" ca="1" si="175"/>
        <v>-335624414992395.69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-1398435062468.3154</v>
      </c>
      <c r="L4782" s="444">
        <f t="shared" ca="1" si="174"/>
        <v>-337022850054864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25">
      <c r="G4783" s="459"/>
      <c r="H4783" s="459">
        <v>4776</v>
      </c>
      <c r="I4783" s="444">
        <f t="shared" ca="1" si="175"/>
        <v>-337022850054864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-1404261875228.6001</v>
      </c>
      <c r="L4783" s="444">
        <f t="shared" ca="1" si="174"/>
        <v>-338427111930092.63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25">
      <c r="G4784" s="459"/>
      <c r="H4784" s="459">
        <v>4777</v>
      </c>
      <c r="I4784" s="444">
        <f t="shared" ca="1" si="175"/>
        <v>-338427111930092.63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-1410112966375.386</v>
      </c>
      <c r="L4784" s="444">
        <f t="shared" ca="1" si="174"/>
        <v>-339837224896468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25">
      <c r="G4785" s="459"/>
      <c r="H4785" s="459">
        <v>4778</v>
      </c>
      <c r="I4785" s="444">
        <f t="shared" ca="1" si="175"/>
        <v>-339837224896468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-1415988437068.6167</v>
      </c>
      <c r="L4785" s="444">
        <f t="shared" ca="1" si="174"/>
        <v>-341253213333536.63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25">
      <c r="G4786" s="459"/>
      <c r="H4786" s="459">
        <v>4779</v>
      </c>
      <c r="I4786" s="444">
        <f t="shared" ca="1" si="175"/>
        <v>-341253213333536.63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-1421888388889.7358</v>
      </c>
      <c r="L4786" s="444">
        <f t="shared" ca="1" si="174"/>
        <v>-342675101722426.38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25">
      <c r="G4787" s="459"/>
      <c r="H4787" s="459">
        <v>4780</v>
      </c>
      <c r="I4787" s="444">
        <f t="shared" ca="1" si="175"/>
        <v>-342675101722426.38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-1427812923843.4431</v>
      </c>
      <c r="L4787" s="444">
        <f t="shared" ca="1" si="174"/>
        <v>-344102914646269.81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25">
      <c r="G4788" s="459"/>
      <c r="H4788" s="459">
        <v>4781</v>
      </c>
      <c r="I4788" s="444">
        <f t="shared" ca="1" si="175"/>
        <v>-344102914646269.81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-1433762144359.4575</v>
      </c>
      <c r="L4788" s="444">
        <f t="shared" ca="1" si="174"/>
        <v>-345536676790629.25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25">
      <c r="G4789" s="459"/>
      <c r="H4789" s="459">
        <v>4782</v>
      </c>
      <c r="I4789" s="444">
        <f t="shared" ca="1" si="175"/>
        <v>-345536676790629.25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-1439736153294.2886</v>
      </c>
      <c r="L4789" s="444">
        <f t="shared" ca="1" si="174"/>
        <v>-346976412943923.56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25">
      <c r="G4790" s="459"/>
      <c r="H4790" s="459">
        <v>4783</v>
      </c>
      <c r="I4790" s="444">
        <f t="shared" ca="1" si="175"/>
        <v>-346976412943923.56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-1445735053933.0149</v>
      </c>
      <c r="L4790" s="444">
        <f t="shared" ca="1" si="174"/>
        <v>-348422147997856.56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25">
      <c r="G4791" s="459"/>
      <c r="H4791" s="459">
        <v>4784</v>
      </c>
      <c r="I4791" s="444">
        <f t="shared" ca="1" si="175"/>
        <v>-348422147997856.56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-1451758949991.0691</v>
      </c>
      <c r="L4791" s="444">
        <f t="shared" ca="1" si="174"/>
        <v>-349873906947847.63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25">
      <c r="G4792" s="459"/>
      <c r="H4792" s="459">
        <v>4785</v>
      </c>
      <c r="I4792" s="444">
        <f t="shared" ca="1" si="175"/>
        <v>-349873906947847.63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-1457807945616.0317</v>
      </c>
      <c r="L4792" s="444">
        <f t="shared" ca="1" si="174"/>
        <v>-351331714893463.69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25">
      <c r="G4793" s="459"/>
      <c r="H4793" s="459">
        <v>4786</v>
      </c>
      <c r="I4793" s="444">
        <f t="shared" ca="1" si="175"/>
        <v>-351331714893463.69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-1463882145389.4321</v>
      </c>
      <c r="L4793" s="444">
        <f t="shared" ca="1" si="174"/>
        <v>-352795597038853.13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25">
      <c r="G4794" s="459"/>
      <c r="H4794" s="459">
        <v>4787</v>
      </c>
      <c r="I4794" s="444">
        <f t="shared" ca="1" si="175"/>
        <v>-352795597038853.13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-1469981654328.5547</v>
      </c>
      <c r="L4794" s="444">
        <f t="shared" ca="1" si="174"/>
        <v>-354265578693181.69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25">
      <c r="G4795" s="459"/>
      <c r="H4795" s="459">
        <v>4788</v>
      </c>
      <c r="I4795" s="444">
        <f t="shared" ca="1" si="175"/>
        <v>-354265578693181.69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-1476106577888.2571</v>
      </c>
      <c r="L4795" s="444">
        <f t="shared" ca="1" si="174"/>
        <v>-355741685271069.94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25">
      <c r="G4796" s="459"/>
      <c r="H4796" s="459">
        <v>4789</v>
      </c>
      <c r="I4796" s="444">
        <f t="shared" ca="1" si="175"/>
        <v>-355741685271069.94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-1482257021962.7915</v>
      </c>
      <c r="L4796" s="444">
        <f t="shared" ca="1" si="174"/>
        <v>-357223942293032.75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25">
      <c r="G4797" s="459"/>
      <c r="H4797" s="459">
        <v>4790</v>
      </c>
      <c r="I4797" s="444">
        <f t="shared" ca="1" si="175"/>
        <v>-357223942293032.75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-1488433092887.6365</v>
      </c>
      <c r="L4797" s="444">
        <f t="shared" ca="1" si="174"/>
        <v>-358712375385920.38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25">
      <c r="G4798" s="459"/>
      <c r="H4798" s="459">
        <v>4791</v>
      </c>
      <c r="I4798" s="444">
        <f t="shared" ca="1" si="175"/>
        <v>-358712375385920.38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-1494634897441.335</v>
      </c>
      <c r="L4798" s="444">
        <f t="shared" ca="1" si="174"/>
        <v>-360207010283361.69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25">
      <c r="G4799" s="459"/>
      <c r="H4799" s="459">
        <v>4792</v>
      </c>
      <c r="I4799" s="444">
        <f t="shared" ca="1" si="175"/>
        <v>-360207010283361.69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-1500862542847.3403</v>
      </c>
      <c r="L4799" s="444">
        <f t="shared" ca="1" si="174"/>
        <v>-361707872826209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25">
      <c r="G4800" s="459"/>
      <c r="H4800" s="459">
        <v>4793</v>
      </c>
      <c r="I4800" s="444">
        <f t="shared" ca="1" si="175"/>
        <v>-361707872826209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-1507116136775.8708</v>
      </c>
      <c r="L4800" s="444">
        <f t="shared" ca="1" si="174"/>
        <v>-363214988962984.88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25">
      <c r="G4801" s="459"/>
      <c r="H4801" s="459">
        <v>4794</v>
      </c>
      <c r="I4801" s="444">
        <f t="shared" ca="1" si="175"/>
        <v>-363214988962984.88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-1513395787345.7703</v>
      </c>
      <c r="L4801" s="444">
        <f t="shared" ca="1" si="174"/>
        <v>-364728384750330.63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25">
      <c r="G4802" s="459"/>
      <c r="H4802" s="459">
        <v>4795</v>
      </c>
      <c r="I4802" s="444">
        <f t="shared" ca="1" si="175"/>
        <v>-364728384750330.63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-1519701603126.3777</v>
      </c>
      <c r="L4802" s="444">
        <f t="shared" ca="1" si="174"/>
        <v>-366248086353457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25">
      <c r="G4803" s="459"/>
      <c r="H4803" s="459">
        <v>4796</v>
      </c>
      <c r="I4803" s="444">
        <f t="shared" ca="1" si="175"/>
        <v>-366248086353457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-1526033693139.4041</v>
      </c>
      <c r="L4803" s="444">
        <f t="shared" ca="1" si="174"/>
        <v>-367774120046596.38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25">
      <c r="G4804" s="459"/>
      <c r="H4804" s="459">
        <v>4797</v>
      </c>
      <c r="I4804" s="444">
        <f t="shared" ca="1" si="175"/>
        <v>-367774120046596.38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-1532392166860.8181</v>
      </c>
      <c r="L4804" s="444">
        <f t="shared" ca="1" si="174"/>
        <v>-369306512213457.19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25">
      <c r="G4805" s="459"/>
      <c r="H4805" s="459">
        <v>4798</v>
      </c>
      <c r="I4805" s="444">
        <f t="shared" ca="1" si="175"/>
        <v>-369306512213457.19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-1538777134222.7383</v>
      </c>
      <c r="L4805" s="444">
        <f t="shared" ca="1" si="174"/>
        <v>-370845289347679.94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25">
      <c r="G4806" s="459"/>
      <c r="H4806" s="459">
        <v>4799</v>
      </c>
      <c r="I4806" s="444">
        <f t="shared" ca="1" si="175"/>
        <v>-370845289347679.94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-1545188705615.333</v>
      </c>
      <c r="L4806" s="444">
        <f t="shared" ca="1" si="174"/>
        <v>-372390478053295.25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25">
      <c r="G4807" s="459"/>
      <c r="H4807" s="459">
        <v>4800</v>
      </c>
      <c r="I4807" s="444">
        <f t="shared" ca="1" si="175"/>
        <v>-372390478053295.25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-1551626991888.7302</v>
      </c>
      <c r="L4807" s="444">
        <f t="shared" ca="1" si="174"/>
        <v>-373942105045184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25">
      <c r="G4808" s="459"/>
      <c r="H4808" s="459">
        <v>4801</v>
      </c>
      <c r="I4808" s="444">
        <f t="shared" ca="1" si="175"/>
        <v>-373942105045184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-1558092104354.9333</v>
      </c>
      <c r="L4808" s="444">
        <f t="shared" ca="1" si="174"/>
        <v>-375500197149538.94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25">
      <c r="G4809" s="459"/>
      <c r="H4809" s="459">
        <v>4802</v>
      </c>
      <c r="I4809" s="444">
        <f t="shared" ca="1" si="175"/>
        <v>-375500197149538.94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-1564584154789.7456</v>
      </c>
      <c r="L4809" s="444">
        <f t="shared" ca="1" si="174"/>
        <v>-377064781304328.69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25">
      <c r="G4810" s="459"/>
      <c r="H4810" s="459">
        <v>4803</v>
      </c>
      <c r="I4810" s="444">
        <f t="shared" ca="1" si="175"/>
        <v>-377064781304328.69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-1571103255434.7029</v>
      </c>
      <c r="L4810" s="444">
        <f t="shared" ca="1" si="174"/>
        <v>-378635884559763.38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25">
      <c r="G4811" s="459"/>
      <c r="H4811" s="459">
        <v>4804</v>
      </c>
      <c r="I4811" s="444">
        <f t="shared" ca="1" si="175"/>
        <v>-378635884559763.38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-1577649518999.0142</v>
      </c>
      <c r="L4811" s="444">
        <f t="shared" ca="1" si="174"/>
        <v>-380213534078762.38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25">
      <c r="G4812" s="459"/>
      <c r="H4812" s="459">
        <v>4805</v>
      </c>
      <c r="I4812" s="444">
        <f t="shared" ca="1" si="175"/>
        <v>-380213534078762.38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-1584223058661.5098</v>
      </c>
      <c r="L4812" s="444">
        <f t="shared" ca="1" si="174"/>
        <v>-381797757137423.88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25">
      <c r="G4813" s="459"/>
      <c r="H4813" s="459">
        <v>4806</v>
      </c>
      <c r="I4813" s="444">
        <f t="shared" ca="1" si="175"/>
        <v>-381797757137423.88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-1590823988072.5994</v>
      </c>
      <c r="L4813" s="444">
        <f t="shared" ca="1" si="174"/>
        <v>-383388581125496.5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25">
      <c r="G4814" s="459"/>
      <c r="H4814" s="459">
        <v>4807</v>
      </c>
      <c r="I4814" s="444">
        <f t="shared" ca="1" si="175"/>
        <v>-383388581125496.5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-1597452421356.2354</v>
      </c>
      <c r="L4814" s="444">
        <f t="shared" ca="1" si="174"/>
        <v>-384986033546852.75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25">
      <c r="G4815" s="459"/>
      <c r="H4815" s="459">
        <v>4808</v>
      </c>
      <c r="I4815" s="444">
        <f t="shared" ca="1" si="175"/>
        <v>-384986033546852.75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-1604108473111.8865</v>
      </c>
      <c r="L4815" s="444">
        <f t="shared" ca="1" si="174"/>
        <v>-386590142019964.63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25">
      <c r="G4816" s="459"/>
      <c r="H4816" s="459">
        <v>4809</v>
      </c>
      <c r="I4816" s="444">
        <f t="shared" ca="1" si="175"/>
        <v>-386590142019964.63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-1610792258416.5193</v>
      </c>
      <c r="L4816" s="444">
        <f t="shared" ca="1" si="174"/>
        <v>-388200934278381.13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25">
      <c r="G4817" s="459"/>
      <c r="H4817" s="459">
        <v>4810</v>
      </c>
      <c r="I4817" s="444">
        <f t="shared" ca="1" si="175"/>
        <v>-388200934278381.13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-1617503892826.5879</v>
      </c>
      <c r="L4817" s="444">
        <f t="shared" ca="1" si="174"/>
        <v>-389818438171207.69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25">
      <c r="G4818" s="459"/>
      <c r="H4818" s="459">
        <v>4811</v>
      </c>
      <c r="I4818" s="444">
        <f t="shared" ca="1" si="175"/>
        <v>-389818438171207.69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-1624243492380.032</v>
      </c>
      <c r="L4818" s="444">
        <f t="shared" ca="1" si="174"/>
        <v>-391442681663587.75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25">
      <c r="G4819" s="459"/>
      <c r="H4819" s="459">
        <v>4812</v>
      </c>
      <c r="I4819" s="444">
        <f t="shared" ca="1" si="175"/>
        <v>-391442681663587.75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-1631011173598.2822</v>
      </c>
      <c r="L4819" s="444">
        <f t="shared" ca="1" si="174"/>
        <v>-393073692837186.06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25">
      <c r="G4820" s="459"/>
      <c r="H4820" s="459">
        <v>4813</v>
      </c>
      <c r="I4820" s="444">
        <f t="shared" ca="1" si="175"/>
        <v>-393073692837186.06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-1637807053488.2751</v>
      </c>
      <c r="L4820" s="444">
        <f t="shared" ca="1" si="174"/>
        <v>-394711499890674.31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25">
      <c r="G4821" s="459"/>
      <c r="H4821" s="459">
        <v>4814</v>
      </c>
      <c r="I4821" s="444">
        <f t="shared" ca="1" si="175"/>
        <v>-394711499890674.31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-1644631249544.4763</v>
      </c>
      <c r="L4821" s="444">
        <f t="shared" ca="1" si="174"/>
        <v>-396356131140218.81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25">
      <c r="G4822" s="459"/>
      <c r="H4822" s="459">
        <v>4815</v>
      </c>
      <c r="I4822" s="444">
        <f t="shared" ca="1" si="175"/>
        <v>-396356131140218.81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-1651483879750.9116</v>
      </c>
      <c r="L4822" s="444">
        <f t="shared" ca="1" si="174"/>
        <v>-398007615019969.75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25">
      <c r="G4823" s="459"/>
      <c r="H4823" s="459">
        <v>4816</v>
      </c>
      <c r="I4823" s="444">
        <f t="shared" ca="1" si="175"/>
        <v>-398007615019969.75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-1658365062583.2073</v>
      </c>
      <c r="L4823" s="444">
        <f t="shared" ca="1" si="174"/>
        <v>-399665980082552.94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25">
      <c r="G4824" s="459"/>
      <c r="H4824" s="459">
        <v>4817</v>
      </c>
      <c r="I4824" s="444">
        <f t="shared" ca="1" si="175"/>
        <v>-399665980082552.94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-1665274917010.6372</v>
      </c>
      <c r="L4824" s="444">
        <f t="shared" ca="1" si="174"/>
        <v>-401331254999563.56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25">
      <c r="G4825" s="459"/>
      <c r="H4825" s="459">
        <v>4818</v>
      </c>
      <c r="I4825" s="444">
        <f t="shared" ca="1" si="175"/>
        <v>-401331254999563.56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-1672213562498.1814</v>
      </c>
      <c r="L4825" s="444">
        <f t="shared" ca="1" si="174"/>
        <v>-403003468562061.75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25">
      <c r="G4826" s="459"/>
      <c r="H4826" s="459">
        <v>4819</v>
      </c>
      <c r="I4826" s="444">
        <f t="shared" ca="1" si="175"/>
        <v>-403003468562061.75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-1679181119008.5906</v>
      </c>
      <c r="L4826" s="444">
        <f t="shared" ca="1" si="174"/>
        <v>-404682649681070.31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25">
      <c r="G4827" s="459"/>
      <c r="H4827" s="459">
        <v>4820</v>
      </c>
      <c r="I4827" s="444">
        <f t="shared" ca="1" si="175"/>
        <v>-404682649681070.31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-1686177707004.4597</v>
      </c>
      <c r="L4827" s="444">
        <f t="shared" ca="1" si="174"/>
        <v>-406368827388074.75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25">
      <c r="G4828" s="459"/>
      <c r="H4828" s="459">
        <v>4821</v>
      </c>
      <c r="I4828" s="444">
        <f t="shared" ca="1" si="175"/>
        <v>-406368827388074.75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-1693203447450.3115</v>
      </c>
      <c r="L4828" s="444">
        <f t="shared" ca="1" si="174"/>
        <v>-408062030835525.06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25">
      <c r="G4829" s="459"/>
      <c r="H4829" s="459">
        <v>4822</v>
      </c>
      <c r="I4829" s="444">
        <f t="shared" ca="1" si="175"/>
        <v>-408062030835525.06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-1700258461814.6877</v>
      </c>
      <c r="L4829" s="444">
        <f t="shared" ca="1" si="174"/>
        <v>-409762289297339.75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25">
      <c r="G4830" s="459"/>
      <c r="H4830" s="459">
        <v>4823</v>
      </c>
      <c r="I4830" s="444">
        <f t="shared" ca="1" si="175"/>
        <v>-409762289297339.75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-1707342872072.249</v>
      </c>
      <c r="L4830" s="444">
        <f t="shared" ca="1" si="174"/>
        <v>-411469632169412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25">
      <c r="G4831" s="459"/>
      <c r="H4831" s="459">
        <v>4824</v>
      </c>
      <c r="I4831" s="444">
        <f t="shared" ca="1" si="175"/>
        <v>-411469632169412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-1714456800705.8833</v>
      </c>
      <c r="L4831" s="444">
        <f t="shared" ca="1" si="174"/>
        <v>-413184088970117.88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25">
      <c r="G4832" s="459"/>
      <c r="H4832" s="459">
        <v>4825</v>
      </c>
      <c r="I4832" s="444">
        <f t="shared" ca="1" si="175"/>
        <v>-413184088970117.88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-1721600370708.8245</v>
      </c>
      <c r="L4832" s="444">
        <f t="shared" ca="1" si="174"/>
        <v>-414905689340826.69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25">
      <c r="G4833" s="459"/>
      <c r="H4833" s="459">
        <v>4826</v>
      </c>
      <c r="I4833" s="444">
        <f t="shared" ca="1" si="175"/>
        <v>-414905689340826.69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-1728773705586.7778</v>
      </c>
      <c r="L4833" s="444">
        <f t="shared" ca="1" si="174"/>
        <v>-416634463046413.44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25">
      <c r="G4834" s="459"/>
      <c r="H4834" s="459">
        <v>4827</v>
      </c>
      <c r="I4834" s="444">
        <f t="shared" ca="1" si="175"/>
        <v>-416634463046413.44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-1735976929360.0559</v>
      </c>
      <c r="L4834" s="444">
        <f t="shared" ca="1" si="174"/>
        <v>-418370439975773.5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25">
      <c r="G4835" s="459"/>
      <c r="H4835" s="459">
        <v>4828</v>
      </c>
      <c r="I4835" s="444">
        <f t="shared" ca="1" si="175"/>
        <v>-418370439975773.5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-1743210166565.7229</v>
      </c>
      <c r="L4835" s="444">
        <f t="shared" ca="1" si="174"/>
        <v>-420113650142339.25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25">
      <c r="G4836" s="459"/>
      <c r="H4836" s="459">
        <v>4829</v>
      </c>
      <c r="I4836" s="444">
        <f t="shared" ca="1" si="175"/>
        <v>-420113650142339.25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-1750473542259.7468</v>
      </c>
      <c r="L4836" s="444">
        <f t="shared" ca="1" si="174"/>
        <v>-421864123684599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25">
      <c r="G4837" s="459"/>
      <c r="H4837" s="459">
        <v>4830</v>
      </c>
      <c r="I4837" s="444">
        <f t="shared" ca="1" si="175"/>
        <v>-421864123684599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-1757767182019.1626</v>
      </c>
      <c r="L4837" s="444">
        <f t="shared" ca="1" si="174"/>
        <v>-423621890866618.19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25">
      <c r="G4838" s="459"/>
      <c r="H4838" s="459">
        <v>4831</v>
      </c>
      <c r="I4838" s="444">
        <f t="shared" ca="1" si="175"/>
        <v>-423621890866618.19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-1765091211944.2424</v>
      </c>
      <c r="L4838" s="444">
        <f t="shared" ca="1" si="174"/>
        <v>-425386982078562.44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25">
      <c r="G4839" s="459"/>
      <c r="H4839" s="459">
        <v>4832</v>
      </c>
      <c r="I4839" s="444">
        <f t="shared" ca="1" si="175"/>
        <v>-425386982078562.44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-1772445758660.6768</v>
      </c>
      <c r="L4839" s="444">
        <f t="shared" ca="1" si="174"/>
        <v>-427159427837223.13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25">
      <c r="G4840" s="459"/>
      <c r="H4840" s="459">
        <v>4833</v>
      </c>
      <c r="I4840" s="444">
        <f t="shared" ca="1" si="175"/>
        <v>-427159427837223.13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-1779830949321.7629</v>
      </c>
      <c r="L4840" s="444">
        <f t="shared" ca="1" si="174"/>
        <v>-428939258786544.88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25">
      <c r="G4841" s="459"/>
      <c r="H4841" s="459">
        <v>4834</v>
      </c>
      <c r="I4841" s="444">
        <f t="shared" ca="1" si="175"/>
        <v>-428939258786544.88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-1787246911610.6035</v>
      </c>
      <c r="L4841" s="444">
        <f t="shared" ca="1" si="174"/>
        <v>-430726505698155.5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25">
      <c r="G4842" s="459"/>
      <c r="H4842" s="459">
        <v>4835</v>
      </c>
      <c r="I4842" s="444">
        <f t="shared" ca="1" si="175"/>
        <v>-430726505698155.5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-1794693773742.3145</v>
      </c>
      <c r="L4842" s="444">
        <f t="shared" ca="1" si="174"/>
        <v>-432521199471897.81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25">
      <c r="G4843" s="459"/>
      <c r="H4843" s="459">
        <v>4836</v>
      </c>
      <c r="I4843" s="444">
        <f t="shared" ca="1" si="175"/>
        <v>-432521199471897.81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-1802171664466.241</v>
      </c>
      <c r="L4843" s="444">
        <f t="shared" ca="1" si="174"/>
        <v>-434323371136364.06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25">
      <c r="G4844" s="459"/>
      <c r="H4844" s="459">
        <v>4837</v>
      </c>
      <c r="I4844" s="444">
        <f t="shared" ca="1" si="175"/>
        <v>-434323371136364.06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-1809680713068.1836</v>
      </c>
      <c r="L4844" s="444">
        <f t="shared" ca="1" si="174"/>
        <v>-436133051849432.25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25">
      <c r="G4845" s="459"/>
      <c r="H4845" s="459">
        <v>4838</v>
      </c>
      <c r="I4845" s="444">
        <f t="shared" ca="1" si="175"/>
        <v>-436133051849432.25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-1817221049372.6343</v>
      </c>
      <c r="L4845" s="444">
        <f t="shared" ca="1" si="174"/>
        <v>-437950272898804.88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25">
      <c r="G4846" s="459"/>
      <c r="H4846" s="459">
        <v>4839</v>
      </c>
      <c r="I4846" s="444">
        <f t="shared" ca="1" si="175"/>
        <v>-437950272898804.88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-1824792803745.0203</v>
      </c>
      <c r="L4846" s="444">
        <f t="shared" ca="1" si="174"/>
        <v>-439775065702549.88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25">
      <c r="G4847" s="459"/>
      <c r="H4847" s="459">
        <v>4840</v>
      </c>
      <c r="I4847" s="444">
        <f t="shared" ca="1" si="175"/>
        <v>-439775065702549.88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-1832396107093.9578</v>
      </c>
      <c r="L4847" s="444">
        <f t="shared" ca="1" si="174"/>
        <v>-441607461809643.81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25">
      <c r="G4848" s="459"/>
      <c r="H4848" s="459">
        <v>4841</v>
      </c>
      <c r="I4848" s="444">
        <f t="shared" ca="1" si="175"/>
        <v>-441607461809643.81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-1840031090873.5159</v>
      </c>
      <c r="L4848" s="444">
        <f t="shared" ca="1" si="174"/>
        <v>-443447492900517.31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25">
      <c r="G4849" s="459"/>
      <c r="H4849" s="459">
        <v>4842</v>
      </c>
      <c r="I4849" s="444">
        <f t="shared" ca="1" si="175"/>
        <v>-443447492900517.31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-1847697887085.4888</v>
      </c>
      <c r="L4849" s="444">
        <f t="shared" ca="1" si="174"/>
        <v>-445295190787602.81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25">
      <c r="G4850" s="459"/>
      <c r="H4850" s="459">
        <v>4843</v>
      </c>
      <c r="I4850" s="444">
        <f t="shared" ca="1" si="175"/>
        <v>-445295190787602.81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-1855396628281.678</v>
      </c>
      <c r="L4850" s="444">
        <f t="shared" ca="1" si="174"/>
        <v>-447150587415884.5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25">
      <c r="G4851" s="459"/>
      <c r="H4851" s="459">
        <v>4844</v>
      </c>
      <c r="I4851" s="444">
        <f t="shared" ca="1" si="175"/>
        <v>-447150587415884.5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-1863127447566.1851</v>
      </c>
      <c r="L4851" s="444">
        <f t="shared" ca="1" si="174"/>
        <v>-449013714863450.69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25">
      <c r="G4852" s="459"/>
      <c r="H4852" s="459">
        <v>4845</v>
      </c>
      <c r="I4852" s="444">
        <f t="shared" ca="1" si="175"/>
        <v>-449013714863450.69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-1870890478597.7112</v>
      </c>
      <c r="L4852" s="444">
        <f t="shared" ca="1" si="174"/>
        <v>-450884605342048.38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25">
      <c r="G4853" s="459"/>
      <c r="H4853" s="459">
        <v>4846</v>
      </c>
      <c r="I4853" s="444">
        <f t="shared" ca="1" si="175"/>
        <v>-450884605342048.38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-1878685855591.8679</v>
      </c>
      <c r="L4853" s="444">
        <f t="shared" ref="L4853:L5107" ca="1" si="179">I4853-J4853+K4853</f>
        <v>-452763291197640.25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25">
      <c r="G4854" s="459"/>
      <c r="H4854" s="459">
        <v>4847</v>
      </c>
      <c r="I4854" s="444">
        <f t="shared" ref="I4854:I5108" ca="1" si="180">L4853</f>
        <v>-452763291197640.25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-1886513713323.501</v>
      </c>
      <c r="L4854" s="444">
        <f t="shared" ca="1" si="179"/>
        <v>-454649804910963.75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25">
      <c r="G4855" s="459"/>
      <c r="H4855" s="459">
        <v>4848</v>
      </c>
      <c r="I4855" s="444">
        <f t="shared" ca="1" si="180"/>
        <v>-454649804910963.75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-1894374187129.0154</v>
      </c>
      <c r="L4855" s="444">
        <f t="shared" ca="1" si="179"/>
        <v>-456544179098092.75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25">
      <c r="G4856" s="459"/>
      <c r="H4856" s="459">
        <v>4849</v>
      </c>
      <c r="I4856" s="444">
        <f t="shared" ca="1" si="180"/>
        <v>-456544179098092.75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-1902267412908.7197</v>
      </c>
      <c r="L4856" s="444">
        <f t="shared" ca="1" si="179"/>
        <v>-458446446511001.5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25">
      <c r="G4857" s="459"/>
      <c r="H4857" s="459">
        <v>4850</v>
      </c>
      <c r="I4857" s="444">
        <f t="shared" ca="1" si="180"/>
        <v>-458446446511001.5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-1910193527129.1729</v>
      </c>
      <c r="L4857" s="444">
        <f t="shared" ca="1" si="179"/>
        <v>-460356640038130.69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25">
      <c r="G4858" s="459"/>
      <c r="H4858" s="459">
        <v>4851</v>
      </c>
      <c r="I4858" s="444">
        <f t="shared" ca="1" si="180"/>
        <v>-460356640038130.69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-1918152666825.5444</v>
      </c>
      <c r="L4858" s="444">
        <f t="shared" ca="1" si="179"/>
        <v>-462274792704956.25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25">
      <c r="G4859" s="459"/>
      <c r="H4859" s="459">
        <v>4852</v>
      </c>
      <c r="I4859" s="444">
        <f t="shared" ca="1" si="180"/>
        <v>-462274792704956.25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-1926144969603.9844</v>
      </c>
      <c r="L4859" s="444">
        <f t="shared" ca="1" si="179"/>
        <v>-464200937674560.25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25">
      <c r="G4860" s="459"/>
      <c r="H4860" s="459">
        <v>4853</v>
      </c>
      <c r="I4860" s="444">
        <f t="shared" ca="1" si="180"/>
        <v>-464200937674560.25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-1934170573644.001</v>
      </c>
      <c r="L4860" s="444">
        <f t="shared" ca="1" si="179"/>
        <v>-466135108248204.25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25">
      <c r="G4861" s="459"/>
      <c r="H4861" s="459">
        <v>4854</v>
      </c>
      <c r="I4861" s="444">
        <f t="shared" ca="1" si="180"/>
        <v>-466135108248204.25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-1942229617700.8511</v>
      </c>
      <c r="L4861" s="444">
        <f t="shared" ca="1" si="179"/>
        <v>-468077337865905.13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25">
      <c r="G4862" s="459"/>
      <c r="H4862" s="459">
        <v>4855</v>
      </c>
      <c r="I4862" s="444">
        <f t="shared" ca="1" si="180"/>
        <v>-468077337865905.13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-1950322241107.938</v>
      </c>
      <c r="L4862" s="444">
        <f t="shared" ca="1" si="179"/>
        <v>-470027660107013.06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25">
      <c r="G4863" s="459"/>
      <c r="H4863" s="459">
        <v>4856</v>
      </c>
      <c r="I4863" s="444">
        <f t="shared" ca="1" si="180"/>
        <v>-470027660107013.06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-1958448583779.2214</v>
      </c>
      <c r="L4863" s="444">
        <f t="shared" ca="1" si="179"/>
        <v>-471986108690792.31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25">
      <c r="G4864" s="459"/>
      <c r="H4864" s="459">
        <v>4857</v>
      </c>
      <c r="I4864" s="444">
        <f t="shared" ca="1" si="180"/>
        <v>-471986108690792.31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-1966608786211.6343</v>
      </c>
      <c r="L4864" s="444">
        <f t="shared" ca="1" si="179"/>
        <v>-473952717477003.94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25">
      <c r="G4865" s="459"/>
      <c r="H4865" s="459">
        <v>4858</v>
      </c>
      <c r="I4865" s="444">
        <f t="shared" ca="1" si="180"/>
        <v>-473952717477003.94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-1974802989487.5166</v>
      </c>
      <c r="L4865" s="444">
        <f t="shared" ca="1" si="179"/>
        <v>-475927520466491.44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25">
      <c r="G4866" s="459"/>
      <c r="H4866" s="459">
        <v>4859</v>
      </c>
      <c r="I4866" s="444">
        <f t="shared" ca="1" si="180"/>
        <v>-475927520466491.44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-1983031335277.0476</v>
      </c>
      <c r="L4866" s="444">
        <f t="shared" ca="1" si="179"/>
        <v>-477910551801768.5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25">
      <c r="G4867" s="459"/>
      <c r="H4867" s="459">
        <v>4860</v>
      </c>
      <c r="I4867" s="444">
        <f t="shared" ca="1" si="180"/>
        <v>-477910551801768.5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-1991293965840.7021</v>
      </c>
      <c r="L4867" s="444">
        <f t="shared" ca="1" si="179"/>
        <v>-479901845767609.19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25">
      <c r="G4868" s="459"/>
      <c r="H4868" s="459">
        <v>4861</v>
      </c>
      <c r="I4868" s="444">
        <f t="shared" ca="1" si="180"/>
        <v>-479901845767609.19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-1999591024031.7048</v>
      </c>
      <c r="L4868" s="444">
        <f t="shared" ca="1" si="179"/>
        <v>-481901436791640.88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25">
      <c r="G4869" s="459"/>
      <c r="H4869" s="459">
        <v>4862</v>
      </c>
      <c r="I4869" s="444">
        <f t="shared" ca="1" si="180"/>
        <v>-481901436791640.88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-2007922653298.5037</v>
      </c>
      <c r="L4869" s="444">
        <f t="shared" ca="1" si="179"/>
        <v>-483909359444939.38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25">
      <c r="G4870" s="459"/>
      <c r="H4870" s="459">
        <v>4863</v>
      </c>
      <c r="I4870" s="444">
        <f t="shared" ca="1" si="180"/>
        <v>-483909359444939.38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-2016288997687.2473</v>
      </c>
      <c r="L4870" s="444">
        <f t="shared" ca="1" si="179"/>
        <v>-485925648442626.63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25">
      <c r="G4871" s="459"/>
      <c r="H4871" s="459">
        <v>4864</v>
      </c>
      <c r="I4871" s="444">
        <f t="shared" ca="1" si="180"/>
        <v>-485925648442626.63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-2024690201844.2776</v>
      </c>
      <c r="L4871" s="444">
        <f t="shared" ca="1" si="179"/>
        <v>-487950338644470.88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25">
      <c r="G4872" s="459"/>
      <c r="H4872" s="459">
        <v>4865</v>
      </c>
      <c r="I4872" s="444">
        <f t="shared" ca="1" si="180"/>
        <v>-487950338644470.88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-2033126411018.6287</v>
      </c>
      <c r="L4872" s="444">
        <f t="shared" ca="1" si="179"/>
        <v>-489983465055489.5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25">
      <c r="G4873" s="459"/>
      <c r="H4873" s="459">
        <v>4866</v>
      </c>
      <c r="I4873" s="444">
        <f t="shared" ca="1" si="180"/>
        <v>-489983465055489.5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-2041597771064.5393</v>
      </c>
      <c r="L4873" s="444">
        <f t="shared" ca="1" si="179"/>
        <v>-492025062826554.06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25">
      <c r="G4874" s="459"/>
      <c r="H4874" s="459">
        <v>4867</v>
      </c>
      <c r="I4874" s="444">
        <f t="shared" ca="1" si="180"/>
        <v>-492025062826554.06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-2050104428443.9756</v>
      </c>
      <c r="L4874" s="444">
        <f t="shared" ca="1" si="179"/>
        <v>-494075167254998.06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25">
      <c r="G4875" s="459"/>
      <c r="H4875" s="459">
        <v>4868</v>
      </c>
      <c r="I4875" s="444">
        <f t="shared" ca="1" si="180"/>
        <v>-494075167254998.06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-2058646530229.1584</v>
      </c>
      <c r="L4875" s="444">
        <f t="shared" ca="1" si="179"/>
        <v>-496133813785227.25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25">
      <c r="G4876" s="459"/>
      <c r="H4876" s="459">
        <v>4869</v>
      </c>
      <c r="I4876" s="444">
        <f t="shared" ca="1" si="180"/>
        <v>-496133813785227.25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-2067224224105.1135</v>
      </c>
      <c r="L4876" s="444">
        <f t="shared" ca="1" si="179"/>
        <v>-498201038009332.38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25">
      <c r="G4877" s="459"/>
      <c r="H4877" s="459">
        <v>4870</v>
      </c>
      <c r="I4877" s="444">
        <f t="shared" ca="1" si="180"/>
        <v>-498201038009332.38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-2075837658372.2183</v>
      </c>
      <c r="L4877" s="444">
        <f t="shared" ca="1" si="179"/>
        <v>-500276875667704.56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25">
      <c r="G4878" s="459"/>
      <c r="H4878" s="459">
        <v>4871</v>
      </c>
      <c r="I4878" s="444">
        <f t="shared" ca="1" si="180"/>
        <v>-500276875667704.56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-2084486981948.7688</v>
      </c>
      <c r="L4878" s="444">
        <f t="shared" ca="1" si="179"/>
        <v>-502361362649653.31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25">
      <c r="G4879" s="459"/>
      <c r="H4879" s="459">
        <v>4872</v>
      </c>
      <c r="I4879" s="444">
        <f t="shared" ca="1" si="180"/>
        <v>-502361362649653.31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-2093172344373.5554</v>
      </c>
      <c r="L4879" s="444">
        <f t="shared" ca="1" si="179"/>
        <v>-504454534994026.88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25">
      <c r="G4880" s="459"/>
      <c r="H4880" s="459">
        <v>4873</v>
      </c>
      <c r="I4880" s="444">
        <f t="shared" ca="1" si="180"/>
        <v>-504454534994026.88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-2101893895808.4453</v>
      </c>
      <c r="L4880" s="444">
        <f t="shared" ca="1" si="179"/>
        <v>-506556428889835.31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25">
      <c r="G4881" s="459"/>
      <c r="H4881" s="459">
        <v>4874</v>
      </c>
      <c r="I4881" s="444">
        <f t="shared" ca="1" si="180"/>
        <v>-506556428889835.31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-2110651787040.9807</v>
      </c>
      <c r="L4881" s="444">
        <f t="shared" ca="1" si="179"/>
        <v>-508667080676876.31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25">
      <c r="G4882" s="459"/>
      <c r="H4882" s="459">
        <v>4875</v>
      </c>
      <c r="I4882" s="444">
        <f t="shared" ca="1" si="180"/>
        <v>-508667080676876.31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-2119446169486.9844</v>
      </c>
      <c r="L4882" s="444">
        <f t="shared" ca="1" si="179"/>
        <v>-510786526846363.31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25">
      <c r="G4883" s="459"/>
      <c r="H4883" s="459">
        <v>4876</v>
      </c>
      <c r="I4883" s="444">
        <f t="shared" ca="1" si="180"/>
        <v>-510786526846363.31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-2128277195193.1804</v>
      </c>
      <c r="L4883" s="444">
        <f t="shared" ca="1" si="179"/>
        <v>-512914804041556.5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25">
      <c r="G4884" s="459"/>
      <c r="H4884" s="459">
        <v>4877</v>
      </c>
      <c r="I4884" s="444">
        <f t="shared" ca="1" si="180"/>
        <v>-512914804041556.5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-2137145016839.8186</v>
      </c>
      <c r="L4884" s="444">
        <f t="shared" ca="1" si="179"/>
        <v>-515051949058396.31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25">
      <c r="G4885" s="459"/>
      <c r="H4885" s="459">
        <v>4878</v>
      </c>
      <c r="I4885" s="444">
        <f t="shared" ca="1" si="180"/>
        <v>-515051949058396.31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-2146049787743.3176</v>
      </c>
      <c r="L4885" s="444">
        <f t="shared" ca="1" si="179"/>
        <v>-517197998846139.63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25">
      <c r="G4886" s="459"/>
      <c r="H4886" s="459">
        <v>4879</v>
      </c>
      <c r="I4886" s="444">
        <f t="shared" ca="1" si="180"/>
        <v>-517197998846139.63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-2154991661858.915</v>
      </c>
      <c r="L4886" s="444">
        <f t="shared" ca="1" si="179"/>
        <v>-519352990507998.56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25">
      <c r="G4887" s="459"/>
      <c r="H4887" s="459">
        <v>4880</v>
      </c>
      <c r="I4887" s="444">
        <f t="shared" ca="1" si="180"/>
        <v>-519352990507998.56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-2163970793783.3271</v>
      </c>
      <c r="L4887" s="444">
        <f t="shared" ca="1" si="179"/>
        <v>-521516961301781.88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25">
      <c r="G4888" s="459"/>
      <c r="H4888" s="459">
        <v>4881</v>
      </c>
      <c r="I4888" s="444">
        <f t="shared" ca="1" si="180"/>
        <v>-521516961301781.88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-2172987338757.4246</v>
      </c>
      <c r="L4888" s="444">
        <f t="shared" ca="1" si="179"/>
        <v>-523689948640539.31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25">
      <c r="G4889" s="459"/>
      <c r="H4889" s="459">
        <v>4882</v>
      </c>
      <c r="I4889" s="444">
        <f t="shared" ca="1" si="180"/>
        <v>-523689948640539.31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-2182041452668.9141</v>
      </c>
      <c r="L4889" s="444">
        <f t="shared" ca="1" si="179"/>
        <v>-525871990093208.25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25">
      <c r="G4890" s="459"/>
      <c r="H4890" s="459">
        <v>4883</v>
      </c>
      <c r="I4890" s="444">
        <f t="shared" ca="1" si="180"/>
        <v>-525871990093208.25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-2191133292055.0344</v>
      </c>
      <c r="L4890" s="444">
        <f t="shared" ca="1" si="179"/>
        <v>-528063123385263.31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25">
      <c r="G4891" s="459"/>
      <c r="H4891" s="459">
        <v>4884</v>
      </c>
      <c r="I4891" s="444">
        <f t="shared" ca="1" si="180"/>
        <v>-528063123385263.31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-2200263014105.2637</v>
      </c>
      <c r="L4891" s="444">
        <f t="shared" ca="1" si="179"/>
        <v>-530263386399368.56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25">
      <c r="G4892" s="459"/>
      <c r="H4892" s="459">
        <v>4885</v>
      </c>
      <c r="I4892" s="444">
        <f t="shared" ca="1" si="180"/>
        <v>-530263386399368.56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-2209430776664.0352</v>
      </c>
      <c r="L4892" s="444">
        <f t="shared" ca="1" si="179"/>
        <v>-532472817176032.63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25">
      <c r="G4893" s="459"/>
      <c r="H4893" s="459">
        <v>4886</v>
      </c>
      <c r="I4893" s="444">
        <f t="shared" ca="1" si="180"/>
        <v>-532472817176032.63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-2218636738233.4692</v>
      </c>
      <c r="L4893" s="444">
        <f t="shared" ca="1" si="179"/>
        <v>-534691453914266.13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25">
      <c r="G4894" s="459"/>
      <c r="H4894" s="459">
        <v>4887</v>
      </c>
      <c r="I4894" s="444">
        <f t="shared" ca="1" si="180"/>
        <v>-534691453914266.13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-2227881057976.1089</v>
      </c>
      <c r="L4894" s="444">
        <f t="shared" ca="1" si="179"/>
        <v>-536919334972242.25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25">
      <c r="G4895" s="459"/>
      <c r="H4895" s="459">
        <v>4888</v>
      </c>
      <c r="I4895" s="444">
        <f t="shared" ca="1" si="180"/>
        <v>-536919334972242.25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-2237163895717.6758</v>
      </c>
      <c r="L4895" s="444">
        <f t="shared" ca="1" si="179"/>
        <v>-539156498867959.94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25">
      <c r="G4896" s="459"/>
      <c r="H4896" s="459">
        <v>4889</v>
      </c>
      <c r="I4896" s="444">
        <f t="shared" ca="1" si="180"/>
        <v>-539156498867959.94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-2246485411949.833</v>
      </c>
      <c r="L4896" s="444">
        <f t="shared" ca="1" si="179"/>
        <v>-541402984279909.75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25">
      <c r="G4897" s="459"/>
      <c r="H4897" s="459">
        <v>4890</v>
      </c>
      <c r="I4897" s="444">
        <f t="shared" ca="1" si="180"/>
        <v>-541402984279909.75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-2255845767832.9575</v>
      </c>
      <c r="L4897" s="444">
        <f t="shared" ca="1" si="179"/>
        <v>-543658830047742.69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25">
      <c r="G4898" s="459"/>
      <c r="H4898" s="459">
        <v>4891</v>
      </c>
      <c r="I4898" s="444">
        <f t="shared" ca="1" si="180"/>
        <v>-543658830047742.69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-2265245125198.9277</v>
      </c>
      <c r="L4898" s="444">
        <f t="shared" ca="1" si="179"/>
        <v>-545924075172941.63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25">
      <c r="G4899" s="459"/>
      <c r="H4899" s="459">
        <v>4892</v>
      </c>
      <c r="I4899" s="444">
        <f t="shared" ca="1" si="180"/>
        <v>-545924075172941.63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-2274683646553.9233</v>
      </c>
      <c r="L4899" s="444">
        <f t="shared" ca="1" si="179"/>
        <v>-548198758819495.56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25">
      <c r="G4900" s="459"/>
      <c r="H4900" s="459">
        <v>4893</v>
      </c>
      <c r="I4900" s="444">
        <f t="shared" ca="1" si="180"/>
        <v>-548198758819495.56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-2284161495081.2314</v>
      </c>
      <c r="L4900" s="444">
        <f t="shared" ca="1" si="179"/>
        <v>-550482920314576.81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25">
      <c r="G4901" s="459"/>
      <c r="H4901" s="459">
        <v>4894</v>
      </c>
      <c r="I4901" s="444">
        <f t="shared" ca="1" si="180"/>
        <v>-550482920314576.81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-2293678834644.0698</v>
      </c>
      <c r="L4901" s="444">
        <f t="shared" ca="1" si="179"/>
        <v>-552776599149220.88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25">
      <c r="G4902" s="459"/>
      <c r="H4902" s="459">
        <v>4895</v>
      </c>
      <c r="I4902" s="444">
        <f t="shared" ca="1" si="180"/>
        <v>-552776599149220.88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-2303235829788.4199</v>
      </c>
      <c r="L4902" s="444">
        <f t="shared" ca="1" si="179"/>
        <v>-555079834979009.31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25">
      <c r="G4903" s="459"/>
      <c r="H4903" s="459">
        <v>4896</v>
      </c>
      <c r="I4903" s="444">
        <f t="shared" ca="1" si="180"/>
        <v>-555079834979009.31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-2312832645745.8726</v>
      </c>
      <c r="L4903" s="444">
        <f t="shared" ca="1" si="179"/>
        <v>-557392667624755.19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25">
      <c r="G4904" s="459"/>
      <c r="H4904" s="459">
        <v>4897</v>
      </c>
      <c r="I4904" s="444">
        <f t="shared" ca="1" si="180"/>
        <v>-557392667624755.19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-2322469448436.48</v>
      </c>
      <c r="L4904" s="444">
        <f t="shared" ca="1" si="179"/>
        <v>-559715137073191.69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25">
      <c r="G4905" s="459"/>
      <c r="H4905" s="459">
        <v>4898</v>
      </c>
      <c r="I4905" s="444">
        <f t="shared" ca="1" si="180"/>
        <v>-559715137073191.69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-2332146404471.6318</v>
      </c>
      <c r="L4905" s="444">
        <f t="shared" ca="1" si="179"/>
        <v>-562047283477663.31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25">
      <c r="G4906" s="459"/>
      <c r="H4906" s="459">
        <v>4899</v>
      </c>
      <c r="I4906" s="444">
        <f t="shared" ca="1" si="180"/>
        <v>-562047283477663.31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-2341863681156.9307</v>
      </c>
      <c r="L4906" s="444">
        <f t="shared" ca="1" si="179"/>
        <v>-564389147158820.25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25">
      <c r="G4907" s="459"/>
      <c r="H4907" s="459">
        <v>4900</v>
      </c>
      <c r="I4907" s="444">
        <f t="shared" ca="1" si="180"/>
        <v>-564389147158820.25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-2351621446495.0845</v>
      </c>
      <c r="L4907" s="444">
        <f t="shared" ca="1" si="179"/>
        <v>-566740768605315.38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25">
      <c r="G4908" s="459"/>
      <c r="H4908" s="459">
        <v>4901</v>
      </c>
      <c r="I4908" s="444">
        <f t="shared" ca="1" si="180"/>
        <v>-566740768605315.38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-2361419869188.814</v>
      </c>
      <c r="L4908" s="444">
        <f t="shared" ca="1" si="179"/>
        <v>-569102188474504.25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25">
      <c r="G4909" s="459"/>
      <c r="H4909" s="459">
        <v>4902</v>
      </c>
      <c r="I4909" s="444">
        <f t="shared" ca="1" si="180"/>
        <v>-569102188474504.25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-2371259118643.7676</v>
      </c>
      <c r="L4909" s="444">
        <f t="shared" ca="1" si="179"/>
        <v>-571473447593148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25">
      <c r="G4910" s="459"/>
      <c r="H4910" s="459">
        <v>4903</v>
      </c>
      <c r="I4910" s="444">
        <f t="shared" ca="1" si="180"/>
        <v>-571473447593148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-2381139364971.4502</v>
      </c>
      <c r="L4910" s="444">
        <f t="shared" ca="1" si="179"/>
        <v>-573854586958119.5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25">
      <c r="G4911" s="459"/>
      <c r="H4911" s="459">
        <v>4904</v>
      </c>
      <c r="I4911" s="444">
        <f t="shared" ca="1" si="180"/>
        <v>-573854586958119.5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-2391060778992.1646</v>
      </c>
      <c r="L4911" s="444">
        <f t="shared" ca="1" si="179"/>
        <v>-576245647737111.63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25">
      <c r="G4912" s="459"/>
      <c r="H4912" s="459">
        <v>4905</v>
      </c>
      <c r="I4912" s="444">
        <f t="shared" ca="1" si="180"/>
        <v>-576245647737111.63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-2401023532237.9648</v>
      </c>
      <c r="L4912" s="444">
        <f t="shared" ca="1" si="179"/>
        <v>-578646671269349.63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25">
      <c r="G4913" s="459"/>
      <c r="H4913" s="459">
        <v>4906</v>
      </c>
      <c r="I4913" s="444">
        <f t="shared" ca="1" si="180"/>
        <v>-578646671269349.63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-2411027796955.6235</v>
      </c>
      <c r="L4913" s="444">
        <f t="shared" ca="1" si="179"/>
        <v>-581057699066305.25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25">
      <c r="G4914" s="459"/>
      <c r="H4914" s="459">
        <v>4907</v>
      </c>
      <c r="I4914" s="444">
        <f t="shared" ca="1" si="180"/>
        <v>-581057699066305.25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-2421073746109.605</v>
      </c>
      <c r="L4914" s="444">
        <f t="shared" ca="1" si="179"/>
        <v>-583478772812414.88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25">
      <c r="G4915" s="459"/>
      <c r="H4915" s="459">
        <v>4908</v>
      </c>
      <c r="I4915" s="444">
        <f t="shared" ca="1" si="180"/>
        <v>-583478772812414.88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-2431161553385.062</v>
      </c>
      <c r="L4915" s="444">
        <f t="shared" ca="1" si="179"/>
        <v>-585909934365799.88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25">
      <c r="G4916" s="459"/>
      <c r="H4916" s="459">
        <v>4909</v>
      </c>
      <c r="I4916" s="444">
        <f t="shared" ca="1" si="180"/>
        <v>-585909934365799.88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-2441291393190.833</v>
      </c>
      <c r="L4916" s="444">
        <f t="shared" ca="1" si="179"/>
        <v>-588351225758990.75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25">
      <c r="G4917" s="459"/>
      <c r="H4917" s="459">
        <v>4910</v>
      </c>
      <c r="I4917" s="444">
        <f t="shared" ca="1" si="180"/>
        <v>-588351225758990.75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-2451463440662.4614</v>
      </c>
      <c r="L4917" s="444">
        <f t="shared" ca="1" si="179"/>
        <v>-590802689199653.25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25">
      <c r="G4918" s="459"/>
      <c r="H4918" s="459">
        <v>4911</v>
      </c>
      <c r="I4918" s="444">
        <f t="shared" ca="1" si="180"/>
        <v>-590802689199653.25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-2461677871665.2217</v>
      </c>
      <c r="L4918" s="444">
        <f t="shared" ca="1" si="179"/>
        <v>-593264367071318.5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25">
      <c r="G4919" s="459"/>
      <c r="H4919" s="459">
        <v>4912</v>
      </c>
      <c r="I4919" s="444">
        <f t="shared" ca="1" si="180"/>
        <v>-593264367071318.5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-2471934862797.1602</v>
      </c>
      <c r="L4919" s="444">
        <f t="shared" ca="1" si="179"/>
        <v>-595736301934115.63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25">
      <c r="G4920" s="459"/>
      <c r="H4920" s="459">
        <v>4913</v>
      </c>
      <c r="I4920" s="444">
        <f t="shared" ca="1" si="180"/>
        <v>-595736301934115.63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-2482234591392.1484</v>
      </c>
      <c r="L4920" s="444">
        <f t="shared" ca="1" si="179"/>
        <v>-598218536525507.75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25">
      <c r="G4921" s="459"/>
      <c r="H4921" s="459">
        <v>4914</v>
      </c>
      <c r="I4921" s="444">
        <f t="shared" ca="1" si="180"/>
        <v>-598218536525507.75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-2492577235522.9487</v>
      </c>
      <c r="L4921" s="444">
        <f t="shared" ca="1" si="179"/>
        <v>-600711113761030.75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25">
      <c r="G4922" s="459"/>
      <c r="H4922" s="459">
        <v>4915</v>
      </c>
      <c r="I4922" s="444">
        <f t="shared" ca="1" si="180"/>
        <v>-600711113761030.75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-2502962974004.2949</v>
      </c>
      <c r="L4922" s="444">
        <f t="shared" ca="1" si="179"/>
        <v>-603214076735035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25">
      <c r="G4923" s="459"/>
      <c r="H4923" s="459">
        <v>4916</v>
      </c>
      <c r="I4923" s="444">
        <f t="shared" ca="1" si="180"/>
        <v>-603214076735035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-2513391986395.979</v>
      </c>
      <c r="L4923" s="444">
        <f t="shared" ca="1" si="179"/>
        <v>-605727468721431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25">
      <c r="G4924" s="459"/>
      <c r="H4924" s="459">
        <v>4917</v>
      </c>
      <c r="I4924" s="444">
        <f t="shared" ca="1" si="180"/>
        <v>-605727468721431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-2523864453005.9624</v>
      </c>
      <c r="L4924" s="444">
        <f t="shared" ca="1" si="179"/>
        <v>-608251333174437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25">
      <c r="G4925" s="459"/>
      <c r="H4925" s="459">
        <v>4918</v>
      </c>
      <c r="I4925" s="444">
        <f t="shared" ca="1" si="180"/>
        <v>-608251333174437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-2534380554893.4873</v>
      </c>
      <c r="L4925" s="444">
        <f t="shared" ca="1" si="179"/>
        <v>-610785713729330.5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25">
      <c r="G4926" s="459"/>
      <c r="H4926" s="459">
        <v>4919</v>
      </c>
      <c r="I4926" s="444">
        <f t="shared" ca="1" si="180"/>
        <v>-610785713729330.5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-2544940473872.2104</v>
      </c>
      <c r="L4926" s="444">
        <f t="shared" ca="1" si="179"/>
        <v>-613330654203202.75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25">
      <c r="G4927" s="459"/>
      <c r="H4927" s="459">
        <v>4920</v>
      </c>
      <c r="I4927" s="444">
        <f t="shared" ca="1" si="180"/>
        <v>-613330654203202.75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-2555544392513.3447</v>
      </c>
      <c r="L4927" s="444">
        <f t="shared" ca="1" si="179"/>
        <v>-615886198595716.13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25">
      <c r="G4928" s="459"/>
      <c r="H4928" s="459">
        <v>4921</v>
      </c>
      <c r="I4928" s="444">
        <f t="shared" ca="1" si="180"/>
        <v>-615886198595716.13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-2566192494148.8174</v>
      </c>
      <c r="L4928" s="444">
        <f t="shared" ca="1" si="179"/>
        <v>-618452391089865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25">
      <c r="G4929" s="459"/>
      <c r="H4929" s="459">
        <v>4922</v>
      </c>
      <c r="I4929" s="444">
        <f t="shared" ca="1" si="180"/>
        <v>-618452391089865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-2576884962874.4375</v>
      </c>
      <c r="L4929" s="444">
        <f t="shared" ca="1" si="179"/>
        <v>-621029276052739.5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25">
      <c r="G4930" s="459"/>
      <c r="H4930" s="459">
        <v>4923</v>
      </c>
      <c r="I4930" s="444">
        <f t="shared" ca="1" si="180"/>
        <v>-621029276052739.5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-2587621983553.0811</v>
      </c>
      <c r="L4930" s="444">
        <f t="shared" ca="1" si="179"/>
        <v>-623616898036292.63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25">
      <c r="G4931" s="459"/>
      <c r="H4931" s="459">
        <v>4924</v>
      </c>
      <c r="I4931" s="444">
        <f t="shared" ca="1" si="180"/>
        <v>-623616898036292.63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-2598403741817.8857</v>
      </c>
      <c r="L4931" s="444">
        <f t="shared" ca="1" si="179"/>
        <v>-626215301778110.5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25">
      <c r="G4932" s="459"/>
      <c r="H4932" s="459">
        <v>4925</v>
      </c>
      <c r="I4932" s="444">
        <f t="shared" ca="1" si="180"/>
        <v>-626215301778110.5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-2609230424075.4604</v>
      </c>
      <c r="L4932" s="444">
        <f t="shared" ca="1" si="179"/>
        <v>-628824532202186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25">
      <c r="G4933" s="459"/>
      <c r="H4933" s="459">
        <v>4926</v>
      </c>
      <c r="I4933" s="444">
        <f t="shared" ca="1" si="180"/>
        <v>-628824532202186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-2620102217509.1084</v>
      </c>
      <c r="L4933" s="444">
        <f t="shared" ca="1" si="179"/>
        <v>-631444634419695.13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25">
      <c r="G4934" s="459"/>
      <c r="H4934" s="459">
        <v>4927</v>
      </c>
      <c r="I4934" s="444">
        <f t="shared" ca="1" si="180"/>
        <v>-631444634419695.13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-2631019310082.063</v>
      </c>
      <c r="L4934" s="444">
        <f t="shared" ca="1" si="179"/>
        <v>-634075653729777.25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25">
      <c r="G4935" s="459"/>
      <c r="H4935" s="459">
        <v>4928</v>
      </c>
      <c r="I4935" s="444">
        <f t="shared" ca="1" si="180"/>
        <v>-634075653729777.25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-2641981890540.7383</v>
      </c>
      <c r="L4935" s="444">
        <f t="shared" ca="1" si="179"/>
        <v>-636717635620318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25">
      <c r="G4936" s="459"/>
      <c r="H4936" s="459">
        <v>4929</v>
      </c>
      <c r="I4936" s="444">
        <f t="shared" ca="1" si="180"/>
        <v>-636717635620318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-2652990148417.9917</v>
      </c>
      <c r="L4936" s="444">
        <f t="shared" ca="1" si="179"/>
        <v>-639370625768736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25">
      <c r="G4937" s="459"/>
      <c r="H4937" s="459">
        <v>4930</v>
      </c>
      <c r="I4937" s="444">
        <f t="shared" ca="1" si="180"/>
        <v>-639370625768736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-2664044274036.3999</v>
      </c>
      <c r="L4937" s="444">
        <f t="shared" ca="1" si="179"/>
        <v>-642034670042772.38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25">
      <c r="G4938" s="459"/>
      <c r="H4938" s="459">
        <v>4931</v>
      </c>
      <c r="I4938" s="444">
        <f t="shared" ca="1" si="180"/>
        <v>-642034670042772.38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-2675144458511.5518</v>
      </c>
      <c r="L4938" s="444">
        <f t="shared" ca="1" si="179"/>
        <v>-644709814501283.88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25">
      <c r="G4939" s="459"/>
      <c r="H4939" s="459">
        <v>4932</v>
      </c>
      <c r="I4939" s="444">
        <f t="shared" ca="1" si="180"/>
        <v>-644709814501283.88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-2686290893755.3496</v>
      </c>
      <c r="L4939" s="444">
        <f t="shared" ca="1" si="179"/>
        <v>-647396105395039.25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25">
      <c r="G4940" s="459"/>
      <c r="H4940" s="459">
        <v>4933</v>
      </c>
      <c r="I4940" s="444">
        <f t="shared" ca="1" si="180"/>
        <v>-647396105395039.25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-2697483772479.3301</v>
      </c>
      <c r="L4940" s="444">
        <f t="shared" ca="1" si="179"/>
        <v>-650093589167518.63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25">
      <c r="G4941" s="459"/>
      <c r="H4941" s="459">
        <v>4934</v>
      </c>
      <c r="I4941" s="444">
        <f t="shared" ca="1" si="180"/>
        <v>-650093589167518.63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-2708723288197.9941</v>
      </c>
      <c r="L4941" s="444">
        <f t="shared" ca="1" si="179"/>
        <v>-652802312455716.63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25">
      <c r="G4942" s="459"/>
      <c r="H4942" s="459">
        <v>4935</v>
      </c>
      <c r="I4942" s="444">
        <f t="shared" ca="1" si="180"/>
        <v>-652802312455716.63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-2720009635232.1523</v>
      </c>
      <c r="L4942" s="444">
        <f t="shared" ca="1" si="179"/>
        <v>-655522322090948.75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25">
      <c r="G4943" s="459"/>
      <c r="H4943" s="459">
        <v>4936</v>
      </c>
      <c r="I4943" s="444">
        <f t="shared" ca="1" si="180"/>
        <v>-655522322090948.75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-2731343008712.2866</v>
      </c>
      <c r="L4943" s="444">
        <f t="shared" ca="1" si="179"/>
        <v>-658253665099661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25">
      <c r="G4944" s="459"/>
      <c r="H4944" s="459">
        <v>4937</v>
      </c>
      <c r="I4944" s="444">
        <f t="shared" ca="1" si="180"/>
        <v>-658253665099661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-2742723604581.9209</v>
      </c>
      <c r="L4944" s="444">
        <f t="shared" ca="1" si="179"/>
        <v>-660996388704242.88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25">
      <c r="G4945" s="459"/>
      <c r="H4945" s="459">
        <v>4938</v>
      </c>
      <c r="I4945" s="444">
        <f t="shared" ca="1" si="180"/>
        <v>-660996388704242.88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-2754151619601.0117</v>
      </c>
      <c r="L4945" s="444">
        <f t="shared" ca="1" si="179"/>
        <v>-663750540323843.88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25">
      <c r="G4946" s="459"/>
      <c r="H4946" s="459">
        <v>4939</v>
      </c>
      <c r="I4946" s="444">
        <f t="shared" ca="1" si="180"/>
        <v>-663750540323843.88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-2765627251349.3496</v>
      </c>
      <c r="L4946" s="444">
        <f t="shared" ca="1" si="179"/>
        <v>-666516167575193.25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25">
      <c r="G4947" s="459"/>
      <c r="H4947" s="459">
        <v>4940</v>
      </c>
      <c r="I4947" s="444">
        <f t="shared" ca="1" si="180"/>
        <v>-666516167575193.25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-2777150698229.9717</v>
      </c>
      <c r="L4947" s="444">
        <f t="shared" ca="1" si="179"/>
        <v>-669293318273423.25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25">
      <c r="G4948" s="459"/>
      <c r="H4948" s="459">
        <v>4941</v>
      </c>
      <c r="I4948" s="444">
        <f t="shared" ca="1" si="180"/>
        <v>-669293318273423.25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-2788722159472.5967</v>
      </c>
      <c r="L4948" s="444">
        <f t="shared" ca="1" si="179"/>
        <v>-672082040432895.88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25">
      <c r="G4949" s="459"/>
      <c r="H4949" s="459">
        <v>4942</v>
      </c>
      <c r="I4949" s="444">
        <f t="shared" ca="1" si="180"/>
        <v>-672082040432895.88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-2800341835137.0659</v>
      </c>
      <c r="L4949" s="444">
        <f t="shared" ca="1" si="179"/>
        <v>-674882382268033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25">
      <c r="G4950" s="459"/>
      <c r="H4950" s="459">
        <v>4943</v>
      </c>
      <c r="I4950" s="444">
        <f t="shared" ca="1" si="180"/>
        <v>-674882382268033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-2812009926116.8042</v>
      </c>
      <c r="L4950" s="444">
        <f t="shared" ca="1" si="179"/>
        <v>-677694392194149.75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25">
      <c r="G4951" s="459"/>
      <c r="H4951" s="459">
        <v>4944</v>
      </c>
      <c r="I4951" s="444">
        <f t="shared" ca="1" si="180"/>
        <v>-677694392194149.75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-2823726634142.2905</v>
      </c>
      <c r="L4951" s="444">
        <f t="shared" ca="1" si="179"/>
        <v>-680518118828292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25">
      <c r="G4952" s="459"/>
      <c r="H4952" s="459">
        <v>4945</v>
      </c>
      <c r="I4952" s="444">
        <f t="shared" ca="1" si="180"/>
        <v>-680518118828292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-2835492161784.5498</v>
      </c>
      <c r="L4952" s="444">
        <f t="shared" ca="1" si="179"/>
        <v>-683353610990076.5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25">
      <c r="G4953" s="459"/>
      <c r="H4953" s="459">
        <v>4946</v>
      </c>
      <c r="I4953" s="444">
        <f t="shared" ca="1" si="180"/>
        <v>-683353610990076.5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-2847306712458.6519</v>
      </c>
      <c r="L4953" s="444">
        <f t="shared" ca="1" si="179"/>
        <v>-686200917702535.13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25">
      <c r="G4954" s="459"/>
      <c r="H4954" s="459">
        <v>4947</v>
      </c>
      <c r="I4954" s="444">
        <f t="shared" ca="1" si="180"/>
        <v>-686200917702535.13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-2859170490427.2295</v>
      </c>
      <c r="L4954" s="444">
        <f t="shared" ca="1" si="179"/>
        <v>-689060088192962.38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25">
      <c r="G4955" s="459"/>
      <c r="H4955" s="459">
        <v>4948</v>
      </c>
      <c r="I4955" s="444">
        <f t="shared" ca="1" si="180"/>
        <v>-689060088192962.38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-2871083700804.0098</v>
      </c>
      <c r="L4955" s="444">
        <f t="shared" ca="1" si="179"/>
        <v>-691931171893766.38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25">
      <c r="G4956" s="459"/>
      <c r="H4956" s="459">
        <v>4949</v>
      </c>
      <c r="I4956" s="444">
        <f t="shared" ca="1" si="180"/>
        <v>-691931171893766.38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-2883046549557.3599</v>
      </c>
      <c r="L4956" s="444">
        <f t="shared" ca="1" si="179"/>
        <v>-694814218443323.75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25">
      <c r="G4957" s="459"/>
      <c r="H4957" s="459">
        <v>4950</v>
      </c>
      <c r="I4957" s="444">
        <f t="shared" ca="1" si="180"/>
        <v>-694814218443323.75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-2895059243513.8491</v>
      </c>
      <c r="L4957" s="444">
        <f t="shared" ca="1" si="179"/>
        <v>-697709277686837.63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25">
      <c r="G4958" s="459"/>
      <c r="H4958" s="459">
        <v>4951</v>
      </c>
      <c r="I4958" s="444">
        <f t="shared" ca="1" si="180"/>
        <v>-697709277686837.63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-2907121990361.8232</v>
      </c>
      <c r="L4958" s="444">
        <f t="shared" ca="1" si="179"/>
        <v>-700616399677199.5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25">
      <c r="G4959" s="459"/>
      <c r="H4959" s="459">
        <v>4952</v>
      </c>
      <c r="I4959" s="444">
        <f t="shared" ca="1" si="180"/>
        <v>-700616399677199.5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-2919234998654.998</v>
      </c>
      <c r="L4959" s="444">
        <f t="shared" ca="1" si="179"/>
        <v>-703535634675854.5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25">
      <c r="G4960" s="459"/>
      <c r="H4960" s="459">
        <v>4953</v>
      </c>
      <c r="I4960" s="444">
        <f t="shared" ca="1" si="180"/>
        <v>-703535634675854.5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-2931398477816.0605</v>
      </c>
      <c r="L4960" s="444">
        <f t="shared" ca="1" si="179"/>
        <v>-706467033153670.5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25">
      <c r="G4961" s="459"/>
      <c r="H4961" s="459">
        <v>4954</v>
      </c>
      <c r="I4961" s="444">
        <f t="shared" ca="1" si="180"/>
        <v>-706467033153670.5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-2943612638140.2939</v>
      </c>
      <c r="L4961" s="444">
        <f t="shared" ca="1" si="179"/>
        <v>-709410645791810.75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25">
      <c r="G4962" s="459"/>
      <c r="H4962" s="459">
        <v>4955</v>
      </c>
      <c r="I4962" s="444">
        <f t="shared" ca="1" si="180"/>
        <v>-709410645791810.75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-2955877690799.2114</v>
      </c>
      <c r="L4962" s="444">
        <f t="shared" ca="1" si="179"/>
        <v>-712366523482610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25">
      <c r="G4963" s="459"/>
      <c r="H4963" s="459">
        <v>4956</v>
      </c>
      <c r="I4963" s="444">
        <f t="shared" ca="1" si="180"/>
        <v>-712366523482610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-2968193847844.2085</v>
      </c>
      <c r="L4963" s="444">
        <f t="shared" ca="1" si="179"/>
        <v>-715334717330454.25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25">
      <c r="G4964" s="459"/>
      <c r="H4964" s="459">
        <v>4957</v>
      </c>
      <c r="I4964" s="444">
        <f t="shared" ca="1" si="180"/>
        <v>-715334717330454.25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-2980561322210.2261</v>
      </c>
      <c r="L4964" s="444">
        <f t="shared" ca="1" si="179"/>
        <v>-718315278652664.5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25">
      <c r="G4965" s="459"/>
      <c r="H4965" s="459">
        <v>4958</v>
      </c>
      <c r="I4965" s="444">
        <f t="shared" ca="1" si="180"/>
        <v>-718315278652664.5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-2992980327719.4355</v>
      </c>
      <c r="L4965" s="444">
        <f t="shared" ca="1" si="179"/>
        <v>-721308258980383.88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25">
      <c r="G4966" s="459"/>
      <c r="H4966" s="459">
        <v>4959</v>
      </c>
      <c r="I4966" s="444">
        <f t="shared" ca="1" si="180"/>
        <v>-721308258980383.88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-3005451079084.9326</v>
      </c>
      <c r="L4966" s="444">
        <f t="shared" ca="1" si="179"/>
        <v>-724313710059468.75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25">
      <c r="G4967" s="459"/>
      <c r="H4967" s="459">
        <v>4960</v>
      </c>
      <c r="I4967" s="444">
        <f t="shared" ca="1" si="180"/>
        <v>-724313710059468.75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-3017973791914.4531</v>
      </c>
      <c r="L4967" s="444">
        <f t="shared" ca="1" si="179"/>
        <v>-727331683851383.25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25">
      <c r="G4968" s="459"/>
      <c r="H4968" s="459">
        <v>4961</v>
      </c>
      <c r="I4968" s="444">
        <f t="shared" ca="1" si="180"/>
        <v>-727331683851383.25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-3030548682714.0967</v>
      </c>
      <c r="L4968" s="444">
        <f t="shared" ca="1" si="179"/>
        <v>-730362232534097.38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25">
      <c r="G4969" s="459"/>
      <c r="H4969" s="459">
        <v>4962</v>
      </c>
      <c r="I4969" s="444">
        <f t="shared" ca="1" si="180"/>
        <v>-730362232534097.38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-3043175968892.0723</v>
      </c>
      <c r="L4969" s="444">
        <f t="shared" ca="1" si="179"/>
        <v>-733405408502989.5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25">
      <c r="G4970" s="459"/>
      <c r="H4970" s="459">
        <v>4963</v>
      </c>
      <c r="I4970" s="444">
        <f t="shared" ca="1" si="180"/>
        <v>-733405408502989.5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-3055855868762.4561</v>
      </c>
      <c r="L4970" s="444">
        <f t="shared" ca="1" si="179"/>
        <v>-736461264371752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25">
      <c r="G4971" s="459"/>
      <c r="H4971" s="459">
        <v>4964</v>
      </c>
      <c r="I4971" s="444">
        <f t="shared" ca="1" si="180"/>
        <v>-736461264371752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-3068588601548.9668</v>
      </c>
      <c r="L4971" s="444">
        <f t="shared" ca="1" si="179"/>
        <v>-739529852973301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25">
      <c r="G4972" s="459"/>
      <c r="H4972" s="459">
        <v>4965</v>
      </c>
      <c r="I4972" s="444">
        <f t="shared" ca="1" si="180"/>
        <v>-739529852973301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-3081374387388.7539</v>
      </c>
      <c r="L4972" s="444">
        <f t="shared" ca="1" si="179"/>
        <v>-742611227360689.75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25">
      <c r="G4973" s="459"/>
      <c r="H4973" s="459">
        <v>4966</v>
      </c>
      <c r="I4973" s="444">
        <f t="shared" ca="1" si="180"/>
        <v>-742611227360689.75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-3094213447336.207</v>
      </c>
      <c r="L4973" s="444">
        <f t="shared" ca="1" si="179"/>
        <v>-745705440808026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25">
      <c r="G4974" s="459"/>
      <c r="H4974" s="459">
        <v>4967</v>
      </c>
      <c r="I4974" s="444">
        <f t="shared" ca="1" si="180"/>
        <v>-745705440808026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-3107106003366.7749</v>
      </c>
      <c r="L4974" s="444">
        <f t="shared" ca="1" si="179"/>
        <v>-748812546811392.75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25">
      <c r="G4975" s="459"/>
      <c r="H4975" s="459">
        <v>4968</v>
      </c>
      <c r="I4975" s="444">
        <f t="shared" ca="1" si="180"/>
        <v>-748812546811392.75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-3120052278380.8032</v>
      </c>
      <c r="L4975" s="444">
        <f t="shared" ca="1" si="179"/>
        <v>-751932599089773.5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25">
      <c r="G4976" s="459"/>
      <c r="H4976" s="459">
        <v>4969</v>
      </c>
      <c r="I4976" s="444">
        <f t="shared" ca="1" si="180"/>
        <v>-751932599089773.5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-3133052496207.3896</v>
      </c>
      <c r="L4976" s="444">
        <f t="shared" ca="1" si="179"/>
        <v>-755065651585980.88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25">
      <c r="G4977" s="459"/>
      <c r="H4977" s="459">
        <v>4970</v>
      </c>
      <c r="I4977" s="444">
        <f t="shared" ca="1" si="180"/>
        <v>-755065651585980.88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-3146106881608.2534</v>
      </c>
      <c r="L4977" s="444">
        <f t="shared" ca="1" si="179"/>
        <v>-758211758467589.13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25">
      <c r="G4978" s="459"/>
      <c r="H4978" s="459">
        <v>4971</v>
      </c>
      <c r="I4978" s="444">
        <f t="shared" ca="1" si="180"/>
        <v>-758211758467589.13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-3159215660281.6211</v>
      </c>
      <c r="L4978" s="444">
        <f t="shared" ca="1" si="179"/>
        <v>-761370974127870.75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25">
      <c r="G4979" s="459"/>
      <c r="H4979" s="459">
        <v>4972</v>
      </c>
      <c r="I4979" s="444">
        <f t="shared" ca="1" si="180"/>
        <v>-761370974127870.75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-3172379058866.1279</v>
      </c>
      <c r="L4979" s="444">
        <f t="shared" ca="1" si="179"/>
        <v>-764543353186736.88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25">
      <c r="G4980" s="459"/>
      <c r="H4980" s="459">
        <v>4973</v>
      </c>
      <c r="I4980" s="444">
        <f t="shared" ca="1" si="180"/>
        <v>-764543353186736.88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-3185597304944.7368</v>
      </c>
      <c r="L4980" s="444">
        <f t="shared" ca="1" si="179"/>
        <v>-767728950491681.63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25">
      <c r="G4981" s="459"/>
      <c r="H4981" s="459">
        <v>4974</v>
      </c>
      <c r="I4981" s="444">
        <f t="shared" ca="1" si="180"/>
        <v>-767728950491681.63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-3198870627048.6733</v>
      </c>
      <c r="L4981" s="444">
        <f t="shared" ca="1" si="179"/>
        <v>-770927821118730.25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25">
      <c r="G4982" s="459"/>
      <c r="H4982" s="459">
        <v>4975</v>
      </c>
      <c r="I4982" s="444">
        <f t="shared" ca="1" si="180"/>
        <v>-770927821118730.25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-3212199254661.376</v>
      </c>
      <c r="L4982" s="444">
        <f t="shared" ca="1" si="179"/>
        <v>-774140020373391.63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25">
      <c r="G4983" s="459"/>
      <c r="H4983" s="459">
        <v>4976</v>
      </c>
      <c r="I4983" s="444">
        <f t="shared" ca="1" si="180"/>
        <v>-774140020373391.63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-3225583418222.4648</v>
      </c>
      <c r="L4983" s="444">
        <f t="shared" ca="1" si="179"/>
        <v>-777365603791614.13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25">
      <c r="G4984" s="459"/>
      <c r="H4984" s="459">
        <v>4977</v>
      </c>
      <c r="I4984" s="444">
        <f t="shared" ca="1" si="180"/>
        <v>-777365603791614.13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-3239023349131.7256</v>
      </c>
      <c r="L4984" s="444">
        <f t="shared" ca="1" si="179"/>
        <v>-780604627140745.88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25">
      <c r="G4985" s="459"/>
      <c r="H4985" s="459">
        <v>4978</v>
      </c>
      <c r="I4985" s="444">
        <f t="shared" ca="1" si="180"/>
        <v>-780604627140745.88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-3252519279753.1079</v>
      </c>
      <c r="L4985" s="444">
        <f t="shared" ca="1" si="179"/>
        <v>-783857146420499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25">
      <c r="G4986" s="459"/>
      <c r="H4986" s="459">
        <v>4979</v>
      </c>
      <c r="I4986" s="444">
        <f t="shared" ca="1" si="180"/>
        <v>-783857146420499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-3266071443418.7456</v>
      </c>
      <c r="L4986" s="444">
        <f t="shared" ca="1" si="179"/>
        <v>-787123217863917.75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25">
      <c r="G4987" s="459"/>
      <c r="H4987" s="459">
        <v>4980</v>
      </c>
      <c r="I4987" s="444">
        <f t="shared" ca="1" si="180"/>
        <v>-787123217863917.75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-3279680074432.9907</v>
      </c>
      <c r="L4987" s="444">
        <f t="shared" ca="1" si="179"/>
        <v>-790402897938350.75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25">
      <c r="G4988" s="459"/>
      <c r="H4988" s="459">
        <v>4981</v>
      </c>
      <c r="I4988" s="444">
        <f t="shared" ca="1" si="180"/>
        <v>-790402897938350.75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-3293345408076.4614</v>
      </c>
      <c r="L4988" s="444">
        <f t="shared" ca="1" si="179"/>
        <v>-793696243346427.25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25">
      <c r="G4989" s="459"/>
      <c r="H4989" s="459">
        <v>4982</v>
      </c>
      <c r="I4989" s="444">
        <f t="shared" ca="1" si="180"/>
        <v>-793696243346427.25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-3307067680610.1133</v>
      </c>
      <c r="L4989" s="444">
        <f t="shared" ca="1" si="179"/>
        <v>-797003311027037.38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25">
      <c r="G4990" s="459"/>
      <c r="H4990" s="459">
        <v>4983</v>
      </c>
      <c r="I4990" s="444">
        <f t="shared" ca="1" si="180"/>
        <v>-797003311027037.38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-3320847129279.3223</v>
      </c>
      <c r="L4990" s="444">
        <f t="shared" ca="1" si="179"/>
        <v>-800324158156316.75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25">
      <c r="G4991" s="459"/>
      <c r="H4991" s="459">
        <v>4984</v>
      </c>
      <c r="I4991" s="444">
        <f t="shared" ca="1" si="180"/>
        <v>-800324158156316.75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-3334683992317.9863</v>
      </c>
      <c r="L4991" s="444">
        <f t="shared" ca="1" si="179"/>
        <v>-803658842148634.75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25">
      <c r="G4992" s="459"/>
      <c r="H4992" s="459">
        <v>4985</v>
      </c>
      <c r="I4992" s="444">
        <f t="shared" ca="1" si="180"/>
        <v>-803658842148634.75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-3348578508952.6445</v>
      </c>
      <c r="L4992" s="444">
        <f t="shared" ca="1" si="179"/>
        <v>-807007420657587.38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25">
      <c r="G4993" s="459"/>
      <c r="H4993" s="459">
        <v>4986</v>
      </c>
      <c r="I4993" s="444">
        <f t="shared" ca="1" si="180"/>
        <v>-807007420657587.38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-3362530919406.6143</v>
      </c>
      <c r="L4993" s="444">
        <f t="shared" ca="1" si="179"/>
        <v>-810369951576994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25">
      <c r="G4994" s="459"/>
      <c r="H4994" s="459">
        <v>4987</v>
      </c>
      <c r="I4994" s="444">
        <f t="shared" ca="1" si="180"/>
        <v>-810369951576994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-3376541464904.1416</v>
      </c>
      <c r="L4994" s="444">
        <f t="shared" ca="1" si="179"/>
        <v>-813746493041898.13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25">
      <c r="G4995" s="459"/>
      <c r="H4995" s="459">
        <v>4988</v>
      </c>
      <c r="I4995" s="444">
        <f t="shared" ca="1" si="180"/>
        <v>-813746493041898.13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-3390610387674.5757</v>
      </c>
      <c r="L4995" s="444">
        <f t="shared" ca="1" si="179"/>
        <v>-817137103429572.75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25">
      <c r="G4996" s="459"/>
      <c r="H4996" s="459">
        <v>4989</v>
      </c>
      <c r="I4996" s="444">
        <f t="shared" ca="1" si="180"/>
        <v>-817137103429572.75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-3404737930956.5532</v>
      </c>
      <c r="L4996" s="444">
        <f t="shared" ca="1" si="179"/>
        <v>-820541841360529.25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25">
      <c r="G4997" s="459"/>
      <c r="H4997" s="459">
        <v>4990</v>
      </c>
      <c r="I4997" s="444">
        <f t="shared" ca="1" si="180"/>
        <v>-820541841360529.25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-3418924339002.2051</v>
      </c>
      <c r="L4997" s="444">
        <f t="shared" ca="1" si="179"/>
        <v>-823960765699531.5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25">
      <c r="G4998" s="459"/>
      <c r="H4998" s="459">
        <v>4991</v>
      </c>
      <c r="I4998" s="444">
        <f t="shared" ca="1" si="180"/>
        <v>-823960765699531.5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-3433169857081.3813</v>
      </c>
      <c r="L4998" s="444">
        <f t="shared" ca="1" si="179"/>
        <v>-827393935556612.88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25">
      <c r="G4999" s="459"/>
      <c r="H4999" s="459">
        <v>4992</v>
      </c>
      <c r="I4999" s="444">
        <f t="shared" ca="1" si="180"/>
        <v>-827393935556612.88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-3447474731485.8867</v>
      </c>
      <c r="L4999" s="444">
        <f t="shared" ca="1" si="179"/>
        <v>-830841410288098.75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25">
      <c r="G5000" s="459"/>
      <c r="H5000" s="459">
        <v>4993</v>
      </c>
      <c r="I5000" s="444">
        <f t="shared" ca="1" si="180"/>
        <v>-830841410288098.75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-3461839209533.7446</v>
      </c>
      <c r="L5000" s="444">
        <f t="shared" ca="1" si="179"/>
        <v>-834303249497632.5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25">
      <c r="G5001" s="459"/>
      <c r="H5001" s="459">
        <v>4994</v>
      </c>
      <c r="I5001" s="444">
        <f t="shared" ca="1" si="180"/>
        <v>-834303249497632.5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-3476263539573.4688</v>
      </c>
      <c r="L5001" s="444">
        <f t="shared" ca="1" si="179"/>
        <v>-837779513037206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25">
      <c r="G5002" s="459"/>
      <c r="H5002" s="459">
        <v>4995</v>
      </c>
      <c r="I5002" s="444">
        <f t="shared" ca="1" si="180"/>
        <v>-837779513037206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-3490747970988.3584</v>
      </c>
      <c r="L5002" s="444">
        <f t="shared" ca="1" si="179"/>
        <v>-841270261008194.38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25">
      <c r="G5003" s="459"/>
      <c r="H5003" s="459">
        <v>4996</v>
      </c>
      <c r="I5003" s="444">
        <f t="shared" ca="1" si="180"/>
        <v>-841270261008194.38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-3505292754200.8101</v>
      </c>
      <c r="L5003" s="444">
        <f t="shared" ca="1" si="179"/>
        <v>-844775553762395.13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25">
      <c r="G5004" s="459"/>
      <c r="H5004" s="459">
        <v>4997</v>
      </c>
      <c r="I5004" s="444">
        <f t="shared" ca="1" si="180"/>
        <v>-844775553762395.13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-3519898140676.6465</v>
      </c>
      <c r="L5004" s="444">
        <f t="shared" ca="1" si="179"/>
        <v>-848295451903071.75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25">
      <c r="G5005" s="459"/>
      <c r="H5005" s="459">
        <v>4998</v>
      </c>
      <c r="I5005" s="444">
        <f t="shared" ca="1" si="180"/>
        <v>-848295451903071.75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-3534564382929.4653</v>
      </c>
      <c r="L5005" s="444">
        <f t="shared" ca="1" si="179"/>
        <v>-851830016286001.25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25">
      <c r="G5006" s="459"/>
      <c r="H5006" s="459">
        <v>4999</v>
      </c>
      <c r="I5006" s="444">
        <f t="shared" ca="1" si="180"/>
        <v>-851830016286001.25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-3549291734525.0054</v>
      </c>
      <c r="L5006" s="444">
        <f t="shared" ca="1" si="179"/>
        <v>-855379308020526.25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25">
      <c r="G5007" s="459"/>
      <c r="H5007" s="459">
        <v>5000</v>
      </c>
      <c r="I5007" s="444">
        <f t="shared" ca="1" si="180"/>
        <v>-855379308020526.25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-3564080450085.5259</v>
      </c>
      <c r="L5007" s="444">
        <f t="shared" ca="1" si="179"/>
        <v>-858943388470611.75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25">
      <c r="G5008" s="459"/>
      <c r="H5008" s="459">
        <v>5001</v>
      </c>
      <c r="I5008" s="444">
        <f t="shared" ca="1" si="180"/>
        <v>-858943388470611.75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-3578930785294.2153</v>
      </c>
      <c r="L5008" s="444">
        <f t="shared" ca="1" si="179"/>
        <v>-862522319255906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25">
      <c r="G5009" s="459"/>
      <c r="H5009" s="459">
        <v>5002</v>
      </c>
      <c r="I5009" s="444">
        <f t="shared" ca="1" si="180"/>
        <v>-862522319255906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-3593842996899.6084</v>
      </c>
      <c r="L5009" s="444">
        <f t="shared" ca="1" si="179"/>
        <v>-866116162252805.63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25">
      <c r="G5010" s="459"/>
      <c r="H5010" s="459">
        <v>5003</v>
      </c>
      <c r="I5010" s="444">
        <f t="shared" ca="1" si="180"/>
        <v>-866116162252805.63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-3608817342720.0234</v>
      </c>
      <c r="L5010" s="444">
        <f t="shared" ca="1" si="179"/>
        <v>-869724979595525.63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25">
      <c r="G5011" s="459"/>
      <c r="H5011" s="459">
        <v>5004</v>
      </c>
      <c r="I5011" s="444">
        <f t="shared" ca="1" si="180"/>
        <v>-869724979595525.63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-3623854081648.0234</v>
      </c>
      <c r="L5011" s="444">
        <f t="shared" ca="1" si="179"/>
        <v>-873348833677173.63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25">
      <c r="G5012" s="459"/>
      <c r="H5012" s="459">
        <v>5005</v>
      </c>
      <c r="I5012" s="444">
        <f t="shared" ca="1" si="180"/>
        <v>-873348833677173.63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-3638953473654.8901</v>
      </c>
      <c r="L5012" s="444">
        <f t="shared" ca="1" si="179"/>
        <v>-876987787150828.5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25">
      <c r="G5013" s="459"/>
      <c r="H5013" s="459">
        <v>5006</v>
      </c>
      <c r="I5013" s="444">
        <f t="shared" ca="1" si="180"/>
        <v>-876987787150828.5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-3654115779795.1187</v>
      </c>
      <c r="L5013" s="444">
        <f t="shared" ca="1" si="179"/>
        <v>-880641902930623.63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25">
      <c r="G5014" s="459"/>
      <c r="H5014" s="459">
        <v>5007</v>
      </c>
      <c r="I5014" s="444">
        <f t="shared" ca="1" si="180"/>
        <v>-880641902930623.63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-3669341262210.9316</v>
      </c>
      <c r="L5014" s="444">
        <f t="shared" ca="1" si="179"/>
        <v>-884311244192834.5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25">
      <c r="G5015" s="459"/>
      <c r="H5015" s="459">
        <v>5008</v>
      </c>
      <c r="I5015" s="444">
        <f t="shared" ca="1" si="180"/>
        <v>-884311244192834.5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-3684630184136.8105</v>
      </c>
      <c r="L5015" s="444">
        <f t="shared" ca="1" si="179"/>
        <v>-887995874376971.25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25">
      <c r="G5016" s="459"/>
      <c r="H5016" s="459">
        <v>5009</v>
      </c>
      <c r="I5016" s="444">
        <f t="shared" ca="1" si="180"/>
        <v>-887995874376971.25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-3699982809904.0474</v>
      </c>
      <c r="L5016" s="444">
        <f t="shared" ca="1" si="179"/>
        <v>-891695857186875.25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25">
      <c r="G5017" s="459"/>
      <c r="H5017" s="459">
        <v>5010</v>
      </c>
      <c r="I5017" s="444">
        <f t="shared" ca="1" si="180"/>
        <v>-891695857186875.25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-3715399404945.314</v>
      </c>
      <c r="L5017" s="444">
        <f t="shared" ca="1" si="179"/>
        <v>-895411256591820.63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25">
      <c r="G5018" s="459"/>
      <c r="H5018" s="459">
        <v>5011</v>
      </c>
      <c r="I5018" s="444">
        <f t="shared" ca="1" si="180"/>
        <v>-895411256591820.63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-3730880235799.2524</v>
      </c>
      <c r="L5018" s="444">
        <f t="shared" ca="1" si="179"/>
        <v>-899142136827619.88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25">
      <c r="G5019" s="459"/>
      <c r="H5019" s="459">
        <v>5012</v>
      </c>
      <c r="I5019" s="444">
        <f t="shared" ca="1" si="180"/>
        <v>-899142136827619.88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-3746425570115.0825</v>
      </c>
      <c r="L5019" s="444">
        <f t="shared" ca="1" si="179"/>
        <v>-902888562397735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25">
      <c r="G5020" s="459"/>
      <c r="H5020" s="459">
        <v>5013</v>
      </c>
      <c r="I5020" s="444">
        <f t="shared" ca="1" si="180"/>
        <v>-902888562397735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-3762035676657.229</v>
      </c>
      <c r="L5020" s="444">
        <f t="shared" ca="1" si="179"/>
        <v>-906650598074392.25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25">
      <c r="G5021" s="459"/>
      <c r="H5021" s="459">
        <v>5014</v>
      </c>
      <c r="I5021" s="444">
        <f t="shared" ca="1" si="180"/>
        <v>-906650598074392.25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-3777710825309.9678</v>
      </c>
      <c r="L5021" s="444">
        <f t="shared" ca="1" si="179"/>
        <v>-910428308899702.25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25">
      <c r="G5022" s="459"/>
      <c r="H5022" s="459">
        <v>5015</v>
      </c>
      <c r="I5022" s="444">
        <f t="shared" ca="1" si="180"/>
        <v>-910428308899702.25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-3793451287082.0928</v>
      </c>
      <c r="L5022" s="444">
        <f t="shared" ca="1" si="179"/>
        <v>-914221760186784.38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25">
      <c r="G5023" s="459"/>
      <c r="H5023" s="459">
        <v>5016</v>
      </c>
      <c r="I5023" s="444">
        <f t="shared" ca="1" si="180"/>
        <v>-914221760186784.38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-3809257334111.6011</v>
      </c>
      <c r="L5023" s="444">
        <f t="shared" ca="1" si="179"/>
        <v>-918031017520896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25">
      <c r="G5024" s="459"/>
      <c r="H5024" s="459">
        <v>5017</v>
      </c>
      <c r="I5024" s="444">
        <f t="shared" ca="1" si="180"/>
        <v>-918031017520896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-3825129239670.3999</v>
      </c>
      <c r="L5024" s="444">
        <f t="shared" ca="1" si="179"/>
        <v>-921856146760566.38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25">
      <c r="G5025" s="459"/>
      <c r="H5025" s="459">
        <v>5018</v>
      </c>
      <c r="I5025" s="444">
        <f t="shared" ca="1" si="180"/>
        <v>-921856146760566.38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-3841067278169.0264</v>
      </c>
      <c r="L5025" s="444">
        <f t="shared" ca="1" si="179"/>
        <v>-925697214038735.38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25">
      <c r="G5026" s="459"/>
      <c r="H5026" s="459">
        <v>5019</v>
      </c>
      <c r="I5026" s="444">
        <f t="shared" ca="1" si="180"/>
        <v>-925697214038735.38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-3857071725161.3975</v>
      </c>
      <c r="L5026" s="444">
        <f t="shared" ca="1" si="179"/>
        <v>-929554285763896.75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25">
      <c r="G5027" s="459"/>
      <c r="H5027" s="459">
        <v>5020</v>
      </c>
      <c r="I5027" s="444">
        <f t="shared" ca="1" si="180"/>
        <v>-929554285763896.75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-3873142857349.5703</v>
      </c>
      <c r="L5027" s="444">
        <f t="shared" ca="1" si="179"/>
        <v>-933427428621246.38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25">
      <c r="G5028" s="459"/>
      <c r="H5028" s="459">
        <v>5021</v>
      </c>
      <c r="I5028" s="444">
        <f t="shared" ca="1" si="180"/>
        <v>-933427428621246.38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-3889280952588.5264</v>
      </c>
      <c r="L5028" s="444">
        <f t="shared" ca="1" si="179"/>
        <v>-937316709573834.88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25">
      <c r="G5029" s="459"/>
      <c r="H5029" s="459">
        <v>5022</v>
      </c>
      <c r="I5029" s="444">
        <f t="shared" ca="1" si="180"/>
        <v>-937316709573834.88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-3905486289890.9785</v>
      </c>
      <c r="L5029" s="444">
        <f t="shared" ca="1" si="179"/>
        <v>-941222195863725.88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25">
      <c r="G5030" s="459"/>
      <c r="H5030" s="459">
        <v>5023</v>
      </c>
      <c r="I5030" s="444">
        <f t="shared" ca="1" si="180"/>
        <v>-941222195863725.88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-3921759149432.1909</v>
      </c>
      <c r="L5030" s="444">
        <f t="shared" ca="1" si="179"/>
        <v>-945143955013158.13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25">
      <c r="G5031" s="459"/>
      <c r="H5031" s="459">
        <v>5024</v>
      </c>
      <c r="I5031" s="444">
        <f t="shared" ca="1" si="180"/>
        <v>-945143955013158.13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-3938099812554.8257</v>
      </c>
      <c r="L5031" s="444">
        <f t="shared" ca="1" si="179"/>
        <v>-949082054825713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25">
      <c r="G5032" s="459"/>
      <c r="H5032" s="459">
        <v>5025</v>
      </c>
      <c r="I5032" s="444">
        <f t="shared" ca="1" si="180"/>
        <v>-949082054825713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-3954508561773.8042</v>
      </c>
      <c r="L5032" s="444">
        <f t="shared" ca="1" si="179"/>
        <v>-953036563387486.75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25">
      <c r="G5033" s="459"/>
      <c r="H5033" s="459">
        <v>5026</v>
      </c>
      <c r="I5033" s="444">
        <f t="shared" ca="1" si="180"/>
        <v>-953036563387486.75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-3970985680781.1948</v>
      </c>
      <c r="L5033" s="444">
        <f t="shared" ca="1" si="179"/>
        <v>-957007549068268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25">
      <c r="G5034" s="459"/>
      <c r="H5034" s="459">
        <v>5027</v>
      </c>
      <c r="I5034" s="444">
        <f t="shared" ca="1" si="180"/>
        <v>-957007549068268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-3987531454451.1167</v>
      </c>
      <c r="L5034" s="444">
        <f t="shared" ca="1" si="179"/>
        <v>-960995080522719.13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25">
      <c r="G5035" s="459"/>
      <c r="H5035" s="459">
        <v>5028</v>
      </c>
      <c r="I5035" s="444">
        <f t="shared" ca="1" si="180"/>
        <v>-960995080522719.13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-4004146168844.6631</v>
      </c>
      <c r="L5035" s="444">
        <f t="shared" ca="1" si="179"/>
        <v>-964999226691563.75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25">
      <c r="G5036" s="459"/>
      <c r="H5036" s="459">
        <v>5029</v>
      </c>
      <c r="I5036" s="444">
        <f t="shared" ca="1" si="180"/>
        <v>-964999226691563.75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-4020830111214.8481</v>
      </c>
      <c r="L5036" s="444">
        <f t="shared" ca="1" si="179"/>
        <v>-969020056802778.63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25">
      <c r="G5037" s="459"/>
      <c r="H5037" s="459">
        <v>5030</v>
      </c>
      <c r="I5037" s="444">
        <f t="shared" ca="1" si="180"/>
        <v>-969020056802778.63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-4037583570011.5776</v>
      </c>
      <c r="L5037" s="444">
        <f t="shared" ca="1" si="179"/>
        <v>-973057640372790.25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25">
      <c r="G5038" s="459"/>
      <c r="H5038" s="459">
        <v>5031</v>
      </c>
      <c r="I5038" s="444">
        <f t="shared" ca="1" si="180"/>
        <v>-973057640372790.25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-4054406834886.6255</v>
      </c>
      <c r="L5038" s="444">
        <f t="shared" ca="1" si="179"/>
        <v>-977112047207676.88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25">
      <c r="G5039" s="459"/>
      <c r="H5039" s="459">
        <v>5032</v>
      </c>
      <c r="I5039" s="444">
        <f t="shared" ca="1" si="180"/>
        <v>-977112047207676.88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-4071300196698.6538</v>
      </c>
      <c r="L5039" s="444">
        <f t="shared" ca="1" si="179"/>
        <v>-981183347404375.5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25">
      <c r="G5040" s="459"/>
      <c r="H5040" s="459">
        <v>5033</v>
      </c>
      <c r="I5040" s="444">
        <f t="shared" ca="1" si="180"/>
        <v>-981183347404375.5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-4088263947518.2319</v>
      </c>
      <c r="L5040" s="444">
        <f t="shared" ca="1" si="179"/>
        <v>-985271611351893.75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25">
      <c r="G5041" s="459"/>
      <c r="H5041" s="459">
        <v>5034</v>
      </c>
      <c r="I5041" s="444">
        <f t="shared" ca="1" si="180"/>
        <v>-985271611351893.75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-4105298380632.8901</v>
      </c>
      <c r="L5041" s="444">
        <f t="shared" ca="1" si="179"/>
        <v>-989376909732526.63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25">
      <c r="G5042" s="459"/>
      <c r="H5042" s="459">
        <v>5035</v>
      </c>
      <c r="I5042" s="444">
        <f t="shared" ca="1" si="180"/>
        <v>-989376909732526.63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-4122403790552.1948</v>
      </c>
      <c r="L5042" s="444">
        <f t="shared" ca="1" si="179"/>
        <v>-993499313523078.88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25">
      <c r="G5043" s="459"/>
      <c r="H5043" s="459">
        <v>5036</v>
      </c>
      <c r="I5043" s="444">
        <f t="shared" ca="1" si="180"/>
        <v>-993499313523078.88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-4139580473012.8286</v>
      </c>
      <c r="L5043" s="444">
        <f t="shared" ca="1" si="179"/>
        <v>-997638893996091.75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25">
      <c r="G5044" s="459"/>
      <c r="H5044" s="459">
        <v>5037</v>
      </c>
      <c r="I5044" s="444">
        <f t="shared" ca="1" si="180"/>
        <v>-997638893996091.75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-4156828724983.7153</v>
      </c>
      <c r="L5044" s="444">
        <f t="shared" ca="1" si="179"/>
        <v>-1001795722721075.5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25">
      <c r="G5045" s="459"/>
      <c r="H5045" s="459">
        <v>5038</v>
      </c>
      <c r="I5045" s="444">
        <f t="shared" ca="1" si="180"/>
        <v>-1001795722721075.5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-4174148844671.1479</v>
      </c>
      <c r="L5045" s="444">
        <f t="shared" ca="1" si="179"/>
        <v>-1005969871565746.6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25">
      <c r="G5046" s="459"/>
      <c r="H5046" s="459">
        <v>5039</v>
      </c>
      <c r="I5046" s="444">
        <f t="shared" ca="1" si="180"/>
        <v>-1005969871565746.6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-4191541131523.9443</v>
      </c>
      <c r="L5046" s="444">
        <f t="shared" ca="1" si="179"/>
        <v>-1010161412697270.6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25">
      <c r="G5047" s="459"/>
      <c r="H5047" s="459">
        <v>5040</v>
      </c>
      <c r="I5047" s="444">
        <f t="shared" ca="1" si="180"/>
        <v>-1010161412697270.6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-4209005886238.627</v>
      </c>
      <c r="L5047" s="444">
        <f t="shared" ca="1" si="179"/>
        <v>-1014370418583509.3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25">
      <c r="G5048" s="459"/>
      <c r="H5048" s="459">
        <v>5041</v>
      </c>
      <c r="I5048" s="444">
        <f t="shared" ca="1" si="180"/>
        <v>-1014370418583509.3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-4226543410764.6216</v>
      </c>
      <c r="L5048" s="444">
        <f t="shared" ca="1" si="179"/>
        <v>-1018596961994273.9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25">
      <c r="G5049" s="459"/>
      <c r="H5049" s="459">
        <v>5042</v>
      </c>
      <c r="I5049" s="444">
        <f t="shared" ca="1" si="180"/>
        <v>-1018596961994273.9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-4244154008309.4746</v>
      </c>
      <c r="L5049" s="444">
        <f t="shared" ca="1" si="179"/>
        <v>-1022841116002583.4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25">
      <c r="G5050" s="459"/>
      <c r="H5050" s="459">
        <v>5043</v>
      </c>
      <c r="I5050" s="444">
        <f t="shared" ca="1" si="180"/>
        <v>-1022841116002583.4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-4261837983344.0972</v>
      </c>
      <c r="L5050" s="444">
        <f t="shared" ca="1" si="179"/>
        <v>-1027102953985927.5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25">
      <c r="G5051" s="459"/>
      <c r="H5051" s="459">
        <v>5044</v>
      </c>
      <c r="I5051" s="444">
        <f t="shared" ca="1" si="180"/>
        <v>-1027102953985927.5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-4279595641608.0313</v>
      </c>
      <c r="L5051" s="444">
        <f t="shared" ca="1" si="179"/>
        <v>-1031382549627535.5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25">
      <c r="G5052" s="459"/>
      <c r="H5052" s="459">
        <v>5045</v>
      </c>
      <c r="I5052" s="444">
        <f t="shared" ca="1" si="180"/>
        <v>-1031382549627535.5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-4297427290114.7305</v>
      </c>
      <c r="L5052" s="444">
        <f t="shared" ca="1" si="179"/>
        <v>-1035679976917650.3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25">
      <c r="G5053" s="459"/>
      <c r="H5053" s="459">
        <v>5046</v>
      </c>
      <c r="I5053" s="444">
        <f t="shared" ca="1" si="180"/>
        <v>-1035679976917650.3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-4315333237156.876</v>
      </c>
      <c r="L5053" s="444">
        <f t="shared" ca="1" si="179"/>
        <v>-1039995310154807.1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25">
      <c r="G5054" s="459"/>
      <c r="H5054" s="459">
        <v>5047</v>
      </c>
      <c r="I5054" s="444">
        <f t="shared" ca="1" si="180"/>
        <v>-1039995310154807.1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-4333313792311.6958</v>
      </c>
      <c r="L5054" s="444">
        <f t="shared" ca="1" si="179"/>
        <v>-1044328623947118.9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25">
      <c r="G5055" s="459"/>
      <c r="H5055" s="459">
        <v>5048</v>
      </c>
      <c r="I5055" s="444">
        <f t="shared" ca="1" si="180"/>
        <v>-1044328623947118.9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-4351369266446.3286</v>
      </c>
      <c r="L5055" s="444">
        <f t="shared" ca="1" si="179"/>
        <v>-1048679993213565.3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25">
      <c r="G5056" s="459"/>
      <c r="H5056" s="459">
        <v>5049</v>
      </c>
      <c r="I5056" s="444">
        <f t="shared" ca="1" si="180"/>
        <v>-1048679993213565.3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-4369499971723.1885</v>
      </c>
      <c r="L5056" s="444">
        <f t="shared" ca="1" si="179"/>
        <v>-1053049493185288.5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25">
      <c r="G5057" s="459"/>
      <c r="H5057" s="459">
        <v>5050</v>
      </c>
      <c r="I5057" s="444">
        <f t="shared" ca="1" si="180"/>
        <v>-1053049493185288.5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-4387706221605.3691</v>
      </c>
      <c r="L5057" s="444">
        <f t="shared" ca="1" si="179"/>
        <v>-1057437199406893.9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25">
      <c r="G5058" s="459"/>
      <c r="H5058" s="459">
        <v>5051</v>
      </c>
      <c r="I5058" s="444">
        <f t="shared" ca="1" si="180"/>
        <v>-1057437199406893.9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-4405988330862.0576</v>
      </c>
      <c r="L5058" s="444">
        <f t="shared" ca="1" si="179"/>
        <v>-1061843187737755.9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25">
      <c r="G5059" s="459"/>
      <c r="H5059" s="459">
        <v>5052</v>
      </c>
      <c r="I5059" s="444">
        <f t="shared" ca="1" si="180"/>
        <v>-1061843187737755.9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-4424346615573.9824</v>
      </c>
      <c r="L5059" s="444">
        <f t="shared" ca="1" si="179"/>
        <v>-1066267534353329.9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25">
      <c r="G5060" s="459"/>
      <c r="H5060" s="459">
        <v>5053</v>
      </c>
      <c r="I5060" s="444">
        <f t="shared" ca="1" si="180"/>
        <v>-1066267534353329.9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-4442781393138.874</v>
      </c>
      <c r="L5060" s="444">
        <f t="shared" ca="1" si="179"/>
        <v>-1070710315746468.8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25">
      <c r="G5061" s="459"/>
      <c r="H5061" s="459">
        <v>5054</v>
      </c>
      <c r="I5061" s="444">
        <f t="shared" ca="1" si="180"/>
        <v>-1070710315746468.8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-4461292982276.9531</v>
      </c>
      <c r="L5061" s="444">
        <f t="shared" ca="1" si="179"/>
        <v>-1075171608728745.8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25">
      <c r="G5062" s="459"/>
      <c r="H5062" s="459">
        <v>5055</v>
      </c>
      <c r="I5062" s="444">
        <f t="shared" ca="1" si="180"/>
        <v>-1075171608728745.8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-4479881703036.4404</v>
      </c>
      <c r="L5062" s="444">
        <f t="shared" ca="1" si="179"/>
        <v>-1079651490431782.3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25">
      <c r="G5063" s="459"/>
      <c r="H5063" s="459">
        <v>5056</v>
      </c>
      <c r="I5063" s="444">
        <f t="shared" ca="1" si="180"/>
        <v>-1079651490431782.3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-4498547876799.0928</v>
      </c>
      <c r="L5063" s="444">
        <f t="shared" ca="1" si="179"/>
        <v>-1084150038308581.4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25">
      <c r="G5064" s="459"/>
      <c r="H5064" s="459">
        <v>5057</v>
      </c>
      <c r="I5064" s="444">
        <f t="shared" ca="1" si="180"/>
        <v>-1084150038308581.4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-4517291826285.7559</v>
      </c>
      <c r="L5064" s="444">
        <f t="shared" ca="1" si="179"/>
        <v>-1088667330134867.1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25">
      <c r="G5065" s="459"/>
      <c r="H5065" s="459">
        <v>5058</v>
      </c>
      <c r="I5065" s="444">
        <f t="shared" ca="1" si="180"/>
        <v>-1088667330134867.1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-4536113875561.9463</v>
      </c>
      <c r="L5065" s="444">
        <f t="shared" ca="1" si="179"/>
        <v>-1093203444010429.1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25">
      <c r="G5066" s="459"/>
      <c r="H5066" s="459">
        <v>5059</v>
      </c>
      <c r="I5066" s="444">
        <f t="shared" ca="1" si="180"/>
        <v>-1093203444010429.1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-4555014350043.4541</v>
      </c>
      <c r="L5066" s="444">
        <f t="shared" ca="1" si="179"/>
        <v>-1097758458360472.6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25">
      <c r="G5067" s="459"/>
      <c r="H5067" s="459">
        <v>5060</v>
      </c>
      <c r="I5067" s="444">
        <f t="shared" ca="1" si="180"/>
        <v>-1097758458360472.6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-4573993576501.9688</v>
      </c>
      <c r="L5067" s="444">
        <f t="shared" ca="1" si="179"/>
        <v>-1102332451936974.6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25">
      <c r="G5068" s="459"/>
      <c r="H5068" s="459">
        <v>5061</v>
      </c>
      <c r="I5068" s="444">
        <f t="shared" ca="1" si="180"/>
        <v>-1102332451936974.6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-4593051883070.7266</v>
      </c>
      <c r="L5068" s="444">
        <f t="shared" ca="1" si="179"/>
        <v>-1106925503820045.4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25">
      <c r="G5069" s="459"/>
      <c r="H5069" s="459">
        <v>5062</v>
      </c>
      <c r="I5069" s="444">
        <f t="shared" ca="1" si="180"/>
        <v>-1106925503820045.4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-4612189599250.1895</v>
      </c>
      <c r="L5069" s="444">
        <f t="shared" ca="1" si="179"/>
        <v>-1111537693419295.6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25">
      <c r="G5070" s="459"/>
      <c r="H5070" s="459">
        <v>5063</v>
      </c>
      <c r="I5070" s="444">
        <f t="shared" ca="1" si="180"/>
        <v>-1111537693419295.6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-4631407055913.7324</v>
      </c>
      <c r="L5070" s="444">
        <f t="shared" ca="1" si="179"/>
        <v>-1116169100475209.4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25">
      <c r="G5071" s="459"/>
      <c r="H5071" s="459">
        <v>5064</v>
      </c>
      <c r="I5071" s="444">
        <f t="shared" ca="1" si="180"/>
        <v>-1116169100475209.4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-4650704585313.3721</v>
      </c>
      <c r="L5071" s="444">
        <f t="shared" ca="1" si="179"/>
        <v>-1120819805060522.8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25">
      <c r="G5072" s="459"/>
      <c r="H5072" s="459">
        <v>5065</v>
      </c>
      <c r="I5072" s="444">
        <f t="shared" ca="1" si="180"/>
        <v>-1120819805060522.8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-4670082521085.5117</v>
      </c>
      <c r="L5072" s="444">
        <f t="shared" ca="1" si="179"/>
        <v>-1125489887581608.3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25">
      <c r="G5073" s="459"/>
      <c r="H5073" s="459">
        <v>5066</v>
      </c>
      <c r="I5073" s="444">
        <f t="shared" ca="1" si="180"/>
        <v>-1125489887581608.3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-4689541198256.7012</v>
      </c>
      <c r="L5073" s="444">
        <f t="shared" ca="1" si="179"/>
        <v>-1130179428779865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25">
      <c r="G5074" s="459"/>
      <c r="H5074" s="459">
        <v>5067</v>
      </c>
      <c r="I5074" s="444">
        <f t="shared" ca="1" si="180"/>
        <v>-1130179428779865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-4709080953249.4375</v>
      </c>
      <c r="L5074" s="444">
        <f t="shared" ca="1" si="179"/>
        <v>-1134888509733114.5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25">
      <c r="G5075" s="459"/>
      <c r="H5075" s="459">
        <v>5068</v>
      </c>
      <c r="I5075" s="444">
        <f t="shared" ca="1" si="180"/>
        <v>-1134888509733114.5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-4728702123887.9766</v>
      </c>
      <c r="L5075" s="444">
        <f t="shared" ca="1" si="179"/>
        <v>-1139617211857002.5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25">
      <c r="G5076" s="459"/>
      <c r="H5076" s="459">
        <v>5069</v>
      </c>
      <c r="I5076" s="444">
        <f t="shared" ca="1" si="180"/>
        <v>-1139617211857002.5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-4748405049404.1768</v>
      </c>
      <c r="L5076" s="444">
        <f t="shared" ca="1" si="179"/>
        <v>-1144365616906406.8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25">
      <c r="G5077" s="459"/>
      <c r="H5077" s="459">
        <v>5070</v>
      </c>
      <c r="I5077" s="444">
        <f t="shared" ca="1" si="180"/>
        <v>-1144365616906406.8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-4768190070443.3613</v>
      </c>
      <c r="L5077" s="444">
        <f t="shared" ca="1" si="179"/>
        <v>-1149133806976850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25">
      <c r="G5078" s="459"/>
      <c r="H5078" s="459">
        <v>5071</v>
      </c>
      <c r="I5078" s="444">
        <f t="shared" ca="1" si="180"/>
        <v>-1149133806976850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-4788057529070.208</v>
      </c>
      <c r="L5078" s="444">
        <f t="shared" ca="1" si="179"/>
        <v>-1153921864505920.3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25">
      <c r="G5079" s="459"/>
      <c r="H5079" s="459">
        <v>5072</v>
      </c>
      <c r="I5079" s="444">
        <f t="shared" ca="1" si="180"/>
        <v>-1153921864505920.3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-4808007768774.668</v>
      </c>
      <c r="L5079" s="444">
        <f t="shared" ca="1" si="179"/>
        <v>-1158729872274695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25">
      <c r="G5080" s="459"/>
      <c r="H5080" s="459">
        <v>5073</v>
      </c>
      <c r="I5080" s="444">
        <f t="shared" ca="1" si="180"/>
        <v>-1158729872274695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-4828041134477.8955</v>
      </c>
      <c r="L5080" s="444">
        <f t="shared" ca="1" si="179"/>
        <v>-1163557913409173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25">
      <c r="G5081" s="459"/>
      <c r="H5081" s="459">
        <v>5074</v>
      </c>
      <c r="I5081" s="444">
        <f t="shared" ca="1" si="180"/>
        <v>-1163557913409173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-4848157972538.2207</v>
      </c>
      <c r="L5081" s="444">
        <f t="shared" ca="1" si="179"/>
        <v>-1168406071381711.3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25">
      <c r="G5082" s="459"/>
      <c r="H5082" s="459">
        <v>5075</v>
      </c>
      <c r="I5082" s="444">
        <f t="shared" ca="1" si="180"/>
        <v>-1168406071381711.3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-4868358630757.1299</v>
      </c>
      <c r="L5082" s="444">
        <f t="shared" ca="1" si="179"/>
        <v>-1173274430012468.5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25">
      <c r="G5083" s="459"/>
      <c r="H5083" s="459">
        <v>5076</v>
      </c>
      <c r="I5083" s="444">
        <f t="shared" ca="1" si="180"/>
        <v>-1173274430012468.5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-4888643458385.2852</v>
      </c>
      <c r="L5083" s="444">
        <f t="shared" ca="1" si="179"/>
        <v>-1178163073470853.8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25">
      <c r="G5084" s="459"/>
      <c r="H5084" s="459">
        <v>5077</v>
      </c>
      <c r="I5084" s="444">
        <f t="shared" ca="1" si="180"/>
        <v>-1178163073470853.8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-4909012806128.5576</v>
      </c>
      <c r="L5084" s="444">
        <f t="shared" ca="1" si="179"/>
        <v>-1183072086276982.3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25">
      <c r="G5085" s="459"/>
      <c r="H5085" s="459">
        <v>5078</v>
      </c>
      <c r="I5085" s="444">
        <f t="shared" ca="1" si="180"/>
        <v>-1183072086276982.3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-4929467026154.0928</v>
      </c>
      <c r="L5085" s="444">
        <f t="shared" ca="1" si="179"/>
        <v>-1188001553303136.3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25">
      <c r="G5086" s="459"/>
      <c r="H5086" s="459">
        <v>5079</v>
      </c>
      <c r="I5086" s="444">
        <f t="shared" ca="1" si="180"/>
        <v>-1188001553303136.3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-4950006472096.4014</v>
      </c>
      <c r="L5086" s="444">
        <f t="shared" ca="1" si="179"/>
        <v>-1192951559775232.8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25">
      <c r="G5087" s="459"/>
      <c r="H5087" s="459">
        <v>5080</v>
      </c>
      <c r="I5087" s="444">
        <f t="shared" ca="1" si="180"/>
        <v>-1192951559775232.8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-4970631499063.4697</v>
      </c>
      <c r="L5087" s="444">
        <f t="shared" ca="1" si="179"/>
        <v>-1197922191274296.3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25">
      <c r="G5088" s="459"/>
      <c r="H5088" s="459">
        <v>5081</v>
      </c>
      <c r="I5088" s="444">
        <f t="shared" ca="1" si="180"/>
        <v>-1197922191274296.3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-4991342463642.9014</v>
      </c>
      <c r="L5088" s="444">
        <f t="shared" ca="1" si="179"/>
        <v>-1202913533737939.3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25">
      <c r="G5089" s="459"/>
      <c r="H5089" s="459">
        <v>5082</v>
      </c>
      <c r="I5089" s="444">
        <f t="shared" ca="1" si="180"/>
        <v>-1202913533737939.3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-5012139723908.0801</v>
      </c>
      <c r="L5089" s="444">
        <f t="shared" ca="1" si="179"/>
        <v>-1207925673461847.3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25">
      <c r="G5090" s="459"/>
      <c r="H5090" s="459">
        <v>5083</v>
      </c>
      <c r="I5090" s="444">
        <f t="shared" ca="1" si="180"/>
        <v>-1207925673461847.3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-5033023639424.3633</v>
      </c>
      <c r="L5090" s="444">
        <f t="shared" ca="1" si="179"/>
        <v>-1212958697101271.5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25">
      <c r="G5091" s="459"/>
      <c r="H5091" s="459">
        <v>5084</v>
      </c>
      <c r="I5091" s="444">
        <f t="shared" ca="1" si="180"/>
        <v>-1212958697101271.5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-5053994571255.2979</v>
      </c>
      <c r="L5091" s="444">
        <f t="shared" ca="1" si="179"/>
        <v>-1218012691672526.8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25">
      <c r="G5092" s="459"/>
      <c r="H5092" s="459">
        <v>5085</v>
      </c>
      <c r="I5092" s="444">
        <f t="shared" ca="1" si="180"/>
        <v>-1218012691672526.8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-5075052881968.8613</v>
      </c>
      <c r="L5092" s="444">
        <f t="shared" ca="1" si="179"/>
        <v>-1223087744554495.5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25">
      <c r="G5093" s="459"/>
      <c r="H5093" s="459">
        <v>5086</v>
      </c>
      <c r="I5093" s="444">
        <f t="shared" ca="1" si="180"/>
        <v>-1223087744554495.5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-5096198935643.7314</v>
      </c>
      <c r="L5093" s="444">
        <f t="shared" ca="1" si="179"/>
        <v>-1228183943490139.3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25">
      <c r="G5094" s="459"/>
      <c r="H5094" s="459">
        <v>5087</v>
      </c>
      <c r="I5094" s="444">
        <f t="shared" ca="1" si="180"/>
        <v>-1228183943490139.3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-5117433097875.5801</v>
      </c>
      <c r="L5094" s="444">
        <f t="shared" ca="1" si="179"/>
        <v>-1233301376588014.8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25">
      <c r="G5095" s="459"/>
      <c r="H5095" s="459">
        <v>5088</v>
      </c>
      <c r="I5095" s="444">
        <f t="shared" ca="1" si="180"/>
        <v>-1233301376588014.8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-5138755735783.3945</v>
      </c>
      <c r="L5095" s="444">
        <f t="shared" ca="1" si="179"/>
        <v>-1238440132323798.3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25">
      <c r="G5096" s="459"/>
      <c r="H5096" s="459">
        <v>5089</v>
      </c>
      <c r="I5096" s="444">
        <f t="shared" ca="1" si="180"/>
        <v>-1238440132323798.3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-5160167218015.8262</v>
      </c>
      <c r="L5096" s="444">
        <f t="shared" ca="1" si="179"/>
        <v>-1243600299541814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25">
      <c r="G5097" s="459"/>
      <c r="H5097" s="459">
        <v>5090</v>
      </c>
      <c r="I5097" s="444">
        <f t="shared" ca="1" si="180"/>
        <v>-1243600299541814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-5181667914757.5586</v>
      </c>
      <c r="L5097" s="444">
        <f t="shared" ca="1" si="179"/>
        <v>-1248781967456571.5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25">
      <c r="G5098" s="459"/>
      <c r="H5098" s="459">
        <v>5091</v>
      </c>
      <c r="I5098" s="444">
        <f t="shared" ca="1" si="180"/>
        <v>-1248781967456571.5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-5203258197735.7148</v>
      </c>
      <c r="L5098" s="444">
        <f t="shared" ca="1" si="179"/>
        <v>-1253985225654307.3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25">
      <c r="G5099" s="459"/>
      <c r="H5099" s="459">
        <v>5092</v>
      </c>
      <c r="I5099" s="444">
        <f t="shared" ca="1" si="180"/>
        <v>-1253985225654307.3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-5224938440226.2803</v>
      </c>
      <c r="L5099" s="444">
        <f t="shared" ca="1" si="179"/>
        <v>-1259210164094533.5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25">
      <c r="G5100" s="459"/>
      <c r="H5100" s="459">
        <v>5093</v>
      </c>
      <c r="I5100" s="444">
        <f t="shared" ca="1" si="180"/>
        <v>-1259210164094533.5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-5246709017060.5566</v>
      </c>
      <c r="L5100" s="444">
        <f t="shared" ca="1" si="179"/>
        <v>-1264456873111594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25">
      <c r="G5101" s="459"/>
      <c r="H5101" s="459">
        <v>5094</v>
      </c>
      <c r="I5101" s="444">
        <f t="shared" ca="1" si="180"/>
        <v>-1264456873111594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-5268570304631.6416</v>
      </c>
      <c r="L5101" s="444">
        <f t="shared" ca="1" si="179"/>
        <v>-1269725443416225.8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25">
      <c r="G5102" s="459"/>
      <c r="H5102" s="459">
        <v>5095</v>
      </c>
      <c r="I5102" s="444">
        <f t="shared" ca="1" si="180"/>
        <v>-1269725443416225.8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-5290522680900.9404</v>
      </c>
      <c r="L5102" s="444">
        <f t="shared" ca="1" si="179"/>
        <v>-1275015966097126.8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25">
      <c r="G5103" s="459"/>
      <c r="H5103" s="459">
        <v>5096</v>
      </c>
      <c r="I5103" s="444">
        <f t="shared" ca="1" si="180"/>
        <v>-1275015966097126.8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-5312566525404.6943</v>
      </c>
      <c r="L5103" s="444">
        <f t="shared" ca="1" si="179"/>
        <v>-1280328532622531.5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25">
      <c r="G5104" s="459"/>
      <c r="H5104" s="459">
        <v>5097</v>
      </c>
      <c r="I5104" s="444">
        <f t="shared" ca="1" si="180"/>
        <v>-1280328532622531.5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-5334702219260.5479</v>
      </c>
      <c r="L5104" s="444">
        <f t="shared" ca="1" si="179"/>
        <v>-1285663234841792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25">
      <c r="G5105" s="459"/>
      <c r="H5105" s="459">
        <v>5098</v>
      </c>
      <c r="I5105" s="444">
        <f t="shared" ca="1" si="180"/>
        <v>-1285663234841792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-5356930145174.1328</v>
      </c>
      <c r="L5105" s="444">
        <f t="shared" ca="1" si="179"/>
        <v>-1291020164986966.3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25">
      <c r="G5106" s="459"/>
      <c r="H5106" s="459">
        <v>5099</v>
      </c>
      <c r="I5106" s="444">
        <f t="shared" ca="1" si="180"/>
        <v>-1291020164986966.3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-5379250687445.6924</v>
      </c>
      <c r="L5106" s="444">
        <f t="shared" ca="1" si="179"/>
        <v>-1296399415674412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25">
      <c r="G5107" s="459"/>
      <c r="H5107" s="459">
        <v>5100</v>
      </c>
      <c r="I5107" s="444">
        <f t="shared" ca="1" si="180"/>
        <v>-1296399415674412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-5401664231976.7168</v>
      </c>
      <c r="L5107" s="444">
        <f t="shared" ca="1" si="179"/>
        <v>-1301801079906388.8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25">
      <c r="G5108" s="459"/>
      <c r="H5108" s="459">
        <v>5101</v>
      </c>
      <c r="I5108" s="444">
        <f t="shared" ca="1" si="180"/>
        <v>-1301801079906388.8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-5424171166276.6201</v>
      </c>
      <c r="L5108" s="444">
        <f t="shared" ref="L5108:L5362" ca="1" si="184">I5108-J5108+K5108</f>
        <v>-1307225251072665.3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25">
      <c r="G5109" s="459"/>
      <c r="H5109" s="459">
        <v>5102</v>
      </c>
      <c r="I5109" s="444">
        <f t="shared" ref="I5109:I5363" ca="1" si="185">L5108</f>
        <v>-1307225251072665.3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-5446771879469.4385</v>
      </c>
      <c r="L5109" s="444">
        <f t="shared" ca="1" si="184"/>
        <v>-1312672022952134.8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25">
      <c r="G5110" s="459"/>
      <c r="H5110" s="459">
        <v>5103</v>
      </c>
      <c r="I5110" s="444">
        <f t="shared" ca="1" si="185"/>
        <v>-1312672022952134.8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-5469466762300.5615</v>
      </c>
      <c r="L5110" s="444">
        <f t="shared" ca="1" si="184"/>
        <v>-1318141489714435.3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25">
      <c r="G5111" s="459"/>
      <c r="H5111" s="459">
        <v>5104</v>
      </c>
      <c r="I5111" s="444">
        <f t="shared" ca="1" si="185"/>
        <v>-1318141489714435.3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-5492256207143.4805</v>
      </c>
      <c r="L5111" s="444">
        <f t="shared" ca="1" si="184"/>
        <v>-1323633745921578.8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25">
      <c r="G5112" s="459"/>
      <c r="H5112" s="459">
        <v>5105</v>
      </c>
      <c r="I5112" s="444">
        <f t="shared" ca="1" si="185"/>
        <v>-1323633745921578.8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-5515140608006.5781</v>
      </c>
      <c r="L5112" s="444">
        <f t="shared" ca="1" si="184"/>
        <v>-1329148886529585.3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25">
      <c r="G5113" s="459"/>
      <c r="H5113" s="459">
        <v>5106</v>
      </c>
      <c r="I5113" s="444">
        <f t="shared" ca="1" si="185"/>
        <v>-1329148886529585.3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-5538120360539.9385</v>
      </c>
      <c r="L5113" s="444">
        <f t="shared" ca="1" si="184"/>
        <v>-1334687006890125.3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25">
      <c r="G5114" s="459"/>
      <c r="H5114" s="459">
        <v>5107</v>
      </c>
      <c r="I5114" s="444">
        <f t="shared" ca="1" si="185"/>
        <v>-1334687006890125.3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-5561195862042.1885</v>
      </c>
      <c r="L5114" s="444">
        <f t="shared" ca="1" si="184"/>
        <v>-1340248202752167.5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25">
      <c r="G5115" s="459"/>
      <c r="H5115" s="459">
        <v>5108</v>
      </c>
      <c r="I5115" s="444">
        <f t="shared" ca="1" si="185"/>
        <v>-1340248202752167.5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-5584367511467.3643</v>
      </c>
      <c r="L5115" s="444">
        <f t="shared" ca="1" si="184"/>
        <v>-1345832570263634.8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25">
      <c r="G5116" s="459"/>
      <c r="H5116" s="459">
        <v>5109</v>
      </c>
      <c r="I5116" s="444">
        <f t="shared" ca="1" si="185"/>
        <v>-1345832570263634.8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-5607635709431.8115</v>
      </c>
      <c r="L5116" s="444">
        <f t="shared" ca="1" si="184"/>
        <v>-1351440205973066.5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25">
      <c r="G5117" s="459"/>
      <c r="H5117" s="459">
        <v>5110</v>
      </c>
      <c r="I5117" s="444">
        <f t="shared" ca="1" si="185"/>
        <v>-1351440205973066.5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-5631000858221.1104</v>
      </c>
      <c r="L5117" s="444">
        <f t="shared" ca="1" si="184"/>
        <v>-1357071206831287.5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25">
      <c r="G5118" s="459"/>
      <c r="H5118" s="459">
        <v>5111</v>
      </c>
      <c r="I5118" s="444">
        <f t="shared" ca="1" si="185"/>
        <v>-1357071206831287.5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-5654463361797.0313</v>
      </c>
      <c r="L5118" s="444">
        <f t="shared" ca="1" si="184"/>
        <v>-1362725670193084.5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25">
      <c r="G5119" s="459"/>
      <c r="H5119" s="459">
        <v>5112</v>
      </c>
      <c r="I5119" s="444">
        <f t="shared" ca="1" si="185"/>
        <v>-1362725670193084.5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-5678023625804.5186</v>
      </c>
      <c r="L5119" s="444">
        <f t="shared" ca="1" si="184"/>
        <v>-1368403693818889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25">
      <c r="G5120" s="459"/>
      <c r="H5120" s="459">
        <v>5113</v>
      </c>
      <c r="I5120" s="444">
        <f t="shared" ca="1" si="185"/>
        <v>-1368403693818889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-5701682057578.7041</v>
      </c>
      <c r="L5120" s="444">
        <f t="shared" ca="1" si="184"/>
        <v>-1374105375876467.8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25">
      <c r="G5121" s="459"/>
      <c r="H5121" s="459">
        <v>5114</v>
      </c>
      <c r="I5121" s="444">
        <f t="shared" ca="1" si="185"/>
        <v>-1374105375876467.8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-5725439066151.9492</v>
      </c>
      <c r="L5121" s="444">
        <f t="shared" ca="1" si="184"/>
        <v>-1379830814942619.8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25">
      <c r="G5122" s="459"/>
      <c r="H5122" s="459">
        <v>5115</v>
      </c>
      <c r="I5122" s="444">
        <f t="shared" ca="1" si="185"/>
        <v>-1379830814942619.8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-5749295062260.916</v>
      </c>
      <c r="L5122" s="444">
        <f t="shared" ca="1" si="184"/>
        <v>-1385580110004880.8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25">
      <c r="G5123" s="459"/>
      <c r="H5123" s="459">
        <v>5116</v>
      </c>
      <c r="I5123" s="444">
        <f t="shared" ca="1" si="185"/>
        <v>-1385580110004880.8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-5773250458353.6699</v>
      </c>
      <c r="L5123" s="444">
        <f t="shared" ca="1" si="184"/>
        <v>-1391353360463234.5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25">
      <c r="G5124" s="459"/>
      <c r="H5124" s="459">
        <v>5117</v>
      </c>
      <c r="I5124" s="444">
        <f t="shared" ca="1" si="185"/>
        <v>-1391353360463234.5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-5797305668596.8105</v>
      </c>
      <c r="L5124" s="444">
        <f t="shared" ca="1" si="184"/>
        <v>-1397150666131831.3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25">
      <c r="G5125" s="459"/>
      <c r="H5125" s="459">
        <v>5118</v>
      </c>
      <c r="I5125" s="444">
        <f t="shared" ca="1" si="185"/>
        <v>-1397150666131831.3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-5821461108882.6299</v>
      </c>
      <c r="L5125" s="444">
        <f t="shared" ca="1" si="184"/>
        <v>-1402972127240714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25">
      <c r="G5126" s="459"/>
      <c r="H5126" s="459">
        <v>5119</v>
      </c>
      <c r="I5126" s="444">
        <f t="shared" ca="1" si="185"/>
        <v>-1402972127240714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-5845717196836.3086</v>
      </c>
      <c r="L5126" s="444">
        <f t="shared" ca="1" si="184"/>
        <v>-1408817844437550.3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25">
      <c r="G5127" s="459"/>
      <c r="H5127" s="459">
        <v>5120</v>
      </c>
      <c r="I5127" s="444">
        <f t="shared" ca="1" si="185"/>
        <v>-1408817844437550.3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-5870074351823.126</v>
      </c>
      <c r="L5127" s="444">
        <f t="shared" ca="1" si="184"/>
        <v>-1414687918789373.5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25">
      <c r="G5128" s="459"/>
      <c r="H5128" s="459">
        <v>5121</v>
      </c>
      <c r="I5128" s="444">
        <f t="shared" ca="1" si="185"/>
        <v>-1414687918789373.5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-5894532994955.7227</v>
      </c>
      <c r="L5128" s="444">
        <f t="shared" ca="1" si="184"/>
        <v>-1420582451784329.3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25">
      <c r="G5129" s="459"/>
      <c r="H5129" s="459">
        <v>5122</v>
      </c>
      <c r="I5129" s="444">
        <f t="shared" ca="1" si="185"/>
        <v>-1420582451784329.3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-5919093549101.3721</v>
      </c>
      <c r="L5129" s="444">
        <f t="shared" ca="1" si="184"/>
        <v>-1426501545333430.5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25">
      <c r="G5130" s="459"/>
      <c r="H5130" s="459">
        <v>5123</v>
      </c>
      <c r="I5130" s="444">
        <f t="shared" ca="1" si="185"/>
        <v>-1426501545333430.5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-5943756438889.2939</v>
      </c>
      <c r="L5130" s="444">
        <f t="shared" ca="1" si="184"/>
        <v>-1432445301772319.8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25">
      <c r="G5131" s="459"/>
      <c r="H5131" s="459">
        <v>5124</v>
      </c>
      <c r="I5131" s="444">
        <f t="shared" ca="1" si="185"/>
        <v>-1432445301772319.8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-5968522090717.999</v>
      </c>
      <c r="L5131" s="444">
        <f t="shared" ca="1" si="184"/>
        <v>-1438413823863037.8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25">
      <c r="G5132" s="459"/>
      <c r="H5132" s="459">
        <v>5125</v>
      </c>
      <c r="I5132" s="444">
        <f t="shared" ca="1" si="185"/>
        <v>-1438413823863037.8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-5993390932762.6572</v>
      </c>
      <c r="L5132" s="444">
        <f t="shared" ca="1" si="184"/>
        <v>-1444407214795800.5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25">
      <c r="G5133" s="459"/>
      <c r="H5133" s="459">
        <v>5126</v>
      </c>
      <c r="I5133" s="444">
        <f t="shared" ca="1" si="185"/>
        <v>-1444407214795800.5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-6018363394982.502</v>
      </c>
      <c r="L5133" s="444">
        <f t="shared" ca="1" si="184"/>
        <v>-1450425578190783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25">
      <c r="G5134" s="459"/>
      <c r="H5134" s="459">
        <v>5127</v>
      </c>
      <c r="I5134" s="444">
        <f t="shared" ca="1" si="185"/>
        <v>-1450425578190783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-6043439909128.2627</v>
      </c>
      <c r="L5134" s="444">
        <f t="shared" ca="1" si="184"/>
        <v>-1456469018099911.3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25">
      <c r="G5135" s="459"/>
      <c r="H5135" s="459">
        <v>5128</v>
      </c>
      <c r="I5135" s="444">
        <f t="shared" ca="1" si="185"/>
        <v>-1456469018099911.3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-6068620908749.6299</v>
      </c>
      <c r="L5135" s="444">
        <f t="shared" ca="1" si="184"/>
        <v>-1462537639008661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25">
      <c r="G5136" s="459"/>
      <c r="H5136" s="459">
        <v>5129</v>
      </c>
      <c r="I5136" s="444">
        <f t="shared" ca="1" si="185"/>
        <v>-1462537639008661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-6093906829202.7539</v>
      </c>
      <c r="L5136" s="444">
        <f t="shared" ca="1" si="184"/>
        <v>-1468631545837863.8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25">
      <c r="G5137" s="459"/>
      <c r="H5137" s="459">
        <v>5130</v>
      </c>
      <c r="I5137" s="444">
        <f t="shared" ca="1" si="185"/>
        <v>-1468631545837863.8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-6119298107657.7656</v>
      </c>
      <c r="L5137" s="444">
        <f t="shared" ca="1" si="184"/>
        <v>-1474750843945521.5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25">
      <c r="G5138" s="459"/>
      <c r="H5138" s="459">
        <v>5131</v>
      </c>
      <c r="I5138" s="444">
        <f t="shared" ca="1" si="185"/>
        <v>-1474750843945521.5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-6144795183106.3398</v>
      </c>
      <c r="L5138" s="444">
        <f t="shared" ca="1" si="184"/>
        <v>-1480895639128627.8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25">
      <c r="G5139" s="459"/>
      <c r="H5139" s="459">
        <v>5132</v>
      </c>
      <c r="I5139" s="444">
        <f t="shared" ca="1" si="185"/>
        <v>-1480895639128627.8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-6170398496369.2822</v>
      </c>
      <c r="L5139" s="444">
        <f t="shared" ca="1" si="184"/>
        <v>-1487066037624997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25">
      <c r="G5140" s="459"/>
      <c r="H5140" s="459">
        <v>5133</v>
      </c>
      <c r="I5140" s="444">
        <f t="shared" ca="1" si="185"/>
        <v>-1487066037624997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-6196108490104.1543</v>
      </c>
      <c r="L5140" s="444">
        <f t="shared" ca="1" si="184"/>
        <v>-1493262146115101.3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25">
      <c r="G5141" s="459"/>
      <c r="H5141" s="459">
        <v>5134</v>
      </c>
      <c r="I5141" s="444">
        <f t="shared" ca="1" si="185"/>
        <v>-1493262146115101.3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-6221925608812.9219</v>
      </c>
      <c r="L5141" s="444">
        <f t="shared" ca="1" si="184"/>
        <v>-1499484071723914.3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25">
      <c r="G5142" s="459"/>
      <c r="H5142" s="459">
        <v>5135</v>
      </c>
      <c r="I5142" s="444">
        <f t="shared" ca="1" si="185"/>
        <v>-1499484071723914.3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-6247850298849.6426</v>
      </c>
      <c r="L5142" s="444">
        <f t="shared" ca="1" si="184"/>
        <v>-1505731922022764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25">
      <c r="G5143" s="459"/>
      <c r="H5143" s="459">
        <v>5136</v>
      </c>
      <c r="I5143" s="444">
        <f t="shared" ca="1" si="185"/>
        <v>-1505731922022764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-6273883008428.1836</v>
      </c>
      <c r="L5143" s="444">
        <f t="shared" ca="1" si="184"/>
        <v>-1512005805031192.3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25">
      <c r="G5144" s="459"/>
      <c r="H5144" s="459">
        <v>5137</v>
      </c>
      <c r="I5144" s="444">
        <f t="shared" ca="1" si="185"/>
        <v>-1512005805031192.3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-6300024187629.9678</v>
      </c>
      <c r="L5144" s="444">
        <f t="shared" ca="1" si="184"/>
        <v>-1518305829218822.3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25">
      <c r="G5145" s="459"/>
      <c r="H5145" s="459">
        <v>5138</v>
      </c>
      <c r="I5145" s="444">
        <f t="shared" ca="1" si="185"/>
        <v>-1518305829218822.3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-6326274288411.7598</v>
      </c>
      <c r="L5145" s="444">
        <f t="shared" ca="1" si="184"/>
        <v>-1524632103507234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25">
      <c r="G5146" s="459"/>
      <c r="H5146" s="459">
        <v>5139</v>
      </c>
      <c r="I5146" s="444">
        <f t="shared" ca="1" si="185"/>
        <v>-1524632103507234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-6352633764613.4746</v>
      </c>
      <c r="L5146" s="444">
        <f t="shared" ca="1" si="184"/>
        <v>-1530984737271847.5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25">
      <c r="G5147" s="459"/>
      <c r="H5147" s="459">
        <v>5140</v>
      </c>
      <c r="I5147" s="444">
        <f t="shared" ca="1" si="185"/>
        <v>-1530984737271847.5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-6379103071966.0313</v>
      </c>
      <c r="L5147" s="444">
        <f t="shared" ca="1" si="184"/>
        <v>-1537363840343813.5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25">
      <c r="G5148" s="459"/>
      <c r="H5148" s="459">
        <v>5141</v>
      </c>
      <c r="I5148" s="444">
        <f t="shared" ca="1" si="185"/>
        <v>-1537363840343813.5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-6405682668099.2227</v>
      </c>
      <c r="L5148" s="444">
        <f t="shared" ca="1" si="184"/>
        <v>-1543769523011912.8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25">
      <c r="G5149" s="459"/>
      <c r="H5149" s="459">
        <v>5142</v>
      </c>
      <c r="I5149" s="444">
        <f t="shared" ca="1" si="185"/>
        <v>-1543769523011912.8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-6432373012549.6367</v>
      </c>
      <c r="L5149" s="444">
        <f t="shared" ca="1" si="184"/>
        <v>-1550201896024462.5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25">
      <c r="G5150" s="459"/>
      <c r="H5150" s="459">
        <v>5143</v>
      </c>
      <c r="I5150" s="444">
        <f t="shared" ca="1" si="185"/>
        <v>-1550201896024462.5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-6459174566768.5938</v>
      </c>
      <c r="L5150" s="444">
        <f t="shared" ca="1" si="184"/>
        <v>-1556661070591231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25">
      <c r="G5151" s="459"/>
      <c r="H5151" s="459">
        <v>5144</v>
      </c>
      <c r="I5151" s="444">
        <f t="shared" ca="1" si="185"/>
        <v>-1556661070591231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-6486087794130.1289</v>
      </c>
      <c r="L5151" s="444">
        <f t="shared" ca="1" si="184"/>
        <v>-1563147158385361.3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25">
      <c r="G5152" s="459"/>
      <c r="H5152" s="459">
        <v>5145</v>
      </c>
      <c r="I5152" s="444">
        <f t="shared" ca="1" si="185"/>
        <v>-1563147158385361.3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-6513113159939.0049</v>
      </c>
      <c r="L5152" s="444">
        <f t="shared" ca="1" si="184"/>
        <v>-1569660271545300.3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25">
      <c r="G5153" s="459"/>
      <c r="H5153" s="459">
        <v>5146</v>
      </c>
      <c r="I5153" s="444">
        <f t="shared" ca="1" si="185"/>
        <v>-1569660271545300.3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-6540251131438.751</v>
      </c>
      <c r="L5153" s="444">
        <f t="shared" ca="1" si="184"/>
        <v>-1576200522676739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25">
      <c r="G5154" s="459"/>
      <c r="H5154" s="459">
        <v>5147</v>
      </c>
      <c r="I5154" s="444">
        <f t="shared" ca="1" si="185"/>
        <v>-1576200522676739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-6567502177819.7461</v>
      </c>
      <c r="L5154" s="444">
        <f t="shared" ca="1" si="184"/>
        <v>-1582768024854558.8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25">
      <c r="G5155" s="459"/>
      <c r="H5155" s="459">
        <v>5148</v>
      </c>
      <c r="I5155" s="444">
        <f t="shared" ca="1" si="185"/>
        <v>-1582768024854558.8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-6594866770227.3281</v>
      </c>
      <c r="L5155" s="444">
        <f t="shared" ca="1" si="184"/>
        <v>-1589362891624786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25">
      <c r="G5156" s="459"/>
      <c r="H5156" s="459">
        <v>5149</v>
      </c>
      <c r="I5156" s="444">
        <f t="shared" ca="1" si="185"/>
        <v>-1589362891624786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-6622345381769.9414</v>
      </c>
      <c r="L5156" s="444">
        <f t="shared" ca="1" si="184"/>
        <v>-1595985237006556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25">
      <c r="G5157" s="459"/>
      <c r="H5157" s="459">
        <v>5150</v>
      </c>
      <c r="I5157" s="444">
        <f t="shared" ca="1" si="185"/>
        <v>-1595985237006556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-6649938487527.3164</v>
      </c>
      <c r="L5157" s="444">
        <f t="shared" ca="1" si="184"/>
        <v>-1602635175494083.3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25">
      <c r="G5158" s="459"/>
      <c r="H5158" s="459">
        <v>5151</v>
      </c>
      <c r="I5158" s="444">
        <f t="shared" ca="1" si="185"/>
        <v>-1602635175494083.3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-6677646564558.6797</v>
      </c>
      <c r="L5158" s="444">
        <f t="shared" ca="1" si="184"/>
        <v>-1609312822058642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25">
      <c r="G5159" s="459"/>
      <c r="H5159" s="459">
        <v>5152</v>
      </c>
      <c r="I5159" s="444">
        <f t="shared" ca="1" si="185"/>
        <v>-1609312822058642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-6705470091911.0078</v>
      </c>
      <c r="L5159" s="444">
        <f t="shared" ca="1" si="184"/>
        <v>-1616018292150553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25">
      <c r="G5160" s="459"/>
      <c r="H5160" s="459">
        <v>5153</v>
      </c>
      <c r="I5160" s="444">
        <f t="shared" ca="1" si="185"/>
        <v>-1616018292150553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-6733409550627.3037</v>
      </c>
      <c r="L5160" s="444">
        <f t="shared" ca="1" si="184"/>
        <v>-1622751701701180.3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25">
      <c r="G5161" s="459"/>
      <c r="H5161" s="459">
        <v>5154</v>
      </c>
      <c r="I5161" s="444">
        <f t="shared" ca="1" si="185"/>
        <v>-1622751701701180.3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-6761465423754.918</v>
      </c>
      <c r="L5161" s="444">
        <f t="shared" ca="1" si="184"/>
        <v>-1629513167124935.3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25">
      <c r="G5162" s="459"/>
      <c r="H5162" s="459">
        <v>5155</v>
      </c>
      <c r="I5162" s="444">
        <f t="shared" ca="1" si="185"/>
        <v>-1629513167124935.3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-6789638196353.8965</v>
      </c>
      <c r="L5162" s="444">
        <f t="shared" ca="1" si="184"/>
        <v>-1636302805321289.3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25">
      <c r="G5163" s="459"/>
      <c r="H5163" s="459">
        <v>5156</v>
      </c>
      <c r="I5163" s="444">
        <f t="shared" ca="1" si="185"/>
        <v>-1636302805321289.3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-6817928355505.3721</v>
      </c>
      <c r="L5163" s="444">
        <f t="shared" ca="1" si="184"/>
        <v>-1643120733676794.5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25">
      <c r="G5164" s="459"/>
      <c r="H5164" s="459">
        <v>5157</v>
      </c>
      <c r="I5164" s="444">
        <f t="shared" ca="1" si="185"/>
        <v>-1643120733676794.5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-6846336390319.9766</v>
      </c>
      <c r="L5164" s="444">
        <f t="shared" ca="1" si="184"/>
        <v>-1649967070067114.5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25">
      <c r="G5165" s="459"/>
      <c r="H5165" s="459">
        <v>5158</v>
      </c>
      <c r="I5165" s="444">
        <f t="shared" ca="1" si="185"/>
        <v>-1649967070067114.5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-6874862791946.3105</v>
      </c>
      <c r="L5165" s="444">
        <f t="shared" ca="1" si="184"/>
        <v>-1656841932859060.8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25">
      <c r="G5166" s="459"/>
      <c r="H5166" s="459">
        <v>5159</v>
      </c>
      <c r="I5166" s="444">
        <f t="shared" ca="1" si="185"/>
        <v>-1656841932859060.8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-6903508053579.4199</v>
      </c>
      <c r="L5166" s="444">
        <f t="shared" ca="1" si="184"/>
        <v>-1663745440912640.3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25">
      <c r="G5167" s="459"/>
      <c r="H5167" s="459">
        <v>5160</v>
      </c>
      <c r="I5167" s="444">
        <f t="shared" ca="1" si="185"/>
        <v>-1663745440912640.3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-6932272670469.334</v>
      </c>
      <c r="L5167" s="444">
        <f t="shared" ca="1" si="184"/>
        <v>-1670677713583109.5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25">
      <c r="G5168" s="459"/>
      <c r="H5168" s="459">
        <v>5161</v>
      </c>
      <c r="I5168" s="444">
        <f t="shared" ca="1" si="185"/>
        <v>-1670677713583109.5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-6961157139929.623</v>
      </c>
      <c r="L5168" s="444">
        <f t="shared" ca="1" si="184"/>
        <v>-1677638870723039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25">
      <c r="G5169" s="459"/>
      <c r="H5169" s="459">
        <v>5162</v>
      </c>
      <c r="I5169" s="444">
        <f t="shared" ca="1" si="185"/>
        <v>-1677638870723039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-6990161961345.9961</v>
      </c>
      <c r="L5169" s="444">
        <f t="shared" ca="1" si="184"/>
        <v>-1684629032684385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25">
      <c r="G5170" s="459"/>
      <c r="H5170" s="459">
        <v>5163</v>
      </c>
      <c r="I5170" s="444">
        <f t="shared" ca="1" si="185"/>
        <v>-1684629032684385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-7019287636184.9375</v>
      </c>
      <c r="L5170" s="444">
        <f t="shared" ca="1" si="184"/>
        <v>-1691648320320570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25">
      <c r="G5171" s="459"/>
      <c r="H5171" s="459">
        <v>5164</v>
      </c>
      <c r="I5171" s="444">
        <f t="shared" ca="1" si="185"/>
        <v>-1691648320320570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-7048534668002.375</v>
      </c>
      <c r="L5171" s="444">
        <f t="shared" ca="1" si="184"/>
        <v>-1698696854988572.5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25">
      <c r="G5172" s="459"/>
      <c r="H5172" s="459">
        <v>5165</v>
      </c>
      <c r="I5172" s="444">
        <f t="shared" ca="1" si="185"/>
        <v>-1698696854988572.5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-7077903562452.3857</v>
      </c>
      <c r="L5172" s="444">
        <f t="shared" ca="1" si="184"/>
        <v>-1705774758551025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25">
      <c r="G5173" s="459"/>
      <c r="H5173" s="459">
        <v>5166</v>
      </c>
      <c r="I5173" s="444">
        <f t="shared" ca="1" si="185"/>
        <v>-1705774758551025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-7107394827295.9375</v>
      </c>
      <c r="L5173" s="444">
        <f t="shared" ca="1" si="184"/>
        <v>-1712882153378321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25">
      <c r="G5174" s="459"/>
      <c r="H5174" s="459">
        <v>5167</v>
      </c>
      <c r="I5174" s="444">
        <f t="shared" ca="1" si="185"/>
        <v>-1712882153378321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-7137008972409.6709</v>
      </c>
      <c r="L5174" s="444">
        <f t="shared" ca="1" si="184"/>
        <v>-1720019162350730.8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25">
      <c r="G5175" s="459"/>
      <c r="H5175" s="459">
        <v>5168</v>
      </c>
      <c r="I5175" s="444">
        <f t="shared" ca="1" si="185"/>
        <v>-1720019162350730.8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-7166746509794.7109</v>
      </c>
      <c r="L5175" s="444">
        <f t="shared" ca="1" si="184"/>
        <v>-1727185908860525.5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25">
      <c r="G5176" s="459"/>
      <c r="H5176" s="459">
        <v>5169</v>
      </c>
      <c r="I5176" s="444">
        <f t="shared" ca="1" si="185"/>
        <v>-1727185908860525.5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-7196607953585.5225</v>
      </c>
      <c r="L5176" s="444">
        <f t="shared" ca="1" si="184"/>
        <v>-1734382516814111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25">
      <c r="G5177" s="459"/>
      <c r="H5177" s="459">
        <v>5170</v>
      </c>
      <c r="I5177" s="444">
        <f t="shared" ca="1" si="185"/>
        <v>-1734382516814111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-7226593820058.7959</v>
      </c>
      <c r="L5177" s="444">
        <f t="shared" ca="1" si="184"/>
        <v>-1741609110634169.8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25">
      <c r="G5178" s="459"/>
      <c r="H5178" s="459">
        <v>5171</v>
      </c>
      <c r="I5178" s="444">
        <f t="shared" ca="1" si="185"/>
        <v>-1741609110634169.8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-7256704627642.374</v>
      </c>
      <c r="L5178" s="444">
        <f t="shared" ca="1" si="184"/>
        <v>-1748865815261812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25">
      <c r="G5179" s="459"/>
      <c r="H5179" s="459">
        <v>5172</v>
      </c>
      <c r="I5179" s="444">
        <f t="shared" ca="1" si="185"/>
        <v>-1748865815261812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-7286940896924.2168</v>
      </c>
      <c r="L5179" s="444">
        <f t="shared" ca="1" si="184"/>
        <v>-1756152756158736.3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25">
      <c r="G5180" s="459"/>
      <c r="H5180" s="459">
        <v>5173</v>
      </c>
      <c r="I5180" s="444">
        <f t="shared" ca="1" si="185"/>
        <v>-1756152756158736.3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-7317303150661.4014</v>
      </c>
      <c r="L5180" s="444">
        <f t="shared" ca="1" si="184"/>
        <v>-1763470059309397.8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25">
      <c r="G5181" s="459"/>
      <c r="H5181" s="459">
        <v>5174</v>
      </c>
      <c r="I5181" s="444">
        <f t="shared" ca="1" si="185"/>
        <v>-1763470059309397.8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-7347791913789.1563</v>
      </c>
      <c r="L5181" s="444">
        <f t="shared" ca="1" si="184"/>
        <v>-1770817851223187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25">
      <c r="G5182" s="459"/>
      <c r="H5182" s="459">
        <v>5175</v>
      </c>
      <c r="I5182" s="444">
        <f t="shared" ca="1" si="185"/>
        <v>-1770817851223187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-7378407713429.9453</v>
      </c>
      <c r="L5182" s="444">
        <f t="shared" ca="1" si="184"/>
        <v>-1778196258936617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25">
      <c r="G5183" s="459"/>
      <c r="H5183" s="459">
        <v>5176</v>
      </c>
      <c r="I5183" s="444">
        <f t="shared" ca="1" si="185"/>
        <v>-1778196258936617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-7409151078902.5713</v>
      </c>
      <c r="L5183" s="444">
        <f t="shared" ca="1" si="184"/>
        <v>-1785605410015519.5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25">
      <c r="G5184" s="459"/>
      <c r="H5184" s="459">
        <v>5177</v>
      </c>
      <c r="I5184" s="444">
        <f t="shared" ca="1" si="185"/>
        <v>-1785605410015519.5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-7440022541731.3311</v>
      </c>
      <c r="L5184" s="444">
        <f t="shared" ca="1" si="184"/>
        <v>-1793045432557250.8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25">
      <c r="G5185" s="459"/>
      <c r="H5185" s="459">
        <v>5178</v>
      </c>
      <c r="I5185" s="444">
        <f t="shared" ca="1" si="185"/>
        <v>-1793045432557250.8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-7471022635655.2109</v>
      </c>
      <c r="L5185" s="444">
        <f t="shared" ca="1" si="184"/>
        <v>-1800516455192906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25">
      <c r="G5186" s="459"/>
      <c r="H5186" s="459">
        <v>5179</v>
      </c>
      <c r="I5186" s="444">
        <f t="shared" ca="1" si="185"/>
        <v>-1800516455192906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-7502151896637.1084</v>
      </c>
      <c r="L5186" s="444">
        <f t="shared" ca="1" si="184"/>
        <v>-1808018607089543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25">
      <c r="G5187" s="459"/>
      <c r="H5187" s="459">
        <v>5180</v>
      </c>
      <c r="I5187" s="444">
        <f t="shared" ca="1" si="185"/>
        <v>-1808018607089543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-7533410862873.0957</v>
      </c>
      <c r="L5187" s="444">
        <f t="shared" ca="1" si="184"/>
        <v>-1815552017952416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25">
      <c r="G5188" s="459"/>
      <c r="H5188" s="459">
        <v>5181</v>
      </c>
      <c r="I5188" s="444">
        <f t="shared" ca="1" si="185"/>
        <v>-1815552017952416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-7564800074801.7334</v>
      </c>
      <c r="L5188" s="444">
        <f t="shared" ca="1" si="184"/>
        <v>-1823116818027217.8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25">
      <c r="G5189" s="459"/>
      <c r="H5189" s="459">
        <v>5182</v>
      </c>
      <c r="I5189" s="444">
        <f t="shared" ca="1" si="185"/>
        <v>-1823116818027217.8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-7596320075113.4082</v>
      </c>
      <c r="L5189" s="444">
        <f t="shared" ca="1" si="184"/>
        <v>-1830713138102331.3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25">
      <c r="G5190" s="459"/>
      <c r="H5190" s="459">
        <v>5183</v>
      </c>
      <c r="I5190" s="444">
        <f t="shared" ca="1" si="185"/>
        <v>-1830713138102331.3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-7627971408759.7139</v>
      </c>
      <c r="L5190" s="444">
        <f t="shared" ca="1" si="184"/>
        <v>-1838341109511091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25">
      <c r="G5191" s="459"/>
      <c r="H5191" s="459">
        <v>5184</v>
      </c>
      <c r="I5191" s="444">
        <f t="shared" ca="1" si="185"/>
        <v>-1838341109511091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-7659754622962.8779</v>
      </c>
      <c r="L5191" s="444">
        <f t="shared" ca="1" si="184"/>
        <v>-1846000864134054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25">
      <c r="G5192" s="459"/>
      <c r="H5192" s="459">
        <v>5185</v>
      </c>
      <c r="I5192" s="444">
        <f t="shared" ca="1" si="185"/>
        <v>-1846000864134054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-7691670267225.2236</v>
      </c>
      <c r="L5192" s="444">
        <f t="shared" ca="1" si="184"/>
        <v>-1853692534401279.3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25">
      <c r="G5193" s="459"/>
      <c r="H5193" s="459">
        <v>5186</v>
      </c>
      <c r="I5193" s="444">
        <f t="shared" ca="1" si="185"/>
        <v>-1853692534401279.3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-7723718893338.6631</v>
      </c>
      <c r="L5193" s="444">
        <f t="shared" ca="1" si="184"/>
        <v>-1861416253294618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25">
      <c r="G5194" s="459"/>
      <c r="H5194" s="459">
        <v>5187</v>
      </c>
      <c r="I5194" s="444">
        <f t="shared" ca="1" si="185"/>
        <v>-1861416253294618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-7755901055394.2412</v>
      </c>
      <c r="L5194" s="444">
        <f t="shared" ca="1" si="184"/>
        <v>-1869172154350012.3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25">
      <c r="G5195" s="459"/>
      <c r="H5195" s="459">
        <v>5188</v>
      </c>
      <c r="I5195" s="444">
        <f t="shared" ca="1" si="185"/>
        <v>-1869172154350012.3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-7788217309791.7178</v>
      </c>
      <c r="L5195" s="444">
        <f t="shared" ca="1" si="184"/>
        <v>-1876960371659804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25">
      <c r="G5196" s="459"/>
      <c r="H5196" s="459">
        <v>5189</v>
      </c>
      <c r="I5196" s="444">
        <f t="shared" ca="1" si="185"/>
        <v>-1876960371659804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-7820668215249.1836</v>
      </c>
      <c r="L5196" s="444">
        <f t="shared" ca="1" si="184"/>
        <v>-1884781039875053.3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25">
      <c r="G5197" s="459"/>
      <c r="H5197" s="459">
        <v>5190</v>
      </c>
      <c r="I5197" s="444">
        <f t="shared" ca="1" si="185"/>
        <v>-1884781039875053.3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-7853254332812.7217</v>
      </c>
      <c r="L5197" s="444">
        <f t="shared" ca="1" si="184"/>
        <v>-1892634294207866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25">
      <c r="G5198" s="459"/>
      <c r="H5198" s="459">
        <v>5191</v>
      </c>
      <c r="I5198" s="444">
        <f t="shared" ca="1" si="185"/>
        <v>-1892634294207866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-7885976225866.1084</v>
      </c>
      <c r="L5198" s="444">
        <f t="shared" ca="1" si="184"/>
        <v>-1900520270433732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25">
      <c r="G5199" s="459"/>
      <c r="H5199" s="459">
        <v>5192</v>
      </c>
      <c r="I5199" s="444">
        <f t="shared" ca="1" si="185"/>
        <v>-1900520270433732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-7918834460140.5498</v>
      </c>
      <c r="L5199" s="444">
        <f t="shared" ca="1" si="184"/>
        <v>-1908439104893872.5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25">
      <c r="G5200" s="459"/>
      <c r="H5200" s="459">
        <v>5193</v>
      </c>
      <c r="I5200" s="444">
        <f t="shared" ca="1" si="185"/>
        <v>-1908439104893872.5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-7951829603724.4688</v>
      </c>
      <c r="L5200" s="444">
        <f t="shared" ca="1" si="184"/>
        <v>-1916390934497597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25">
      <c r="G5201" s="459"/>
      <c r="H5201" s="459">
        <v>5194</v>
      </c>
      <c r="I5201" s="444">
        <f t="shared" ca="1" si="185"/>
        <v>-1916390934497597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-7984962227073.3203</v>
      </c>
      <c r="L5201" s="444">
        <f t="shared" ca="1" si="184"/>
        <v>-1924375896724670.3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25">
      <c r="G5202" s="459"/>
      <c r="H5202" s="459">
        <v>5195</v>
      </c>
      <c r="I5202" s="444">
        <f t="shared" ca="1" si="185"/>
        <v>-1924375896724670.3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-8018232903019.459</v>
      </c>
      <c r="L5202" s="444">
        <f t="shared" ca="1" si="184"/>
        <v>-1932394129627689.8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25">
      <c r="G5203" s="459"/>
      <c r="H5203" s="459">
        <v>5196</v>
      </c>
      <c r="I5203" s="444">
        <f t="shared" ca="1" si="185"/>
        <v>-1932394129627689.8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-8051642206782.04</v>
      </c>
      <c r="L5203" s="444">
        <f t="shared" ca="1" si="184"/>
        <v>-1940445771834471.8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25">
      <c r="G5204" s="459"/>
      <c r="H5204" s="459">
        <v>5197</v>
      </c>
      <c r="I5204" s="444">
        <f t="shared" ca="1" si="185"/>
        <v>-1940445771834471.8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-8085190715976.9648</v>
      </c>
      <c r="L5204" s="444">
        <f t="shared" ca="1" si="184"/>
        <v>-1948530962550448.8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25">
      <c r="G5205" s="459"/>
      <c r="H5205" s="459">
        <v>5198</v>
      </c>
      <c r="I5205" s="444">
        <f t="shared" ca="1" si="185"/>
        <v>-1948530962550448.8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-8118879010626.8701</v>
      </c>
      <c r="L5205" s="444">
        <f t="shared" ca="1" si="184"/>
        <v>-1956649841561075.5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25">
      <c r="G5206" s="459"/>
      <c r="H5206" s="459">
        <v>5199</v>
      </c>
      <c r="I5206" s="444">
        <f t="shared" ca="1" si="185"/>
        <v>-1956649841561075.5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-8152707673171.1475</v>
      </c>
      <c r="L5206" s="444">
        <f t="shared" ca="1" si="184"/>
        <v>-1964802549234246.8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25">
      <c r="G5207" s="459"/>
      <c r="H5207" s="459">
        <v>5200</v>
      </c>
      <c r="I5207" s="444">
        <f t="shared" ca="1" si="185"/>
        <v>-1964802549234246.8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-8186677288476.0283</v>
      </c>
      <c r="L5207" s="444">
        <f t="shared" ca="1" si="184"/>
        <v>-1972989226522722.8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25">
      <c r="G5208" s="459"/>
      <c r="H5208" s="459">
        <v>5201</v>
      </c>
      <c r="I5208" s="444">
        <f t="shared" ca="1" si="185"/>
        <v>-1972989226522722.8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-8220788443844.6777</v>
      </c>
      <c r="L5208" s="444">
        <f t="shared" ca="1" si="184"/>
        <v>-1981210014966567.5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25">
      <c r="G5209" s="459"/>
      <c r="H5209" s="459">
        <v>5202</v>
      </c>
      <c r="I5209" s="444">
        <f t="shared" ca="1" si="185"/>
        <v>-1981210014966567.5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-8255041729027.3633</v>
      </c>
      <c r="L5209" s="444">
        <f t="shared" ca="1" si="184"/>
        <v>-1989465056695594.8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25">
      <c r="G5210" s="459"/>
      <c r="H5210" s="459">
        <v>5203</v>
      </c>
      <c r="I5210" s="444">
        <f t="shared" ca="1" si="185"/>
        <v>-1989465056695594.8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-8289437736231.6455</v>
      </c>
      <c r="L5210" s="444">
        <f t="shared" ca="1" si="184"/>
        <v>-1997754494431826.5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25">
      <c r="G5211" s="459"/>
      <c r="H5211" s="459">
        <v>5204</v>
      </c>
      <c r="I5211" s="444">
        <f t="shared" ca="1" si="185"/>
        <v>-1997754494431826.5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-8323977060132.6094</v>
      </c>
      <c r="L5211" s="444">
        <f t="shared" ca="1" si="184"/>
        <v>-2006078471491959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25">
      <c r="G5212" s="459"/>
      <c r="H5212" s="459">
        <v>5205</v>
      </c>
      <c r="I5212" s="444">
        <f t="shared" ca="1" si="185"/>
        <v>-2006078471491959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-8358660297883.1631</v>
      </c>
      <c r="L5212" s="444">
        <f t="shared" ca="1" si="184"/>
        <v>-2014437131789842.3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25">
      <c r="G5213" s="459"/>
      <c r="H5213" s="459">
        <v>5206</v>
      </c>
      <c r="I5213" s="444">
        <f t="shared" ca="1" si="185"/>
        <v>-2014437131789842.3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-8393488049124.3418</v>
      </c>
      <c r="L5213" s="444">
        <f t="shared" ca="1" si="184"/>
        <v>-2022830619838966.5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25">
      <c r="G5214" s="459"/>
      <c r="H5214" s="459">
        <v>5207</v>
      </c>
      <c r="I5214" s="444">
        <f t="shared" ca="1" si="185"/>
        <v>-2022830619838966.5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-8428460915995.6934</v>
      </c>
      <c r="L5214" s="444">
        <f t="shared" ca="1" si="184"/>
        <v>-2031259080754962.3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25">
      <c r="G5215" s="459"/>
      <c r="H5215" s="459">
        <v>5208</v>
      </c>
      <c r="I5215" s="444">
        <f t="shared" ca="1" si="185"/>
        <v>-2031259080754962.3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-8463579503145.6748</v>
      </c>
      <c r="L5215" s="444">
        <f t="shared" ca="1" si="184"/>
        <v>-2039722660258108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25">
      <c r="G5216" s="459"/>
      <c r="H5216" s="459">
        <v>5209</v>
      </c>
      <c r="I5216" s="444">
        <f t="shared" ca="1" si="185"/>
        <v>-2039722660258108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-8498844417742.1162</v>
      </c>
      <c r="L5216" s="444">
        <f t="shared" ca="1" si="184"/>
        <v>-2048221504675850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25">
      <c r="G5217" s="459"/>
      <c r="H5217" s="459">
        <v>5210</v>
      </c>
      <c r="I5217" s="444">
        <f t="shared" ca="1" si="185"/>
        <v>-2048221504675850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-8534256269482.708</v>
      </c>
      <c r="L5217" s="444">
        <f t="shared" ca="1" si="184"/>
        <v>-2056755760945332.8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25">
      <c r="G5218" s="459"/>
      <c r="H5218" s="459">
        <v>5211</v>
      </c>
      <c r="I5218" s="444">
        <f t="shared" ca="1" si="185"/>
        <v>-2056755760945332.8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-8569815670605.5527</v>
      </c>
      <c r="L5218" s="444">
        <f t="shared" ca="1" si="184"/>
        <v>-2065325576615938.3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25">
      <c r="G5219" s="459"/>
      <c r="H5219" s="459">
        <v>5212</v>
      </c>
      <c r="I5219" s="444">
        <f t="shared" ca="1" si="185"/>
        <v>-2065325576615938.3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-8605523235899.7422</v>
      </c>
      <c r="L5219" s="444">
        <f t="shared" ca="1" si="184"/>
        <v>-2073931099851838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25">
      <c r="G5220" s="459"/>
      <c r="H5220" s="459">
        <v>5213</v>
      </c>
      <c r="I5220" s="444">
        <f t="shared" ca="1" si="185"/>
        <v>-2073931099851838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-8641379582715.9912</v>
      </c>
      <c r="L5220" s="444">
        <f t="shared" ca="1" si="184"/>
        <v>-2082572479434554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25">
      <c r="G5221" s="459"/>
      <c r="H5221" s="459">
        <v>5214</v>
      </c>
      <c r="I5221" s="444">
        <f t="shared" ca="1" si="185"/>
        <v>-2082572479434554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-8677385330977.3096</v>
      </c>
      <c r="L5221" s="444">
        <f t="shared" ca="1" si="184"/>
        <v>-2091249864765531.3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25">
      <c r="G5222" s="459"/>
      <c r="H5222" s="459">
        <v>5215</v>
      </c>
      <c r="I5222" s="444">
        <f t="shared" ca="1" si="185"/>
        <v>-2091249864765531.3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-8713541103189.7139</v>
      </c>
      <c r="L5222" s="444">
        <f t="shared" ca="1" si="184"/>
        <v>-2099963405868721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25">
      <c r="G5223" s="459"/>
      <c r="H5223" s="459">
        <v>5216</v>
      </c>
      <c r="I5223" s="444">
        <f t="shared" ca="1" si="185"/>
        <v>-2099963405868721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-8749847524453.0039</v>
      </c>
      <c r="L5223" s="444">
        <f t="shared" ca="1" si="184"/>
        <v>-2108713253393174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25">
      <c r="G5224" s="459"/>
      <c r="H5224" s="459">
        <v>5217</v>
      </c>
      <c r="I5224" s="444">
        <f t="shared" ca="1" si="185"/>
        <v>-2108713253393174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-8786305222471.5576</v>
      </c>
      <c r="L5224" s="444">
        <f t="shared" ca="1" si="184"/>
        <v>-2117499558615645.5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25">
      <c r="G5225" s="459"/>
      <c r="H5225" s="459">
        <v>5218</v>
      </c>
      <c r="I5225" s="444">
        <f t="shared" ca="1" si="185"/>
        <v>-2117499558615645.5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-8822914827565.1895</v>
      </c>
      <c r="L5225" s="444">
        <f t="shared" ca="1" si="184"/>
        <v>-2126322473443210.8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25">
      <c r="G5226" s="459"/>
      <c r="H5226" s="459">
        <v>5219</v>
      </c>
      <c r="I5226" s="444">
        <f t="shared" ca="1" si="185"/>
        <v>-2126322473443210.8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-8859676972680.043</v>
      </c>
      <c r="L5226" s="444">
        <f t="shared" ca="1" si="184"/>
        <v>-2135182150415890.8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25">
      <c r="G5227" s="459"/>
      <c r="H5227" s="459">
        <v>5220</v>
      </c>
      <c r="I5227" s="444">
        <f t="shared" ca="1" si="185"/>
        <v>-2135182150415890.8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-8896592293399.5449</v>
      </c>
      <c r="L5227" s="444">
        <f t="shared" ca="1" si="184"/>
        <v>-2144078742709290.3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25">
      <c r="G5228" s="459"/>
      <c r="H5228" s="459">
        <v>5221</v>
      </c>
      <c r="I5228" s="444">
        <f t="shared" ca="1" si="185"/>
        <v>-2144078742709290.3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-8933661427955.375</v>
      </c>
      <c r="L5228" s="444">
        <f t="shared" ca="1" si="184"/>
        <v>-2153012404137245.5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25">
      <c r="G5229" s="459"/>
      <c r="H5229" s="459">
        <v>5222</v>
      </c>
      <c r="I5229" s="444">
        <f t="shared" ca="1" si="185"/>
        <v>-2153012404137245.5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-8970885017238.5234</v>
      </c>
      <c r="L5229" s="444">
        <f t="shared" ca="1" si="184"/>
        <v>-2161983289154484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25">
      <c r="G5230" s="459"/>
      <c r="H5230" s="459">
        <v>5223</v>
      </c>
      <c r="I5230" s="444">
        <f t="shared" ca="1" si="185"/>
        <v>-2161983289154484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-9008263704810.3516</v>
      </c>
      <c r="L5230" s="444">
        <f t="shared" ca="1" si="184"/>
        <v>-2170991552859294.3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25">
      <c r="G5231" s="459"/>
      <c r="H5231" s="459">
        <v>5224</v>
      </c>
      <c r="I5231" s="444">
        <f t="shared" ca="1" si="185"/>
        <v>-2170991552859294.3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-9045798136913.7266</v>
      </c>
      <c r="L5231" s="444">
        <f t="shared" ca="1" si="184"/>
        <v>-2180037350996208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25">
      <c r="G5232" s="459"/>
      <c r="H5232" s="459">
        <v>5225</v>
      </c>
      <c r="I5232" s="444">
        <f t="shared" ca="1" si="185"/>
        <v>-2180037350996208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-9083488962484.1992</v>
      </c>
      <c r="L5232" s="444">
        <f t="shared" ca="1" si="184"/>
        <v>-2189120839958692.3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25">
      <c r="G5233" s="459"/>
      <c r="H5233" s="459">
        <v>5226</v>
      </c>
      <c r="I5233" s="444">
        <f t="shared" ca="1" si="185"/>
        <v>-2189120839958692.3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-9121336833161.2168</v>
      </c>
      <c r="L5233" s="444">
        <f t="shared" ca="1" si="184"/>
        <v>-2198242176791853.5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25">
      <c r="G5234" s="459"/>
      <c r="H5234" s="459">
        <v>5227</v>
      </c>
      <c r="I5234" s="444">
        <f t="shared" ca="1" si="185"/>
        <v>-2198242176791853.5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-9159342403299.3887</v>
      </c>
      <c r="L5234" s="444">
        <f t="shared" ca="1" si="184"/>
        <v>-2207401519195153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25">
      <c r="G5235" s="459"/>
      <c r="H5235" s="459">
        <v>5228</v>
      </c>
      <c r="I5235" s="444">
        <f t="shared" ca="1" si="185"/>
        <v>-2207401519195153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-9197506329979.8047</v>
      </c>
      <c r="L5235" s="444">
        <f t="shared" ca="1" si="184"/>
        <v>-2216599025525132.8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25">
      <c r="G5236" s="459"/>
      <c r="H5236" s="459">
        <v>5229</v>
      </c>
      <c r="I5236" s="444">
        <f t="shared" ca="1" si="185"/>
        <v>-2216599025525132.8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-9235829273021.3867</v>
      </c>
      <c r="L5236" s="444">
        <f t="shared" ca="1" si="184"/>
        <v>-2225834854798154.3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25">
      <c r="G5237" s="459"/>
      <c r="H5237" s="459">
        <v>5230</v>
      </c>
      <c r="I5237" s="444">
        <f t="shared" ca="1" si="185"/>
        <v>-2225834854798154.3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-9274311894992.3086</v>
      </c>
      <c r="L5237" s="444">
        <f t="shared" ca="1" si="184"/>
        <v>-2235109166693146.5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25">
      <c r="G5238" s="459"/>
      <c r="H5238" s="459">
        <v>5231</v>
      </c>
      <c r="I5238" s="444">
        <f t="shared" ca="1" si="185"/>
        <v>-2235109166693146.5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-9312954861221.4434</v>
      </c>
      <c r="L5238" s="444">
        <f t="shared" ca="1" si="184"/>
        <v>-2244422121554368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25">
      <c r="G5239" s="459"/>
      <c r="H5239" s="459">
        <v>5232</v>
      </c>
      <c r="I5239" s="444">
        <f t="shared" ca="1" si="185"/>
        <v>-2244422121554368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-9351758839809.8652</v>
      </c>
      <c r="L5239" s="444">
        <f t="shared" ca="1" si="184"/>
        <v>-2253773880394178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25">
      <c r="G5240" s="459"/>
      <c r="H5240" s="459">
        <v>5233</v>
      </c>
      <c r="I5240" s="444">
        <f t="shared" ca="1" si="185"/>
        <v>-2253773880394178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-9390724501642.4082</v>
      </c>
      <c r="L5240" s="444">
        <f t="shared" ca="1" si="184"/>
        <v>-2263164604895820.5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25">
      <c r="G5241" s="459"/>
      <c r="H5241" s="459">
        <v>5234</v>
      </c>
      <c r="I5241" s="444">
        <f t="shared" ca="1" si="185"/>
        <v>-2263164604895820.5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-9429852520399.252</v>
      </c>
      <c r="L5241" s="444">
        <f t="shared" ca="1" si="184"/>
        <v>-2272594457416220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25">
      <c r="G5242" s="459"/>
      <c r="H5242" s="459">
        <v>5235</v>
      </c>
      <c r="I5242" s="444">
        <f t="shared" ca="1" si="185"/>
        <v>-2272594457416220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-9469143572567.584</v>
      </c>
      <c r="L5242" s="444">
        <f t="shared" ca="1" si="184"/>
        <v>-2282063600988787.5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25">
      <c r="G5243" s="459"/>
      <c r="H5243" s="459">
        <v>5236</v>
      </c>
      <c r="I5243" s="444">
        <f t="shared" ca="1" si="185"/>
        <v>-2282063600988787.5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-9508598337453.2813</v>
      </c>
      <c r="L5243" s="444">
        <f t="shared" ca="1" si="184"/>
        <v>-2291572199326241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25">
      <c r="G5244" s="459"/>
      <c r="H5244" s="459">
        <v>5237</v>
      </c>
      <c r="I5244" s="444">
        <f t="shared" ca="1" si="185"/>
        <v>-2291572199326241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-9548217497192.6699</v>
      </c>
      <c r="L5244" s="444">
        <f t="shared" ca="1" si="184"/>
        <v>-2301120416823433.5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25">
      <c r="G5245" s="459"/>
      <c r="H5245" s="459">
        <v>5238</v>
      </c>
      <c r="I5245" s="444">
        <f t="shared" ca="1" si="185"/>
        <v>-2301120416823433.5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-9588001736764.3066</v>
      </c>
      <c r="L5245" s="444">
        <f t="shared" ca="1" si="184"/>
        <v>-2310708418560198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25">
      <c r="G5246" s="459"/>
      <c r="H5246" s="459">
        <v>5239</v>
      </c>
      <c r="I5246" s="444">
        <f t="shared" ca="1" si="185"/>
        <v>-2310708418560198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-9627951744000.8242</v>
      </c>
      <c r="L5246" s="444">
        <f t="shared" ca="1" si="184"/>
        <v>-2320336370304199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25">
      <c r="G5247" s="459"/>
      <c r="H5247" s="459">
        <v>5240</v>
      </c>
      <c r="I5247" s="444">
        <f t="shared" ca="1" si="185"/>
        <v>-2320336370304199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-9668068209600.8281</v>
      </c>
      <c r="L5247" s="444">
        <f t="shared" ca="1" si="184"/>
        <v>-2330004438513800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25">
      <c r="G5248" s="459"/>
      <c r="H5248" s="459">
        <v>5241</v>
      </c>
      <c r="I5248" s="444">
        <f t="shared" ca="1" si="185"/>
        <v>-2330004438513800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-9708351827140.834</v>
      </c>
      <c r="L5248" s="444">
        <f t="shared" ca="1" si="184"/>
        <v>-2339712790340941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25">
      <c r="G5249" s="459"/>
      <c r="H5249" s="459">
        <v>5242</v>
      </c>
      <c r="I5249" s="444">
        <f t="shared" ca="1" si="185"/>
        <v>-2339712790340941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-9748803293087.2539</v>
      </c>
      <c r="L5249" s="444">
        <f t="shared" ca="1" si="184"/>
        <v>-2349461593634028.5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25">
      <c r="G5250" s="459"/>
      <c r="H5250" s="459">
        <v>5243</v>
      </c>
      <c r="I5250" s="444">
        <f t="shared" ca="1" si="185"/>
        <v>-2349461593634028.5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-9789423306808.4512</v>
      </c>
      <c r="L5250" s="444">
        <f t="shared" ca="1" si="184"/>
        <v>-2359251016940837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25">
      <c r="G5251" s="459"/>
      <c r="H5251" s="459">
        <v>5244</v>
      </c>
      <c r="I5251" s="444">
        <f t="shared" ca="1" si="185"/>
        <v>-2359251016940837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-9830212570586.8203</v>
      </c>
      <c r="L5251" s="444">
        <f t="shared" ca="1" si="184"/>
        <v>-2369081229511424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25">
      <c r="G5252" s="459"/>
      <c r="H5252" s="459">
        <v>5245</v>
      </c>
      <c r="I5252" s="444">
        <f t="shared" ca="1" si="185"/>
        <v>-2369081229511424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-9871171789630.9336</v>
      </c>
      <c r="L5252" s="444">
        <f t="shared" ca="1" si="184"/>
        <v>-2378952401301055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25">
      <c r="G5253" s="459"/>
      <c r="H5253" s="459">
        <v>5246</v>
      </c>
      <c r="I5253" s="444">
        <f t="shared" ca="1" si="185"/>
        <v>-2378952401301055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-9912301672087.7285</v>
      </c>
      <c r="L5253" s="444">
        <f t="shared" ca="1" si="184"/>
        <v>-2388864702973142.5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25">
      <c r="G5254" s="459"/>
      <c r="H5254" s="459">
        <v>5247</v>
      </c>
      <c r="I5254" s="444">
        <f t="shared" ca="1" si="185"/>
        <v>-2388864702973142.5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-9953602929054.7598</v>
      </c>
      <c r="L5254" s="444">
        <f t="shared" ca="1" si="184"/>
        <v>-2398818305902197.5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25">
      <c r="G5255" s="459"/>
      <c r="H5255" s="459">
        <v>5248</v>
      </c>
      <c r="I5255" s="444">
        <f t="shared" ca="1" si="185"/>
        <v>-2398818305902197.5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-9995076274592.4902</v>
      </c>
      <c r="L5255" s="444">
        <f t="shared" ca="1" si="184"/>
        <v>-2408813382176790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25">
      <c r="G5256" s="459"/>
      <c r="H5256" s="459">
        <v>5249</v>
      </c>
      <c r="I5256" s="444">
        <f t="shared" ca="1" si="185"/>
        <v>-2408813382176790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-10036722425736.625</v>
      </c>
      <c r="L5256" s="444">
        <f t="shared" ca="1" si="184"/>
        <v>-2418850104602526.5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25">
      <c r="G5257" s="459"/>
      <c r="H5257" s="459">
        <v>5250</v>
      </c>
      <c r="I5257" s="444">
        <f t="shared" ca="1" si="185"/>
        <v>-2418850104602526.5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-10078542102510.527</v>
      </c>
      <c r="L5257" s="444">
        <f t="shared" ca="1" si="184"/>
        <v>-2428928646705037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25">
      <c r="G5258" s="459"/>
      <c r="H5258" s="459">
        <v>5251</v>
      </c>
      <c r="I5258" s="444">
        <f t="shared" ca="1" si="185"/>
        <v>-2428928646705037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-10120536027937.654</v>
      </c>
      <c r="L5258" s="444">
        <f t="shared" ca="1" si="184"/>
        <v>-2439049182732974.5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25">
      <c r="G5259" s="459"/>
      <c r="H5259" s="459">
        <v>5252</v>
      </c>
      <c r="I5259" s="444">
        <f t="shared" ca="1" si="185"/>
        <v>-2439049182732974.5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-10162704928054.061</v>
      </c>
      <c r="L5259" s="444">
        <f t="shared" ca="1" si="184"/>
        <v>-2449211887661028.5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25">
      <c r="G5260" s="459"/>
      <c r="H5260" s="459">
        <v>5253</v>
      </c>
      <c r="I5260" s="444">
        <f t="shared" ca="1" si="185"/>
        <v>-2449211887661028.5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-10205049531920.951</v>
      </c>
      <c r="L5260" s="444">
        <f t="shared" ca="1" si="184"/>
        <v>-2459416937192949.5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25">
      <c r="G5261" s="459"/>
      <c r="H5261" s="459">
        <v>5254</v>
      </c>
      <c r="I5261" s="444">
        <f t="shared" ca="1" si="185"/>
        <v>-2459416937192949.5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-10247570571637.289</v>
      </c>
      <c r="L5261" s="444">
        <f t="shared" ca="1" si="184"/>
        <v>-2469664507764587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25">
      <c r="G5262" s="459"/>
      <c r="H5262" s="459">
        <v>5255</v>
      </c>
      <c r="I5262" s="444">
        <f t="shared" ca="1" si="185"/>
        <v>-2469664507764587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-10290268782352.445</v>
      </c>
      <c r="L5262" s="444">
        <f t="shared" ca="1" si="184"/>
        <v>-2479954776546939.5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25">
      <c r="G5263" s="459"/>
      <c r="H5263" s="459">
        <v>5256</v>
      </c>
      <c r="I5263" s="444">
        <f t="shared" ca="1" si="185"/>
        <v>-2479954776546939.5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-10333144902278.914</v>
      </c>
      <c r="L5263" s="444">
        <f t="shared" ca="1" si="184"/>
        <v>-2490287921449218.5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25">
      <c r="G5264" s="459"/>
      <c r="H5264" s="459">
        <v>5257</v>
      </c>
      <c r="I5264" s="444">
        <f t="shared" ca="1" si="185"/>
        <v>-2490287921449218.5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-10376199672705.076</v>
      </c>
      <c r="L5264" s="444">
        <f t="shared" ca="1" si="184"/>
        <v>-2500664121121923.5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25">
      <c r="G5265" s="459"/>
      <c r="H5265" s="459">
        <v>5258</v>
      </c>
      <c r="I5265" s="444">
        <f t="shared" ca="1" si="185"/>
        <v>-2500664121121923.5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-10419433838008.014</v>
      </c>
      <c r="L5265" s="444">
        <f t="shared" ca="1" si="184"/>
        <v>-2511083554959931.5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25">
      <c r="G5266" s="459"/>
      <c r="H5266" s="459">
        <v>5259</v>
      </c>
      <c r="I5266" s="444">
        <f t="shared" ca="1" si="185"/>
        <v>-2511083554959931.5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-10462848145666.381</v>
      </c>
      <c r="L5266" s="444">
        <f t="shared" ca="1" si="184"/>
        <v>-2521546403105598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25">
      <c r="G5267" s="459"/>
      <c r="H5267" s="459">
        <v>5260</v>
      </c>
      <c r="I5267" s="444">
        <f t="shared" ca="1" si="185"/>
        <v>-2521546403105598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-10506443346273.324</v>
      </c>
      <c r="L5267" s="444">
        <f t="shared" ca="1" si="184"/>
        <v>-2532052846451871.5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25">
      <c r="G5268" s="459"/>
      <c r="H5268" s="459">
        <v>5261</v>
      </c>
      <c r="I5268" s="444">
        <f t="shared" ca="1" si="185"/>
        <v>-2532052846451871.5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-10550220193549.465</v>
      </c>
      <c r="L5268" s="444">
        <f t="shared" ca="1" si="184"/>
        <v>-2542603066645421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25">
      <c r="G5269" s="459"/>
      <c r="H5269" s="459">
        <v>5262</v>
      </c>
      <c r="I5269" s="444">
        <f t="shared" ca="1" si="185"/>
        <v>-2542603066645421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-10594179444355.92</v>
      </c>
      <c r="L5269" s="444">
        <f t="shared" ca="1" si="184"/>
        <v>-2553197246089777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25">
      <c r="G5270" s="459"/>
      <c r="H5270" s="459">
        <v>5263</v>
      </c>
      <c r="I5270" s="444">
        <f t="shared" ca="1" si="185"/>
        <v>-2553197246089777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-10638321858707.404</v>
      </c>
      <c r="L5270" s="444">
        <f t="shared" ca="1" si="184"/>
        <v>-2563835567948484.5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25">
      <c r="G5271" s="459"/>
      <c r="H5271" s="459">
        <v>5264</v>
      </c>
      <c r="I5271" s="444">
        <f t="shared" ca="1" si="185"/>
        <v>-2563835567948484.5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-10682648199785.352</v>
      </c>
      <c r="L5271" s="444">
        <f t="shared" ca="1" si="184"/>
        <v>-2574518216148270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25">
      <c r="G5272" s="459"/>
      <c r="H5272" s="459">
        <v>5265</v>
      </c>
      <c r="I5272" s="444">
        <f t="shared" ca="1" si="185"/>
        <v>-2574518216148270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-10727159233951.125</v>
      </c>
      <c r="L5272" s="444">
        <f t="shared" ca="1" si="184"/>
        <v>-2585245375382221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25">
      <c r="G5273" s="459"/>
      <c r="H5273" s="459">
        <v>5266</v>
      </c>
      <c r="I5273" s="444">
        <f t="shared" ca="1" si="185"/>
        <v>-2585245375382221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-10771855730759.254</v>
      </c>
      <c r="L5273" s="444">
        <f t="shared" ca="1" si="184"/>
        <v>-2596017231112980.5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25">
      <c r="G5274" s="459"/>
      <c r="H5274" s="459">
        <v>5267</v>
      </c>
      <c r="I5274" s="444">
        <f t="shared" ca="1" si="185"/>
        <v>-2596017231112980.5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-10816738462970.752</v>
      </c>
      <c r="L5274" s="444">
        <f t="shared" ca="1" si="184"/>
        <v>-2606833969575951.5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25">
      <c r="G5275" s="459"/>
      <c r="H5275" s="459">
        <v>5268</v>
      </c>
      <c r="I5275" s="444">
        <f t="shared" ca="1" si="185"/>
        <v>-2606833969575951.5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-10861808206566.465</v>
      </c>
      <c r="L5275" s="444">
        <f t="shared" ca="1" si="184"/>
        <v>-2617695777782518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25">
      <c r="G5276" s="459"/>
      <c r="H5276" s="459">
        <v>5269</v>
      </c>
      <c r="I5276" s="444">
        <f t="shared" ca="1" si="185"/>
        <v>-2617695777782518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-10907065740760.492</v>
      </c>
      <c r="L5276" s="444">
        <f t="shared" ca="1" si="184"/>
        <v>-2628602843523278.5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25">
      <c r="G5277" s="459"/>
      <c r="H5277" s="459">
        <v>5270</v>
      </c>
      <c r="I5277" s="444">
        <f t="shared" ca="1" si="185"/>
        <v>-2628602843523278.5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-10952511848013.66</v>
      </c>
      <c r="L5277" s="444">
        <f t="shared" ca="1" si="184"/>
        <v>-2639555355371292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25">
      <c r="G5278" s="459"/>
      <c r="H5278" s="459">
        <v>5271</v>
      </c>
      <c r="I5278" s="444">
        <f t="shared" ca="1" si="185"/>
        <v>-2639555355371292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-10998147314047.051</v>
      </c>
      <c r="L5278" s="444">
        <f t="shared" ca="1" si="184"/>
        <v>-2650553502685339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25">
      <c r="G5279" s="459"/>
      <c r="H5279" s="459">
        <v>5272</v>
      </c>
      <c r="I5279" s="444">
        <f t="shared" ca="1" si="185"/>
        <v>-2650553502685339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-11043972927855.578</v>
      </c>
      <c r="L5279" s="444">
        <f t="shared" ca="1" si="184"/>
        <v>-2661597475613194.5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25">
      <c r="G5280" s="459"/>
      <c r="H5280" s="459">
        <v>5273</v>
      </c>
      <c r="I5280" s="444">
        <f t="shared" ca="1" si="185"/>
        <v>-2661597475613194.5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-11089989481721.645</v>
      </c>
      <c r="L5280" s="444">
        <f t="shared" ca="1" si="184"/>
        <v>-2672687465094916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25">
      <c r="G5281" s="459"/>
      <c r="H5281" s="459">
        <v>5274</v>
      </c>
      <c r="I5281" s="444">
        <f t="shared" ca="1" si="185"/>
        <v>-2672687465094916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-11136197771228.816</v>
      </c>
      <c r="L5281" s="444">
        <f t="shared" ca="1" si="184"/>
        <v>-2683823662866145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25">
      <c r="G5282" s="459"/>
      <c r="H5282" s="459">
        <v>5275</v>
      </c>
      <c r="I5282" s="444">
        <f t="shared" ca="1" si="185"/>
        <v>-2683823662866145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-11182598595275.604</v>
      </c>
      <c r="L5282" s="444">
        <f t="shared" ca="1" si="184"/>
        <v>-2695006261461420.5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25">
      <c r="G5283" s="459"/>
      <c r="H5283" s="459">
        <v>5276</v>
      </c>
      <c r="I5283" s="444">
        <f t="shared" ca="1" si="185"/>
        <v>-2695006261461420.5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-11229192756089.252</v>
      </c>
      <c r="L5283" s="444">
        <f t="shared" ca="1" si="184"/>
        <v>-2706235454217510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25">
      <c r="G5284" s="459"/>
      <c r="H5284" s="459">
        <v>5277</v>
      </c>
      <c r="I5284" s="444">
        <f t="shared" ca="1" si="185"/>
        <v>-2706235454217510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-11275981059239.625</v>
      </c>
      <c r="L5284" s="444">
        <f t="shared" ca="1" si="184"/>
        <v>-2717511435276749.5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25">
      <c r="G5285" s="459"/>
      <c r="H5285" s="459">
        <v>5278</v>
      </c>
      <c r="I5285" s="444">
        <f t="shared" ca="1" si="185"/>
        <v>-2717511435276749.5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-11322964313653.123</v>
      </c>
      <c r="L5285" s="444">
        <f t="shared" ca="1" si="184"/>
        <v>-2728834399590402.5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25">
      <c r="G5286" s="459"/>
      <c r="H5286" s="459">
        <v>5279</v>
      </c>
      <c r="I5286" s="444">
        <f t="shared" ca="1" si="185"/>
        <v>-2728834399590402.5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-11370143331626.678</v>
      </c>
      <c r="L5286" s="444">
        <f t="shared" ca="1" si="184"/>
        <v>-2740204542922029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25">
      <c r="G5287" s="459"/>
      <c r="H5287" s="459">
        <v>5280</v>
      </c>
      <c r="I5287" s="444">
        <f t="shared" ca="1" si="185"/>
        <v>-2740204542922029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-11417518928841.787</v>
      </c>
      <c r="L5287" s="444">
        <f t="shared" ca="1" si="184"/>
        <v>-2751622061850871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25">
      <c r="G5288" s="459"/>
      <c r="H5288" s="459">
        <v>5281</v>
      </c>
      <c r="I5288" s="444">
        <f t="shared" ca="1" si="185"/>
        <v>-2751622061850871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-11465091924378.629</v>
      </c>
      <c r="L5288" s="444">
        <f t="shared" ca="1" si="184"/>
        <v>-2763087153775249.5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25">
      <c r="G5289" s="459"/>
      <c r="H5289" s="459">
        <v>5282</v>
      </c>
      <c r="I5289" s="444">
        <f t="shared" ca="1" si="185"/>
        <v>-2763087153775249.5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-11512863140730.207</v>
      </c>
      <c r="L5289" s="444">
        <f t="shared" ca="1" si="184"/>
        <v>-2774600016915979.5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25">
      <c r="G5290" s="459"/>
      <c r="H5290" s="459">
        <v>5283</v>
      </c>
      <c r="I5290" s="444">
        <f t="shared" ca="1" si="185"/>
        <v>-2774600016915979.5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-11560833403816.582</v>
      </c>
      <c r="L5290" s="444">
        <f t="shared" ca="1" si="184"/>
        <v>-2786160850319796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25">
      <c r="G5291" s="459"/>
      <c r="H5291" s="459">
        <v>5284</v>
      </c>
      <c r="I5291" s="444">
        <f t="shared" ca="1" si="185"/>
        <v>-2786160850319796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-11609003542999.15</v>
      </c>
      <c r="L5291" s="444">
        <f t="shared" ca="1" si="184"/>
        <v>-2797769853862795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25">
      <c r="G5292" s="459"/>
      <c r="H5292" s="459">
        <v>5285</v>
      </c>
      <c r="I5292" s="444">
        <f t="shared" ca="1" si="185"/>
        <v>-2797769853862795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-11657374391094.979</v>
      </c>
      <c r="L5292" s="444">
        <f t="shared" ca="1" si="184"/>
        <v>-2809427228253890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25">
      <c r="G5293" s="459"/>
      <c r="H5293" s="459">
        <v>5286</v>
      </c>
      <c r="I5293" s="444">
        <f t="shared" ca="1" si="185"/>
        <v>-2809427228253890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-11705946784391.209</v>
      </c>
      <c r="L5293" s="444">
        <f t="shared" ca="1" si="184"/>
        <v>-2821133175038281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25">
      <c r="G5294" s="459"/>
      <c r="H5294" s="459">
        <v>5287</v>
      </c>
      <c r="I5294" s="444">
        <f t="shared" ca="1" si="185"/>
        <v>-2821133175038281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-11754721562659.504</v>
      </c>
      <c r="L5294" s="444">
        <f t="shared" ca="1" si="184"/>
        <v>-2832887896600940.5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25">
      <c r="G5295" s="459"/>
      <c r="H5295" s="459">
        <v>5288</v>
      </c>
      <c r="I5295" s="444">
        <f t="shared" ca="1" si="185"/>
        <v>-2832887896600940.5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-11803699569170.586</v>
      </c>
      <c r="L5295" s="444">
        <f t="shared" ca="1" si="184"/>
        <v>-2844691596170111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25">
      <c r="G5296" s="459"/>
      <c r="H5296" s="459">
        <v>5289</v>
      </c>
      <c r="I5296" s="444">
        <f t="shared" ca="1" si="185"/>
        <v>-2844691596170111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-11852881650708.795</v>
      </c>
      <c r="L5296" s="444">
        <f t="shared" ca="1" si="184"/>
        <v>-2856544477820820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25">
      <c r="G5297" s="459"/>
      <c r="H5297" s="459">
        <v>5290</v>
      </c>
      <c r="I5297" s="444">
        <f t="shared" ca="1" si="185"/>
        <v>-2856544477820820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-11902268657586.75</v>
      </c>
      <c r="L5297" s="444">
        <f t="shared" ca="1" si="184"/>
        <v>-2868446746478407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25">
      <c r="G5298" s="459"/>
      <c r="H5298" s="459">
        <v>5291</v>
      </c>
      <c r="I5298" s="444">
        <f t="shared" ca="1" si="185"/>
        <v>-2868446746478407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-11951861443660.029</v>
      </c>
      <c r="L5298" s="444">
        <f t="shared" ca="1" si="184"/>
        <v>-2880398607922067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25">
      <c r="G5299" s="459"/>
      <c r="H5299" s="459">
        <v>5292</v>
      </c>
      <c r="I5299" s="444">
        <f t="shared" ca="1" si="185"/>
        <v>-2880398607922067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-12001660866341.945</v>
      </c>
      <c r="L5299" s="444">
        <f t="shared" ca="1" si="184"/>
        <v>-2892400268788409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25">
      <c r="G5300" s="459"/>
      <c r="H5300" s="459">
        <v>5293</v>
      </c>
      <c r="I5300" s="444">
        <f t="shared" ca="1" si="185"/>
        <v>-2892400268788409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-12051667786618.371</v>
      </c>
      <c r="L5300" s="444">
        <f t="shared" ca="1" si="184"/>
        <v>-2904451936575027.5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25">
      <c r="G5301" s="459"/>
      <c r="H5301" s="459">
        <v>5294</v>
      </c>
      <c r="I5301" s="444">
        <f t="shared" ca="1" si="185"/>
        <v>-2904451936575027.5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-12101883069062.615</v>
      </c>
      <c r="L5301" s="444">
        <f t="shared" ca="1" si="184"/>
        <v>-2916553819644090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25">
      <c r="G5302" s="459"/>
      <c r="H5302" s="459">
        <v>5295</v>
      </c>
      <c r="I5302" s="444">
        <f t="shared" ca="1" si="185"/>
        <v>-2916553819644090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-12152307581850.375</v>
      </c>
      <c r="L5302" s="444">
        <f t="shared" ca="1" si="184"/>
        <v>-2928706127225940.5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25">
      <c r="G5303" s="459"/>
      <c r="H5303" s="459">
        <v>5296</v>
      </c>
      <c r="I5303" s="444">
        <f t="shared" ca="1" si="185"/>
        <v>-2928706127225940.5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-12202942196774.752</v>
      </c>
      <c r="L5303" s="444">
        <f t="shared" ca="1" si="184"/>
        <v>-2940909069422715.5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25">
      <c r="G5304" s="459"/>
      <c r="H5304" s="459">
        <v>5297</v>
      </c>
      <c r="I5304" s="444">
        <f t="shared" ca="1" si="185"/>
        <v>-2940909069422715.5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-12253787789261.314</v>
      </c>
      <c r="L5304" s="444">
        <f t="shared" ca="1" si="184"/>
        <v>-2953162857211977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25">
      <c r="G5305" s="459"/>
      <c r="H5305" s="459">
        <v>5298</v>
      </c>
      <c r="I5305" s="444">
        <f t="shared" ca="1" si="185"/>
        <v>-2953162857211977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-12304845238383.238</v>
      </c>
      <c r="L5305" s="444">
        <f t="shared" ca="1" si="184"/>
        <v>-2965467702450360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25">
      <c r="G5306" s="459"/>
      <c r="H5306" s="459">
        <v>5299</v>
      </c>
      <c r="I5306" s="444">
        <f t="shared" ca="1" si="185"/>
        <v>-2965467702450360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-12356115426876.5</v>
      </c>
      <c r="L5306" s="444">
        <f t="shared" ca="1" si="184"/>
        <v>-2977823817877236.5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25">
      <c r="G5307" s="459"/>
      <c r="H5307" s="459">
        <v>5300</v>
      </c>
      <c r="I5307" s="444">
        <f t="shared" ca="1" si="185"/>
        <v>-2977823817877236.5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-12407599241155.152</v>
      </c>
      <c r="L5307" s="444">
        <f t="shared" ca="1" si="184"/>
        <v>-2990231417118391.5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25">
      <c r="G5308" s="459"/>
      <c r="H5308" s="459">
        <v>5301</v>
      </c>
      <c r="I5308" s="444">
        <f t="shared" ca="1" si="185"/>
        <v>-2990231417118391.5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-12459297571326.631</v>
      </c>
      <c r="L5308" s="444">
        <f t="shared" ca="1" si="184"/>
        <v>-3002690714689718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25">
      <c r="G5309" s="459"/>
      <c r="H5309" s="459">
        <v>5302</v>
      </c>
      <c r="I5309" s="444">
        <f t="shared" ca="1" si="185"/>
        <v>-3002690714689718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-12511211311207.158</v>
      </c>
      <c r="L5309" s="444">
        <f t="shared" ca="1" si="184"/>
        <v>-3015201926000925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25">
      <c r="G5310" s="459"/>
      <c r="H5310" s="459">
        <v>5303</v>
      </c>
      <c r="I5310" s="444">
        <f t="shared" ca="1" si="185"/>
        <v>-3015201926000925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-12563341358337.188</v>
      </c>
      <c r="L5310" s="444">
        <f t="shared" ca="1" si="184"/>
        <v>-3027765267359262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25">
      <c r="G5311" s="459"/>
      <c r="H5311" s="459">
        <v>5304</v>
      </c>
      <c r="I5311" s="444">
        <f t="shared" ca="1" si="185"/>
        <v>-3027765267359262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-12615688613996.926</v>
      </c>
      <c r="L5311" s="444">
        <f t="shared" ca="1" si="184"/>
        <v>-3040380955973259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25">
      <c r="G5312" s="459"/>
      <c r="H5312" s="459">
        <v>5305</v>
      </c>
      <c r="I5312" s="444">
        <f t="shared" ca="1" si="185"/>
        <v>-3040380955973259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-12668253983221.912</v>
      </c>
      <c r="L5312" s="444">
        <f t="shared" ca="1" si="184"/>
        <v>-3053049209956481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25">
      <c r="G5313" s="459"/>
      <c r="H5313" s="459">
        <v>5306</v>
      </c>
      <c r="I5313" s="444">
        <f t="shared" ca="1" si="185"/>
        <v>-3053049209956481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-12721038374818.67</v>
      </c>
      <c r="L5313" s="444">
        <f t="shared" ca="1" si="184"/>
        <v>-3065770248331299.5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25">
      <c r="G5314" s="459"/>
      <c r="H5314" s="459">
        <v>5307</v>
      </c>
      <c r="I5314" s="444">
        <f t="shared" ca="1" si="185"/>
        <v>-3065770248331299.5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-12774042701380.414</v>
      </c>
      <c r="L5314" s="444">
        <f t="shared" ca="1" si="184"/>
        <v>-3078544291032680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25">
      <c r="G5315" s="459"/>
      <c r="H5315" s="459">
        <v>5308</v>
      </c>
      <c r="I5315" s="444">
        <f t="shared" ca="1" si="185"/>
        <v>-3078544291032680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-12827267879302.834</v>
      </c>
      <c r="L5315" s="444">
        <f t="shared" ca="1" si="184"/>
        <v>-3091371558911983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25">
      <c r="G5316" s="459"/>
      <c r="H5316" s="459">
        <v>5309</v>
      </c>
      <c r="I5316" s="444">
        <f t="shared" ca="1" si="185"/>
        <v>-3091371558911983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-12880714828799.93</v>
      </c>
      <c r="L5316" s="444">
        <f t="shared" ca="1" si="184"/>
        <v>-3104252273740783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25">
      <c r="G5317" s="459"/>
      <c r="H5317" s="459">
        <v>5310</v>
      </c>
      <c r="I5317" s="444">
        <f t="shared" ca="1" si="185"/>
        <v>-3104252273740783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-12934384473919.93</v>
      </c>
      <c r="L5317" s="444">
        <f t="shared" ca="1" si="184"/>
        <v>-3117186658214703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25">
      <c r="G5318" s="459"/>
      <c r="H5318" s="459">
        <v>5311</v>
      </c>
      <c r="I5318" s="444">
        <f t="shared" ca="1" si="185"/>
        <v>-3117186658214703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-12988277742561.262</v>
      </c>
      <c r="L5318" s="444">
        <f t="shared" ca="1" si="184"/>
        <v>-3130174935957264.5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25">
      <c r="G5319" s="459"/>
      <c r="H5319" s="459">
        <v>5312</v>
      </c>
      <c r="I5319" s="444">
        <f t="shared" ca="1" si="185"/>
        <v>-3130174935957264.5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-13042395566488.602</v>
      </c>
      <c r="L5319" s="444">
        <f t="shared" ca="1" si="184"/>
        <v>-3143217331523753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25">
      <c r="G5320" s="459"/>
      <c r="H5320" s="459">
        <v>5313</v>
      </c>
      <c r="I5320" s="444">
        <f t="shared" ca="1" si="185"/>
        <v>-3143217331523753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-13096738881348.971</v>
      </c>
      <c r="L5320" s="444">
        <f t="shared" ca="1" si="184"/>
        <v>-3156314070405102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25">
      <c r="G5321" s="459"/>
      <c r="H5321" s="459">
        <v>5314</v>
      </c>
      <c r="I5321" s="444">
        <f t="shared" ca="1" si="185"/>
        <v>-3156314070405102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-13151308626687.926</v>
      </c>
      <c r="L5321" s="444">
        <f t="shared" ca="1" si="184"/>
        <v>-3169465379031790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25">
      <c r="G5322" s="459"/>
      <c r="H5322" s="459">
        <v>5315</v>
      </c>
      <c r="I5322" s="444">
        <f t="shared" ca="1" si="185"/>
        <v>-3169465379031790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-13206105745965.791</v>
      </c>
      <c r="L5322" s="444">
        <f t="shared" ca="1" si="184"/>
        <v>-3182671484777756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25">
      <c r="G5323" s="459"/>
      <c r="H5323" s="459">
        <v>5316</v>
      </c>
      <c r="I5323" s="444">
        <f t="shared" ca="1" si="185"/>
        <v>-3182671484777756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-13261131186573.982</v>
      </c>
      <c r="L5323" s="444">
        <f t="shared" ca="1" si="184"/>
        <v>-3195932615964330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25">
      <c r="G5324" s="459"/>
      <c r="H5324" s="459">
        <v>5317</v>
      </c>
      <c r="I5324" s="444">
        <f t="shared" ca="1" si="185"/>
        <v>-3195932615964330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-13316385899851.375</v>
      </c>
      <c r="L5324" s="444">
        <f t="shared" ca="1" si="184"/>
        <v>-3209249001864181.5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25">
      <c r="G5325" s="459"/>
      <c r="H5325" s="459">
        <v>5318</v>
      </c>
      <c r="I5325" s="444">
        <f t="shared" ca="1" si="185"/>
        <v>-3209249001864181.5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-13371870841100.756</v>
      </c>
      <c r="L5325" s="444">
        <f t="shared" ca="1" si="184"/>
        <v>-3222620872705282.5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25">
      <c r="G5326" s="459"/>
      <c r="H5326" s="459">
        <v>5319</v>
      </c>
      <c r="I5326" s="444">
        <f t="shared" ca="1" si="185"/>
        <v>-3222620872705282.5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-13427586969605.344</v>
      </c>
      <c r="L5326" s="444">
        <f t="shared" ca="1" si="184"/>
        <v>-3236048459674888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25">
      <c r="G5327" s="459"/>
      <c r="H5327" s="459">
        <v>5320</v>
      </c>
      <c r="I5327" s="444">
        <f t="shared" ca="1" si="185"/>
        <v>-3236048459674888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-13483535248645.367</v>
      </c>
      <c r="L5327" s="444">
        <f t="shared" ca="1" si="184"/>
        <v>-3249531994923533.5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25">
      <c r="G5328" s="459"/>
      <c r="H5328" s="459">
        <v>5321</v>
      </c>
      <c r="I5328" s="444">
        <f t="shared" ca="1" si="185"/>
        <v>-3249531994923533.5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-13539716645514.723</v>
      </c>
      <c r="L5328" s="444">
        <f t="shared" ca="1" si="184"/>
        <v>-3263071711569048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25">
      <c r="G5329" s="459"/>
      <c r="H5329" s="459">
        <v>5322</v>
      </c>
      <c r="I5329" s="444">
        <f t="shared" ca="1" si="185"/>
        <v>-3263071711569048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-13596132131537.699</v>
      </c>
      <c r="L5329" s="444">
        <f t="shared" ca="1" si="184"/>
        <v>-3276667843700585.5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25">
      <c r="G5330" s="459"/>
      <c r="H5330" s="459">
        <v>5323</v>
      </c>
      <c r="I5330" s="444">
        <f t="shared" ca="1" si="185"/>
        <v>-3276667843700585.5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-13652782682085.773</v>
      </c>
      <c r="L5330" s="444">
        <f t="shared" ca="1" si="184"/>
        <v>-3290320626382671.5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25">
      <c r="G5331" s="459"/>
      <c r="H5331" s="459">
        <v>5324</v>
      </c>
      <c r="I5331" s="444">
        <f t="shared" ca="1" si="185"/>
        <v>-3290320626382671.5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-13709669276594.465</v>
      </c>
      <c r="L5331" s="444">
        <f t="shared" ca="1" si="184"/>
        <v>-3304030295659266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25">
      <c r="G5332" s="459"/>
      <c r="H5332" s="459">
        <v>5325</v>
      </c>
      <c r="I5332" s="444">
        <f t="shared" ca="1" si="185"/>
        <v>-3304030295659266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-13766792898580.275</v>
      </c>
      <c r="L5332" s="444">
        <f t="shared" ca="1" si="184"/>
        <v>-3317797088557846.5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25">
      <c r="G5333" s="459"/>
      <c r="H5333" s="459">
        <v>5326</v>
      </c>
      <c r="I5333" s="444">
        <f t="shared" ca="1" si="185"/>
        <v>-3317797088557846.5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-13824154535657.693</v>
      </c>
      <c r="L5333" s="444">
        <f t="shared" ca="1" si="184"/>
        <v>-3331621243093504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25">
      <c r="G5334" s="459"/>
      <c r="H5334" s="459">
        <v>5327</v>
      </c>
      <c r="I5334" s="444">
        <f t="shared" ca="1" si="185"/>
        <v>-3331621243093504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-13881755179556.266</v>
      </c>
      <c r="L5334" s="444">
        <f t="shared" ca="1" si="184"/>
        <v>-3345502998273060.5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25">
      <c r="G5335" s="459"/>
      <c r="H5335" s="459">
        <v>5328</v>
      </c>
      <c r="I5335" s="444">
        <f t="shared" ca="1" si="185"/>
        <v>-3345502998273060.5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-13939595826137.752</v>
      </c>
      <c r="L5335" s="444">
        <f t="shared" ca="1" si="184"/>
        <v>-3359442594099198.5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25">
      <c r="G5336" s="459"/>
      <c r="H5336" s="459">
        <v>5329</v>
      </c>
      <c r="I5336" s="444">
        <f t="shared" ca="1" si="185"/>
        <v>-3359442594099198.5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-13997677475413.326</v>
      </c>
      <c r="L5336" s="444">
        <f t="shared" ca="1" si="184"/>
        <v>-3373440271574612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25">
      <c r="G5337" s="459"/>
      <c r="H5337" s="459">
        <v>5330</v>
      </c>
      <c r="I5337" s="444">
        <f t="shared" ca="1" si="185"/>
        <v>-3373440271574612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-14056001131560.883</v>
      </c>
      <c r="L5337" s="444">
        <f t="shared" ca="1" si="184"/>
        <v>-3387496272706173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25">
      <c r="G5338" s="459"/>
      <c r="H5338" s="459">
        <v>5331</v>
      </c>
      <c r="I5338" s="444">
        <f t="shared" ca="1" si="185"/>
        <v>-3387496272706173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-14114567802942.387</v>
      </c>
      <c r="L5338" s="444">
        <f t="shared" ca="1" si="184"/>
        <v>-3401610840509115.5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25">
      <c r="G5339" s="459"/>
      <c r="H5339" s="459">
        <v>5332</v>
      </c>
      <c r="I5339" s="444">
        <f t="shared" ca="1" si="185"/>
        <v>-3401610840509115.5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-14173378502121.314</v>
      </c>
      <c r="L5339" s="444">
        <f t="shared" ca="1" si="184"/>
        <v>-3415784219011237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25">
      <c r="G5340" s="459"/>
      <c r="H5340" s="459">
        <v>5333</v>
      </c>
      <c r="I5340" s="444">
        <f t="shared" ca="1" si="185"/>
        <v>-3415784219011237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-14232434245880.154</v>
      </c>
      <c r="L5340" s="444">
        <f t="shared" ca="1" si="184"/>
        <v>-3430016653257117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25">
      <c r="G5341" s="459"/>
      <c r="H5341" s="459">
        <v>5334</v>
      </c>
      <c r="I5341" s="444">
        <f t="shared" ca="1" si="185"/>
        <v>-3430016653257117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-14291736055237.986</v>
      </c>
      <c r="L5341" s="444">
        <f t="shared" ca="1" si="184"/>
        <v>-3444308389312355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25">
      <c r="G5342" s="459"/>
      <c r="H5342" s="459">
        <v>5335</v>
      </c>
      <c r="I5342" s="444">
        <f t="shared" ca="1" si="185"/>
        <v>-3444308389312355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-14351284955468.146</v>
      </c>
      <c r="L5342" s="444">
        <f t="shared" ca="1" si="184"/>
        <v>-3458659674267823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25">
      <c r="G5343" s="459"/>
      <c r="H5343" s="459">
        <v>5336</v>
      </c>
      <c r="I5343" s="444">
        <f t="shared" ca="1" si="185"/>
        <v>-3458659674267823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-14411081976115.93</v>
      </c>
      <c r="L5343" s="444">
        <f t="shared" ca="1" si="184"/>
        <v>-3473070756243939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25">
      <c r="G5344" s="459"/>
      <c r="H5344" s="459">
        <v>5337</v>
      </c>
      <c r="I5344" s="444">
        <f t="shared" ca="1" si="185"/>
        <v>-3473070756243939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-14471128151016.412</v>
      </c>
      <c r="L5344" s="444">
        <f t="shared" ca="1" si="184"/>
        <v>-3487541884394955.5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25">
      <c r="G5345" s="459"/>
      <c r="H5345" s="459">
        <v>5338</v>
      </c>
      <c r="I5345" s="444">
        <f t="shared" ca="1" si="185"/>
        <v>-3487541884394955.5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-14531424518312.314</v>
      </c>
      <c r="L5345" s="444">
        <f t="shared" ca="1" si="184"/>
        <v>-3502073308913268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25">
      <c r="G5346" s="459"/>
      <c r="H5346" s="459">
        <v>5339</v>
      </c>
      <c r="I5346" s="444">
        <f t="shared" ca="1" si="185"/>
        <v>-3502073308913268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-14591972120471.949</v>
      </c>
      <c r="L5346" s="444">
        <f t="shared" ca="1" si="184"/>
        <v>-3516665281033740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25">
      <c r="G5347" s="459"/>
      <c r="H5347" s="459">
        <v>5340</v>
      </c>
      <c r="I5347" s="444">
        <f t="shared" ca="1" si="185"/>
        <v>-3516665281033740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-14652772004307.25</v>
      </c>
      <c r="L5347" s="444">
        <f t="shared" ca="1" si="184"/>
        <v>-3531318053038047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25">
      <c r="G5348" s="459"/>
      <c r="H5348" s="459">
        <v>5341</v>
      </c>
      <c r="I5348" s="444">
        <f t="shared" ca="1" si="185"/>
        <v>-3531318053038047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-14713825220991.861</v>
      </c>
      <c r="L5348" s="444">
        <f t="shared" ca="1" si="184"/>
        <v>-3546031878259039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25">
      <c r="G5349" s="459"/>
      <c r="H5349" s="459">
        <v>5342</v>
      </c>
      <c r="I5349" s="444">
        <f t="shared" ca="1" si="185"/>
        <v>-3546031878259039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-14775132826079.33</v>
      </c>
      <c r="L5349" s="444">
        <f t="shared" ca="1" si="184"/>
        <v>-3560807011085118.5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25">
      <c r="G5350" s="459"/>
      <c r="H5350" s="459">
        <v>5343</v>
      </c>
      <c r="I5350" s="444">
        <f t="shared" ca="1" si="185"/>
        <v>-3560807011085118.5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-14836695879521.326</v>
      </c>
      <c r="L5350" s="444">
        <f t="shared" ca="1" si="184"/>
        <v>-3575643706964640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25">
      <c r="G5351" s="459"/>
      <c r="H5351" s="459">
        <v>5344</v>
      </c>
      <c r="I5351" s="444">
        <f t="shared" ca="1" si="185"/>
        <v>-3575643706964640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-14898515445686</v>
      </c>
      <c r="L5351" s="444">
        <f t="shared" ca="1" si="184"/>
        <v>-3590542222410326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25">
      <c r="G5352" s="459"/>
      <c r="H5352" s="459">
        <v>5345</v>
      </c>
      <c r="I5352" s="444">
        <f t="shared" ca="1" si="185"/>
        <v>-3590542222410326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-14960592593376.357</v>
      </c>
      <c r="L5352" s="444">
        <f t="shared" ca="1" si="184"/>
        <v>-3605502815003702.5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25">
      <c r="G5353" s="459"/>
      <c r="H5353" s="459">
        <v>5346</v>
      </c>
      <c r="I5353" s="444">
        <f t="shared" ca="1" si="185"/>
        <v>-3605502815003702.5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-15022928395848.758</v>
      </c>
      <c r="L5353" s="444">
        <f t="shared" ca="1" si="184"/>
        <v>-3620525743399551.5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25">
      <c r="G5354" s="459"/>
      <c r="H5354" s="459">
        <v>5347</v>
      </c>
      <c r="I5354" s="444">
        <f t="shared" ca="1" si="185"/>
        <v>-3620525743399551.5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-15085523930831.465</v>
      </c>
      <c r="L5354" s="444">
        <f t="shared" ca="1" si="184"/>
        <v>-3635611267330383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25">
      <c r="G5355" s="459"/>
      <c r="H5355" s="459">
        <v>5348</v>
      </c>
      <c r="I5355" s="444">
        <f t="shared" ca="1" si="185"/>
        <v>-3635611267330383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-15148380280543.262</v>
      </c>
      <c r="L5355" s="444">
        <f t="shared" ca="1" si="184"/>
        <v>-3650759647610926.5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25">
      <c r="G5356" s="459"/>
      <c r="H5356" s="459">
        <v>5349</v>
      </c>
      <c r="I5356" s="444">
        <f t="shared" ca="1" si="185"/>
        <v>-3650759647610926.5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-15211498531712.193</v>
      </c>
      <c r="L5356" s="444">
        <f t="shared" ca="1" si="184"/>
        <v>-3665971146142638.5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25">
      <c r="G5357" s="459"/>
      <c r="H5357" s="459">
        <v>5350</v>
      </c>
      <c r="I5357" s="444">
        <f t="shared" ca="1" si="185"/>
        <v>-3665971146142638.5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-15274879775594.324</v>
      </c>
      <c r="L5357" s="444">
        <f t="shared" ca="1" si="184"/>
        <v>-3681246025918233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25">
      <c r="G5358" s="459"/>
      <c r="H5358" s="459">
        <v>5351</v>
      </c>
      <c r="I5358" s="444">
        <f t="shared" ca="1" si="185"/>
        <v>-3681246025918233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-15338525107992.637</v>
      </c>
      <c r="L5358" s="444">
        <f t="shared" ca="1" si="184"/>
        <v>-3696584551026225.5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25">
      <c r="G5359" s="459"/>
      <c r="H5359" s="459">
        <v>5352</v>
      </c>
      <c r="I5359" s="444">
        <f t="shared" ca="1" si="185"/>
        <v>-3696584551026225.5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-15402435629275.939</v>
      </c>
      <c r="L5359" s="444">
        <f t="shared" ca="1" si="184"/>
        <v>-3711986986655501.5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25">
      <c r="G5360" s="459"/>
      <c r="H5360" s="459">
        <v>5353</v>
      </c>
      <c r="I5360" s="444">
        <f t="shared" ca="1" si="185"/>
        <v>-3711986986655501.5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-15466612444397.92</v>
      </c>
      <c r="L5360" s="444">
        <f t="shared" ca="1" si="184"/>
        <v>-3727453599099899.5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25">
      <c r="G5361" s="459"/>
      <c r="H5361" s="459">
        <v>5354</v>
      </c>
      <c r="I5361" s="444">
        <f t="shared" ca="1" si="185"/>
        <v>-3727453599099899.5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-15531056662916.25</v>
      </c>
      <c r="L5361" s="444">
        <f t="shared" ca="1" si="184"/>
        <v>-3742984655762816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25">
      <c r="G5362" s="459"/>
      <c r="H5362" s="459">
        <v>5355</v>
      </c>
      <c r="I5362" s="444">
        <f t="shared" ca="1" si="185"/>
        <v>-3742984655762816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-15595769399011.734</v>
      </c>
      <c r="L5362" s="444">
        <f t="shared" ca="1" si="184"/>
        <v>-3758580425161827.5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25">
      <c r="G5363" s="459"/>
      <c r="H5363" s="459">
        <v>5356</v>
      </c>
      <c r="I5363" s="444">
        <f t="shared" ca="1" si="185"/>
        <v>-3758580425161827.5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-15660751771507.615</v>
      </c>
      <c r="L5363" s="444">
        <f t="shared" ref="L5363:L5617" ca="1" si="189">I5363-J5363+K5363</f>
        <v>-3774241176933335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25">
      <c r="G5364" s="459"/>
      <c r="H5364" s="459">
        <v>5357</v>
      </c>
      <c r="I5364" s="444">
        <f t="shared" ref="I5364:I5618" ca="1" si="190">L5363</f>
        <v>-3774241176933335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-15726004903888.896</v>
      </c>
      <c r="L5364" s="444">
        <f t="shared" ca="1" si="189"/>
        <v>-3789967181837224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25">
      <c r="G5365" s="459"/>
      <c r="H5365" s="459">
        <v>5358</v>
      </c>
      <c r="I5365" s="444">
        <f t="shared" ca="1" si="190"/>
        <v>-3789967181837224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-15791529924321.768</v>
      </c>
      <c r="L5365" s="444">
        <f t="shared" ca="1" si="189"/>
        <v>-3805758711761546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25">
      <c r="G5366" s="459"/>
      <c r="H5366" s="459">
        <v>5359</v>
      </c>
      <c r="I5366" s="444">
        <f t="shared" ca="1" si="190"/>
        <v>-3805758711761546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-15857327965673.107</v>
      </c>
      <c r="L5366" s="444">
        <f t="shared" ca="1" si="189"/>
        <v>-3821616039727219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25">
      <c r="G5367" s="459"/>
      <c r="H5367" s="459">
        <v>5360</v>
      </c>
      <c r="I5367" s="444">
        <f t="shared" ca="1" si="190"/>
        <v>-3821616039727219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-15923400165530.08</v>
      </c>
      <c r="L5367" s="444">
        <f t="shared" ca="1" si="189"/>
        <v>-3837539439892749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25">
      <c r="G5368" s="459"/>
      <c r="H5368" s="459">
        <v>5361</v>
      </c>
      <c r="I5368" s="444">
        <f t="shared" ca="1" si="190"/>
        <v>-3837539439892749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-15989747666219.787</v>
      </c>
      <c r="L5368" s="444">
        <f t="shared" ca="1" si="189"/>
        <v>-3853529187558969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25">
      <c r="G5369" s="459"/>
      <c r="H5369" s="459">
        <v>5362</v>
      </c>
      <c r="I5369" s="444">
        <f t="shared" ca="1" si="190"/>
        <v>-3853529187558969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-16056371614829.039</v>
      </c>
      <c r="L5369" s="444">
        <f t="shared" ca="1" si="189"/>
        <v>-3869585559173798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25">
      <c r="G5370" s="459"/>
      <c r="H5370" s="459">
        <v>5363</v>
      </c>
      <c r="I5370" s="444">
        <f t="shared" ca="1" si="190"/>
        <v>-3869585559173798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-16123273163224.16</v>
      </c>
      <c r="L5370" s="444">
        <f t="shared" ca="1" si="189"/>
        <v>-3885708832337022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25">
      <c r="G5371" s="459"/>
      <c r="H5371" s="459">
        <v>5364</v>
      </c>
      <c r="I5371" s="444">
        <f t="shared" ca="1" si="190"/>
        <v>-3885708832337022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-16190453468070.924</v>
      </c>
      <c r="L5371" s="444">
        <f t="shared" ca="1" si="189"/>
        <v>-3901899285805093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25">
      <c r="G5372" s="459"/>
      <c r="H5372" s="459">
        <v>5365</v>
      </c>
      <c r="I5372" s="444">
        <f t="shared" ca="1" si="190"/>
        <v>-3901899285805093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-16257913690854.555</v>
      </c>
      <c r="L5372" s="444">
        <f t="shared" ca="1" si="189"/>
        <v>-3918157199495947.5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25">
      <c r="G5373" s="459"/>
      <c r="H5373" s="459">
        <v>5366</v>
      </c>
      <c r="I5373" s="444">
        <f t="shared" ca="1" si="190"/>
        <v>-3918157199495947.5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-16325654997899.779</v>
      </c>
      <c r="L5373" s="444">
        <f t="shared" ca="1" si="189"/>
        <v>-3934482854493847.5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25">
      <c r="G5374" s="459"/>
      <c r="H5374" s="459">
        <v>5367</v>
      </c>
      <c r="I5374" s="444">
        <f t="shared" ca="1" si="190"/>
        <v>-3934482854493847.5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-16393678560391.031</v>
      </c>
      <c r="L5374" s="444">
        <f t="shared" ca="1" si="189"/>
        <v>-3950876533054238.5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25">
      <c r="G5375" s="459"/>
      <c r="H5375" s="459">
        <v>5368</v>
      </c>
      <c r="I5375" s="444">
        <f t="shared" ca="1" si="190"/>
        <v>-3950876533054238.5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-16461985554392.66</v>
      </c>
      <c r="L5375" s="444">
        <f t="shared" ca="1" si="189"/>
        <v>-3967338518608631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25">
      <c r="G5376" s="459"/>
      <c r="H5376" s="459">
        <v>5369</v>
      </c>
      <c r="I5376" s="444">
        <f t="shared" ca="1" si="190"/>
        <v>-3967338518608631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-16530577160869.295</v>
      </c>
      <c r="L5376" s="444">
        <f t="shared" ca="1" si="189"/>
        <v>-3983869095769500.5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25">
      <c r="G5377" s="459"/>
      <c r="H5377" s="459">
        <v>5370</v>
      </c>
      <c r="I5377" s="444">
        <f t="shared" ca="1" si="190"/>
        <v>-3983869095769500.5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-16599454565706.252</v>
      </c>
      <c r="L5377" s="444">
        <f t="shared" ca="1" si="189"/>
        <v>-4000468550335207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25">
      <c r="G5378" s="459"/>
      <c r="H5378" s="459">
        <v>5371</v>
      </c>
      <c r="I5378" s="444">
        <f t="shared" ca="1" si="190"/>
        <v>-4000468550335207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-16668618959730.029</v>
      </c>
      <c r="L5378" s="444">
        <f t="shared" ca="1" si="189"/>
        <v>-4017137169294937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25">
      <c r="G5379" s="459"/>
      <c r="H5379" s="459">
        <v>5372</v>
      </c>
      <c r="I5379" s="444">
        <f t="shared" ca="1" si="190"/>
        <v>-4017137169294937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-16738071538728.904</v>
      </c>
      <c r="L5379" s="444">
        <f t="shared" ca="1" si="189"/>
        <v>-4033875240833666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25">
      <c r="G5380" s="459"/>
      <c r="H5380" s="459">
        <v>5373</v>
      </c>
      <c r="I5380" s="444">
        <f t="shared" ca="1" si="190"/>
        <v>-4033875240833666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-16807813503473.607</v>
      </c>
      <c r="L5380" s="444">
        <f t="shared" ca="1" si="189"/>
        <v>-4050683054337139.5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25">
      <c r="G5381" s="459"/>
      <c r="H5381" s="459">
        <v>5374</v>
      </c>
      <c r="I5381" s="444">
        <f t="shared" ca="1" si="190"/>
        <v>-4050683054337139.5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-16877846059738.08</v>
      </c>
      <c r="L5381" s="444">
        <f t="shared" ca="1" si="189"/>
        <v>-4067560900396877.5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25">
      <c r="G5382" s="459"/>
      <c r="H5382" s="459">
        <v>5375</v>
      </c>
      <c r="I5382" s="444">
        <f t="shared" ca="1" si="190"/>
        <v>-4067560900396877.5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-16948170418320.322</v>
      </c>
      <c r="L5382" s="444">
        <f t="shared" ca="1" si="189"/>
        <v>-4084509070815198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25">
      <c r="G5383" s="459"/>
      <c r="H5383" s="459">
        <v>5376</v>
      </c>
      <c r="I5383" s="444">
        <f t="shared" ca="1" si="190"/>
        <v>-4084509070815198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-17018787795063.324</v>
      </c>
      <c r="L5383" s="444">
        <f t="shared" ca="1" si="189"/>
        <v>-4101527858610261.5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25">
      <c r="G5384" s="459"/>
      <c r="H5384" s="459">
        <v>5377</v>
      </c>
      <c r="I5384" s="444">
        <f t="shared" ca="1" si="190"/>
        <v>-4101527858610261.5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-17089699410876.09</v>
      </c>
      <c r="L5384" s="444">
        <f t="shared" ca="1" si="189"/>
        <v>-4118617558021137.5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25">
      <c r="G5385" s="459"/>
      <c r="H5385" s="459">
        <v>5378</v>
      </c>
      <c r="I5385" s="444">
        <f t="shared" ca="1" si="190"/>
        <v>-4118617558021137.5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-17160906491754.736</v>
      </c>
      <c r="L5385" s="444">
        <f t="shared" ca="1" si="189"/>
        <v>-4135778464512892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25">
      <c r="G5386" s="459"/>
      <c r="H5386" s="459">
        <v>5379</v>
      </c>
      <c r="I5386" s="444">
        <f t="shared" ca="1" si="190"/>
        <v>-4135778464512892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-17232410268803.717</v>
      </c>
      <c r="L5386" s="444">
        <f t="shared" ca="1" si="189"/>
        <v>-4153010874781695.5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25">
      <c r="G5387" s="459"/>
      <c r="H5387" s="459">
        <v>5380</v>
      </c>
      <c r="I5387" s="444">
        <f t="shared" ca="1" si="190"/>
        <v>-4153010874781695.5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-17304211978257.064</v>
      </c>
      <c r="L5387" s="444">
        <f t="shared" ca="1" si="189"/>
        <v>-4170315086759952.5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25">
      <c r="G5388" s="459"/>
      <c r="H5388" s="459">
        <v>5381</v>
      </c>
      <c r="I5388" s="444">
        <f t="shared" ca="1" si="190"/>
        <v>-4170315086759952.5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-17376312861499.803</v>
      </c>
      <c r="L5388" s="444">
        <f t="shared" ca="1" si="189"/>
        <v>-4187691399621452.5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25">
      <c r="G5389" s="459"/>
      <c r="H5389" s="459">
        <v>5382</v>
      </c>
      <c r="I5389" s="444">
        <f t="shared" ca="1" si="190"/>
        <v>-4187691399621452.5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-17448714165089.385</v>
      </c>
      <c r="L5389" s="444">
        <f t="shared" ca="1" si="189"/>
        <v>-4205140113786542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25">
      <c r="G5390" s="459"/>
      <c r="H5390" s="459">
        <v>5383</v>
      </c>
      <c r="I5390" s="444">
        <f t="shared" ca="1" si="190"/>
        <v>-4205140113786542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-17521417140777.258</v>
      </c>
      <c r="L5390" s="444">
        <f t="shared" ca="1" si="189"/>
        <v>-4222661530927319.5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25">
      <c r="G5391" s="459"/>
      <c r="H5391" s="459">
        <v>5384</v>
      </c>
      <c r="I5391" s="444">
        <f t="shared" ca="1" si="190"/>
        <v>-4222661530927319.5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-17594423045530.496</v>
      </c>
      <c r="L5391" s="444">
        <f t="shared" ca="1" si="189"/>
        <v>-4240255953972850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25">
      <c r="G5392" s="459"/>
      <c r="H5392" s="459">
        <v>5385</v>
      </c>
      <c r="I5392" s="444">
        <f t="shared" ca="1" si="190"/>
        <v>-4240255953972850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-17667733141553.543</v>
      </c>
      <c r="L5392" s="444">
        <f t="shared" ca="1" si="189"/>
        <v>-4257923687114403.5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25">
      <c r="G5393" s="459"/>
      <c r="H5393" s="459">
        <v>5386</v>
      </c>
      <c r="I5393" s="444">
        <f t="shared" ca="1" si="190"/>
        <v>-4257923687114403.5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-17741348696310.016</v>
      </c>
      <c r="L5393" s="444">
        <f t="shared" ca="1" si="189"/>
        <v>-4275665035810713.5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25">
      <c r="G5394" s="459"/>
      <c r="H5394" s="459">
        <v>5387</v>
      </c>
      <c r="I5394" s="444">
        <f t="shared" ca="1" si="190"/>
        <v>-4275665035810713.5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-17815270982544.641</v>
      </c>
      <c r="L5394" s="444">
        <f t="shared" ca="1" si="189"/>
        <v>-4293480306793258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25">
      <c r="G5395" s="459"/>
      <c r="H5395" s="459">
        <v>5388</v>
      </c>
      <c r="I5395" s="444">
        <f t="shared" ca="1" si="190"/>
        <v>-4293480306793258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-17889501278305.238</v>
      </c>
      <c r="L5395" s="444">
        <f t="shared" ca="1" si="189"/>
        <v>-4311369808071563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25">
      <c r="G5396" s="459"/>
      <c r="H5396" s="459">
        <v>5389</v>
      </c>
      <c r="I5396" s="444">
        <f t="shared" ca="1" si="190"/>
        <v>-4311369808071563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-17964040866964.844</v>
      </c>
      <c r="L5396" s="444">
        <f t="shared" ca="1" si="189"/>
        <v>-4329333848938528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25">
      <c r="G5397" s="459"/>
      <c r="H5397" s="459">
        <v>5390</v>
      </c>
      <c r="I5397" s="444">
        <f t="shared" ca="1" si="190"/>
        <v>-4329333848938528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-18038891037243.867</v>
      </c>
      <c r="L5397" s="444">
        <f t="shared" ca="1" si="189"/>
        <v>-4347372739975772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25">
      <c r="G5398" s="459"/>
      <c r="H5398" s="459">
        <v>5391</v>
      </c>
      <c r="I5398" s="444">
        <f t="shared" ca="1" si="190"/>
        <v>-4347372739975772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-18114053083232.383</v>
      </c>
      <c r="L5398" s="444">
        <f t="shared" ca="1" si="189"/>
        <v>-4365486793059004.5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25">
      <c r="G5399" s="459"/>
      <c r="H5399" s="459">
        <v>5392</v>
      </c>
      <c r="I5399" s="444">
        <f t="shared" ca="1" si="190"/>
        <v>-4365486793059004.5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-18189528304412.516</v>
      </c>
      <c r="L5399" s="444">
        <f t="shared" ca="1" si="189"/>
        <v>-4383676321363417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25">
      <c r="G5400" s="459"/>
      <c r="H5400" s="459">
        <v>5393</v>
      </c>
      <c r="I5400" s="444">
        <f t="shared" ca="1" si="190"/>
        <v>-4383676321363417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-18265318005680.906</v>
      </c>
      <c r="L5400" s="444">
        <f t="shared" ca="1" si="189"/>
        <v>-4401941639369098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25">
      <c r="G5401" s="459"/>
      <c r="H5401" s="459">
        <v>5394</v>
      </c>
      <c r="I5401" s="444">
        <f t="shared" ca="1" si="190"/>
        <v>-4401941639369098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-18341423497371.242</v>
      </c>
      <c r="L5401" s="444">
        <f t="shared" ca="1" si="189"/>
        <v>-4420283062866469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25">
      <c r="G5402" s="459"/>
      <c r="H5402" s="459">
        <v>5395</v>
      </c>
      <c r="I5402" s="444">
        <f t="shared" ca="1" si="190"/>
        <v>-4420283062866469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-18417846095276.953</v>
      </c>
      <c r="L5402" s="444">
        <f t="shared" ca="1" si="189"/>
        <v>-4438700908961746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25">
      <c r="G5403" s="459"/>
      <c r="H5403" s="459">
        <v>5396</v>
      </c>
      <c r="I5403" s="444">
        <f t="shared" ca="1" si="190"/>
        <v>-4438700908961746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-18494587120673.938</v>
      </c>
      <c r="L5403" s="444">
        <f t="shared" ca="1" si="189"/>
        <v>-4457195496082420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25">
      <c r="G5404" s="459"/>
      <c r="H5404" s="459">
        <v>5397</v>
      </c>
      <c r="I5404" s="444">
        <f t="shared" ca="1" si="190"/>
        <v>-4457195496082420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-18571647900343.418</v>
      </c>
      <c r="L5404" s="444">
        <f t="shared" ca="1" si="189"/>
        <v>-4475767143982763.5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25">
      <c r="G5405" s="459"/>
      <c r="H5405" s="459">
        <v>5398</v>
      </c>
      <c r="I5405" s="444">
        <f t="shared" ca="1" si="190"/>
        <v>-4475767143982763.5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-18649029766594.844</v>
      </c>
      <c r="L5405" s="444">
        <f t="shared" ca="1" si="189"/>
        <v>-4494416173749358.5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25">
      <c r="G5406" s="459"/>
      <c r="H5406" s="459">
        <v>5399</v>
      </c>
      <c r="I5406" s="444">
        <f t="shared" ca="1" si="190"/>
        <v>-4494416173749358.5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-18726734057288.992</v>
      </c>
      <c r="L5406" s="444">
        <f t="shared" ca="1" si="189"/>
        <v>-4513142907806647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25">
      <c r="G5407" s="459"/>
      <c r="H5407" s="459">
        <v>5400</v>
      </c>
      <c r="I5407" s="444">
        <f t="shared" ca="1" si="190"/>
        <v>-4513142907806647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-18804762115861.027</v>
      </c>
      <c r="L5407" s="444">
        <f t="shared" ca="1" si="189"/>
        <v>-4531947669922508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25">
      <c r="G5408" s="459"/>
      <c r="H5408" s="459">
        <v>5401</v>
      </c>
      <c r="I5408" s="444">
        <f t="shared" ca="1" si="190"/>
        <v>-4531947669922508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-18883115291343.781</v>
      </c>
      <c r="L5408" s="444">
        <f t="shared" ca="1" si="189"/>
        <v>-4550830785213852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25">
      <c r="G5409" s="459"/>
      <c r="H5409" s="459">
        <v>5402</v>
      </c>
      <c r="I5409" s="444">
        <f t="shared" ca="1" si="190"/>
        <v>-4550830785213852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-18961794938391.051</v>
      </c>
      <c r="L5409" s="444">
        <f t="shared" ca="1" si="189"/>
        <v>-4569792580152243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25">
      <c r="G5410" s="459"/>
      <c r="H5410" s="459">
        <v>5403</v>
      </c>
      <c r="I5410" s="444">
        <f t="shared" ca="1" si="190"/>
        <v>-4569792580152243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-19040802417301.012</v>
      </c>
      <c r="L5410" s="444">
        <f t="shared" ca="1" si="189"/>
        <v>-4588833382569544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25">
      <c r="G5411" s="459"/>
      <c r="H5411" s="459">
        <v>5404</v>
      </c>
      <c r="I5411" s="444">
        <f t="shared" ca="1" si="190"/>
        <v>-4588833382569544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-19120139094039.766</v>
      </c>
      <c r="L5411" s="444">
        <f t="shared" ca="1" si="189"/>
        <v>-4607953521663584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25">
      <c r="G5412" s="459"/>
      <c r="H5412" s="459">
        <v>5405</v>
      </c>
      <c r="I5412" s="444">
        <f t="shared" ca="1" si="190"/>
        <v>-4607953521663584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-19199806340264.934</v>
      </c>
      <c r="L5412" s="444">
        <f t="shared" ca="1" si="189"/>
        <v>-4627153328003849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25">
      <c r="G5413" s="459"/>
      <c r="H5413" s="459">
        <v>5406</v>
      </c>
      <c r="I5413" s="444">
        <f t="shared" ca="1" si="190"/>
        <v>-4627153328003849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-19279805533349.371</v>
      </c>
      <c r="L5413" s="444">
        <f t="shared" ca="1" si="189"/>
        <v>-4646433133537198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25">
      <c r="G5414" s="459"/>
      <c r="H5414" s="459">
        <v>5407</v>
      </c>
      <c r="I5414" s="444">
        <f t="shared" ca="1" si="190"/>
        <v>-4646433133537198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-19360138056404.992</v>
      </c>
      <c r="L5414" s="444">
        <f t="shared" ca="1" si="189"/>
        <v>-4665793271593603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25">
      <c r="G5415" s="459"/>
      <c r="H5415" s="459">
        <v>5408</v>
      </c>
      <c r="I5415" s="444">
        <f t="shared" ca="1" si="190"/>
        <v>-4665793271593603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-19440805298306.68</v>
      </c>
      <c r="L5415" s="444">
        <f t="shared" ca="1" si="189"/>
        <v>-4685234076891910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25">
      <c r="G5416" s="459"/>
      <c r="H5416" s="459">
        <v>5409</v>
      </c>
      <c r="I5416" s="444">
        <f t="shared" ca="1" si="190"/>
        <v>-4685234076891910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-19521808653716.293</v>
      </c>
      <c r="L5416" s="444">
        <f t="shared" ca="1" si="189"/>
        <v>-4704755885545626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25">
      <c r="G5417" s="459"/>
      <c r="H5417" s="459">
        <v>5410</v>
      </c>
      <c r="I5417" s="444">
        <f t="shared" ca="1" si="190"/>
        <v>-4704755885545626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-19603149523106.773</v>
      </c>
      <c r="L5417" s="444">
        <f t="shared" ca="1" si="189"/>
        <v>-4724359035068733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25">
      <c r="G5418" s="459"/>
      <c r="H5418" s="459">
        <v>5411</v>
      </c>
      <c r="I5418" s="444">
        <f t="shared" ca="1" si="190"/>
        <v>-4724359035068733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-19684829312786.387</v>
      </c>
      <c r="L5418" s="444">
        <f t="shared" ca="1" si="189"/>
        <v>-4744043864381519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25">
      <c r="G5419" s="459"/>
      <c r="H5419" s="459">
        <v>5412</v>
      </c>
      <c r="I5419" s="444">
        <f t="shared" ca="1" si="190"/>
        <v>-4744043864381519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-19766849434922.996</v>
      </c>
      <c r="L5419" s="444">
        <f t="shared" ca="1" si="189"/>
        <v>-4763810713816442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25">
      <c r="G5420" s="459"/>
      <c r="H5420" s="459">
        <v>5413</v>
      </c>
      <c r="I5420" s="444">
        <f t="shared" ca="1" si="190"/>
        <v>-4763810713816442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-19849211307568.508</v>
      </c>
      <c r="L5420" s="444">
        <f t="shared" ca="1" si="189"/>
        <v>-4783659925124011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25">
      <c r="G5421" s="459"/>
      <c r="H5421" s="459">
        <v>5414</v>
      </c>
      <c r="I5421" s="444">
        <f t="shared" ca="1" si="190"/>
        <v>-4783659925124011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-19931916354683.379</v>
      </c>
      <c r="L5421" s="444">
        <f t="shared" ca="1" si="189"/>
        <v>-4803591841478694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25">
      <c r="G5422" s="459"/>
      <c r="H5422" s="459">
        <v>5415</v>
      </c>
      <c r="I5422" s="444">
        <f t="shared" ca="1" si="190"/>
        <v>-4803591841478694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-20014966006161.227</v>
      </c>
      <c r="L5422" s="444">
        <f t="shared" ca="1" si="189"/>
        <v>-4823606807484855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25">
      <c r="G5423" s="459"/>
      <c r="H5423" s="459">
        <v>5416</v>
      </c>
      <c r="I5423" s="444">
        <f t="shared" ca="1" si="190"/>
        <v>-4823606807484855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-20098361697853.563</v>
      </c>
      <c r="L5423" s="444">
        <f t="shared" ca="1" si="189"/>
        <v>-4843705169182709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25">
      <c r="G5424" s="459"/>
      <c r="H5424" s="459">
        <v>5417</v>
      </c>
      <c r="I5424" s="444">
        <f t="shared" ca="1" si="190"/>
        <v>-4843705169182709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-20182104871594.621</v>
      </c>
      <c r="L5424" s="444">
        <f t="shared" ca="1" si="189"/>
        <v>-4863887274054304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25">
      <c r="G5425" s="459"/>
      <c r="H5425" s="459">
        <v>5418</v>
      </c>
      <c r="I5425" s="444">
        <f t="shared" ca="1" si="190"/>
        <v>-4863887274054304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-20266196975226.266</v>
      </c>
      <c r="L5425" s="444">
        <f t="shared" ca="1" si="189"/>
        <v>-4884153471029530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25">
      <c r="G5426" s="459"/>
      <c r="H5426" s="459">
        <v>5419</v>
      </c>
      <c r="I5426" s="444">
        <f t="shared" ca="1" si="190"/>
        <v>-4884153471029530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-20350639462623.043</v>
      </c>
      <c r="L5426" s="444">
        <f t="shared" ca="1" si="189"/>
        <v>-4904504110492153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25">
      <c r="G5427" s="459"/>
      <c r="H5427" s="459">
        <v>5420</v>
      </c>
      <c r="I5427" s="444">
        <f t="shared" ca="1" si="190"/>
        <v>-4904504110492153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-20435433793717.305</v>
      </c>
      <c r="L5427" s="444">
        <f t="shared" ca="1" si="189"/>
        <v>-4924939544285870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25">
      <c r="G5428" s="459"/>
      <c r="H5428" s="459">
        <v>5421</v>
      </c>
      <c r="I5428" s="444">
        <f t="shared" ca="1" si="190"/>
        <v>-4924939544285870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-20520581434524.457</v>
      </c>
      <c r="L5428" s="444">
        <f t="shared" ca="1" si="189"/>
        <v>-4945460125720394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25">
      <c r="G5429" s="459"/>
      <c r="H5429" s="459">
        <v>5422</v>
      </c>
      <c r="I5429" s="444">
        <f t="shared" ca="1" si="190"/>
        <v>-4945460125720394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-20606083857168.309</v>
      </c>
      <c r="L5429" s="444">
        <f t="shared" ca="1" si="189"/>
        <v>-4966066209577562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25">
      <c r="G5430" s="459"/>
      <c r="H5430" s="459">
        <v>5423</v>
      </c>
      <c r="I5430" s="444">
        <f t="shared" ca="1" si="190"/>
        <v>-4966066209577562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-20691942539906.508</v>
      </c>
      <c r="L5430" s="444">
        <f t="shared" ca="1" si="189"/>
        <v>-4986758152117469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25">
      <c r="G5431" s="459"/>
      <c r="H5431" s="459">
        <v>5424</v>
      </c>
      <c r="I5431" s="444">
        <f t="shared" ca="1" si="190"/>
        <v>-4986758152117469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-20778158967156.121</v>
      </c>
      <c r="L5431" s="444">
        <f t="shared" ca="1" si="189"/>
        <v>-5007536311084625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25">
      <c r="G5432" s="459"/>
      <c r="H5432" s="459">
        <v>5425</v>
      </c>
      <c r="I5432" s="444">
        <f t="shared" ca="1" si="190"/>
        <v>-5007536311084625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-20864734629519.27</v>
      </c>
      <c r="L5432" s="444">
        <f t="shared" ca="1" si="189"/>
        <v>-5028401045714144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25">
      <c r="G5433" s="459"/>
      <c r="H5433" s="459">
        <v>5426</v>
      </c>
      <c r="I5433" s="444">
        <f t="shared" ca="1" si="190"/>
        <v>-5028401045714144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-20951671023808.934</v>
      </c>
      <c r="L5433" s="444">
        <f t="shared" ca="1" si="189"/>
        <v>-5049352716737953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25">
      <c r="G5434" s="459"/>
      <c r="H5434" s="459">
        <v>5427</v>
      </c>
      <c r="I5434" s="444">
        <f t="shared" ca="1" si="190"/>
        <v>-5049352716737953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-21038969653074.805</v>
      </c>
      <c r="L5434" s="444">
        <f t="shared" ca="1" si="189"/>
        <v>-5070391686391028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25">
      <c r="G5435" s="459"/>
      <c r="H5435" s="459">
        <v>5428</v>
      </c>
      <c r="I5435" s="444">
        <f t="shared" ca="1" si="190"/>
        <v>-5070391686391028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-21126632026629.281</v>
      </c>
      <c r="L5435" s="444">
        <f t="shared" ca="1" si="189"/>
        <v>-5091518318417657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25">
      <c r="G5436" s="459"/>
      <c r="H5436" s="459">
        <v>5429</v>
      </c>
      <c r="I5436" s="444">
        <f t="shared" ca="1" si="190"/>
        <v>-5091518318417657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-21214659660073.57</v>
      </c>
      <c r="L5436" s="444">
        <f t="shared" ca="1" si="189"/>
        <v>-5112732978077731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25">
      <c r="G5437" s="459"/>
      <c r="H5437" s="459">
        <v>5430</v>
      </c>
      <c r="I5437" s="444">
        <f t="shared" ca="1" si="190"/>
        <v>-5112732978077731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-21303054075323.879</v>
      </c>
      <c r="L5437" s="444">
        <f t="shared" ca="1" si="189"/>
        <v>-5134036032153055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25">
      <c r="G5438" s="459"/>
      <c r="H5438" s="459">
        <v>5431</v>
      </c>
      <c r="I5438" s="444">
        <f t="shared" ca="1" si="190"/>
        <v>-5134036032153055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-21391816800637.73</v>
      </c>
      <c r="L5438" s="444">
        <f t="shared" ca="1" si="189"/>
        <v>-5155427848953693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25">
      <c r="G5439" s="459"/>
      <c r="H5439" s="459">
        <v>5432</v>
      </c>
      <c r="I5439" s="444">
        <f t="shared" ca="1" si="190"/>
        <v>-5155427848953693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-21480949370640.387</v>
      </c>
      <c r="L5439" s="444">
        <f t="shared" ca="1" si="189"/>
        <v>-5176908798324333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25">
      <c r="G5440" s="459"/>
      <c r="H5440" s="459">
        <v>5433</v>
      </c>
      <c r="I5440" s="444">
        <f t="shared" ca="1" si="190"/>
        <v>-5176908798324333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-21570453326351.387</v>
      </c>
      <c r="L5440" s="444">
        <f t="shared" ca="1" si="189"/>
        <v>-5198479251650684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25">
      <c r="G5441" s="459"/>
      <c r="H5441" s="459">
        <v>5434</v>
      </c>
      <c r="I5441" s="444">
        <f t="shared" ca="1" si="190"/>
        <v>-5198479251650684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-21660330215211.184</v>
      </c>
      <c r="L5441" s="444">
        <f t="shared" ca="1" si="189"/>
        <v>-5220139581865895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25">
      <c r="G5442" s="459"/>
      <c r="H5442" s="459">
        <v>5435</v>
      </c>
      <c r="I5442" s="444">
        <f t="shared" ca="1" si="190"/>
        <v>-5220139581865895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-21750581591107.895</v>
      </c>
      <c r="L5442" s="444">
        <f t="shared" ca="1" si="189"/>
        <v>-5241890163457003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25">
      <c r="G5443" s="459"/>
      <c r="H5443" s="459">
        <v>5436</v>
      </c>
      <c r="I5443" s="444">
        <f t="shared" ca="1" si="190"/>
        <v>-5241890163457003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-21841209014404.18</v>
      </c>
      <c r="L5443" s="444">
        <f t="shared" ca="1" si="189"/>
        <v>-5263731372471407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25">
      <c r="G5444" s="459"/>
      <c r="H5444" s="459">
        <v>5437</v>
      </c>
      <c r="I5444" s="444">
        <f t="shared" ca="1" si="190"/>
        <v>-5263731372471407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-21932214051964.195</v>
      </c>
      <c r="L5444" s="444">
        <f t="shared" ca="1" si="189"/>
        <v>-5285663586523371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25">
      <c r="G5445" s="459"/>
      <c r="H5445" s="459">
        <v>5438</v>
      </c>
      <c r="I5445" s="444">
        <f t="shared" ca="1" si="190"/>
        <v>-5285663586523371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-22023598277180.711</v>
      </c>
      <c r="L5445" s="444">
        <f t="shared" ca="1" si="189"/>
        <v>-5307687184800552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25">
      <c r="G5446" s="459"/>
      <c r="H5446" s="459">
        <v>5439</v>
      </c>
      <c r="I5446" s="444">
        <f t="shared" ca="1" si="190"/>
        <v>-5307687184800552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-22115363270002.301</v>
      </c>
      <c r="L5446" s="444">
        <f t="shared" ca="1" si="189"/>
        <v>-5329802548070554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25">
      <c r="G5447" s="459"/>
      <c r="H5447" s="459">
        <v>5440</v>
      </c>
      <c r="I5447" s="444">
        <f t="shared" ca="1" si="190"/>
        <v>-5329802548070554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-22207510616960.641</v>
      </c>
      <c r="L5447" s="444">
        <f t="shared" ca="1" si="189"/>
        <v>-5352010058687515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25">
      <c r="G5448" s="459"/>
      <c r="H5448" s="459">
        <v>5441</v>
      </c>
      <c r="I5448" s="444">
        <f t="shared" ca="1" si="190"/>
        <v>-5352010058687515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-22300041911197.98</v>
      </c>
      <c r="L5448" s="444">
        <f t="shared" ca="1" si="189"/>
        <v>-5374310100598713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25">
      <c r="G5449" s="459"/>
      <c r="H5449" s="459">
        <v>5442</v>
      </c>
      <c r="I5449" s="444">
        <f t="shared" ca="1" si="190"/>
        <v>-5374310100598713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-22392958752494.637</v>
      </c>
      <c r="L5449" s="444">
        <f t="shared" ca="1" si="189"/>
        <v>-5396703059351208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25">
      <c r="G5450" s="459"/>
      <c r="H5450" s="459">
        <v>5443</v>
      </c>
      <c r="I5450" s="444">
        <f t="shared" ca="1" si="190"/>
        <v>-5396703059351208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-22486262747296.699</v>
      </c>
      <c r="L5450" s="444">
        <f t="shared" ca="1" si="189"/>
        <v>-5419189322098505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25">
      <c r="G5451" s="459"/>
      <c r="H5451" s="459">
        <v>5444</v>
      </c>
      <c r="I5451" s="444">
        <f t="shared" ca="1" si="190"/>
        <v>-5419189322098505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-22579955508743.77</v>
      </c>
      <c r="L5451" s="444">
        <f t="shared" ca="1" si="189"/>
        <v>-5441769277607249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25">
      <c r="G5452" s="459"/>
      <c r="H5452" s="459">
        <v>5445</v>
      </c>
      <c r="I5452" s="444">
        <f t="shared" ca="1" si="190"/>
        <v>-5441769277607249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-22674038656696.871</v>
      </c>
      <c r="L5452" s="444">
        <f t="shared" ca="1" si="189"/>
        <v>-5464443316263946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25">
      <c r="G5453" s="459"/>
      <c r="H5453" s="459">
        <v>5446</v>
      </c>
      <c r="I5453" s="444">
        <f t="shared" ca="1" si="190"/>
        <v>-5464443316263946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-22768513817766.441</v>
      </c>
      <c r="L5453" s="444">
        <f t="shared" ca="1" si="189"/>
        <v>-5487211830081712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25">
      <c r="G5454" s="459"/>
      <c r="H5454" s="459">
        <v>5447</v>
      </c>
      <c r="I5454" s="444">
        <f t="shared" ca="1" si="190"/>
        <v>-5487211830081712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-22863382625340.465</v>
      </c>
      <c r="L5454" s="444">
        <f t="shared" ca="1" si="189"/>
        <v>-5510075212707052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25">
      <c r="G5455" s="459"/>
      <c r="H5455" s="459">
        <v>5448</v>
      </c>
      <c r="I5455" s="444">
        <f t="shared" ca="1" si="190"/>
        <v>-5510075212707052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-22958646719612.715</v>
      </c>
      <c r="L5455" s="444">
        <f t="shared" ca="1" si="189"/>
        <v>-5533033859426665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25">
      <c r="G5456" s="459"/>
      <c r="H5456" s="459">
        <v>5449</v>
      </c>
      <c r="I5456" s="444">
        <f t="shared" ca="1" si="190"/>
        <v>-5533033859426665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-23054307747611.105</v>
      </c>
      <c r="L5456" s="444">
        <f t="shared" ca="1" si="189"/>
        <v>-5556088167174276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25">
      <c r="G5457" s="459"/>
      <c r="H5457" s="459">
        <v>5450</v>
      </c>
      <c r="I5457" s="444">
        <f t="shared" ca="1" si="190"/>
        <v>-5556088167174276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-23150367363226.148</v>
      </c>
      <c r="L5457" s="444">
        <f t="shared" ca="1" si="189"/>
        <v>-5579238534537502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25">
      <c r="G5458" s="459"/>
      <c r="H5458" s="459">
        <v>5451</v>
      </c>
      <c r="I5458" s="444">
        <f t="shared" ca="1" si="190"/>
        <v>-5579238534537502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-23246827227239.59</v>
      </c>
      <c r="L5458" s="444">
        <f t="shared" ca="1" si="189"/>
        <v>-5602485361764742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25">
      <c r="G5459" s="459"/>
      <c r="H5459" s="459">
        <v>5452</v>
      </c>
      <c r="I5459" s="444">
        <f t="shared" ca="1" si="190"/>
        <v>-5602485361764742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-23343689007353.09</v>
      </c>
      <c r="L5459" s="444">
        <f t="shared" ca="1" si="189"/>
        <v>-5625829050772095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25">
      <c r="G5460" s="459"/>
      <c r="H5460" s="459">
        <v>5453</v>
      </c>
      <c r="I5460" s="444">
        <f t="shared" ca="1" si="190"/>
        <v>-5625829050772095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-23440954378217.063</v>
      </c>
      <c r="L5460" s="444">
        <f t="shared" ca="1" si="189"/>
        <v>-5649270005150312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25">
      <c r="G5461" s="459"/>
      <c r="H5461" s="459">
        <v>5454</v>
      </c>
      <c r="I5461" s="444">
        <f t="shared" ca="1" si="190"/>
        <v>-5649270005150312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-23538625021459.633</v>
      </c>
      <c r="L5461" s="444">
        <f t="shared" ca="1" si="189"/>
        <v>-5672808630171772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25">
      <c r="G5462" s="459"/>
      <c r="H5462" s="459">
        <v>5455</v>
      </c>
      <c r="I5462" s="444">
        <f t="shared" ca="1" si="190"/>
        <v>-5672808630171772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-23636702625715.715</v>
      </c>
      <c r="L5462" s="444">
        <f t="shared" ca="1" si="189"/>
        <v>-5696445332797488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25">
      <c r="G5463" s="459"/>
      <c r="H5463" s="459">
        <v>5456</v>
      </c>
      <c r="I5463" s="444">
        <f t="shared" ca="1" si="190"/>
        <v>-5696445332797488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-23735188886656.199</v>
      </c>
      <c r="L5463" s="444">
        <f t="shared" ca="1" si="189"/>
        <v>-5720180521684144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25">
      <c r="G5464" s="459"/>
      <c r="H5464" s="459">
        <v>5457</v>
      </c>
      <c r="I5464" s="444">
        <f t="shared" ca="1" si="190"/>
        <v>-5720180521684144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-23834085507017.266</v>
      </c>
      <c r="L5464" s="444">
        <f t="shared" ca="1" si="189"/>
        <v>-5744014607191161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25">
      <c r="G5465" s="459"/>
      <c r="H5465" s="459">
        <v>5458</v>
      </c>
      <c r="I5465" s="444">
        <f t="shared" ca="1" si="190"/>
        <v>-5744014607191161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-23933394196629.836</v>
      </c>
      <c r="L5465" s="444">
        <f t="shared" ca="1" si="189"/>
        <v>-5767948001387791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25">
      <c r="G5466" s="459"/>
      <c r="H5466" s="459">
        <v>5459</v>
      </c>
      <c r="I5466" s="444">
        <f t="shared" ca="1" si="190"/>
        <v>-5767948001387791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-24033116672449.129</v>
      </c>
      <c r="L5466" s="444">
        <f t="shared" ca="1" si="189"/>
        <v>-5791981118060240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25">
      <c r="G5467" s="459"/>
      <c r="H5467" s="459">
        <v>5460</v>
      </c>
      <c r="I5467" s="444">
        <f t="shared" ca="1" si="190"/>
        <v>-5791981118060240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-24133254658584.332</v>
      </c>
      <c r="L5467" s="444">
        <f t="shared" ca="1" si="189"/>
        <v>-5816114372718824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25">
      <c r="G5468" s="459"/>
      <c r="H5468" s="459">
        <v>5461</v>
      </c>
      <c r="I5468" s="444">
        <f t="shared" ca="1" si="190"/>
        <v>-5816114372718824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-24233809886328.434</v>
      </c>
      <c r="L5468" s="444">
        <f t="shared" ca="1" si="189"/>
        <v>-5840348182605152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25">
      <c r="G5469" s="459"/>
      <c r="H5469" s="459">
        <v>5462</v>
      </c>
      <c r="I5469" s="444">
        <f t="shared" ca="1" si="190"/>
        <v>-5840348182605152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-24334784094188.133</v>
      </c>
      <c r="L5469" s="444">
        <f t="shared" ca="1" si="189"/>
        <v>-5864682966699340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25">
      <c r="G5470" s="459"/>
      <c r="H5470" s="459">
        <v>5463</v>
      </c>
      <c r="I5470" s="444">
        <f t="shared" ca="1" si="190"/>
        <v>-5864682966699340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-24436179027913.918</v>
      </c>
      <c r="L5470" s="444">
        <f t="shared" ca="1" si="189"/>
        <v>-5889119145727254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25">
      <c r="G5471" s="459"/>
      <c r="H5471" s="459">
        <v>5464</v>
      </c>
      <c r="I5471" s="444">
        <f t="shared" ca="1" si="190"/>
        <v>-5889119145727254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-24537996440530.227</v>
      </c>
      <c r="L5471" s="444">
        <f t="shared" ca="1" si="189"/>
        <v>-5913657142167784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25">
      <c r="G5472" s="459"/>
      <c r="H5472" s="459">
        <v>5465</v>
      </c>
      <c r="I5472" s="444">
        <f t="shared" ca="1" si="190"/>
        <v>-5913657142167784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-24640238092365.766</v>
      </c>
      <c r="L5472" s="444">
        <f t="shared" ca="1" si="189"/>
        <v>-5938297380260150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25">
      <c r="G5473" s="459"/>
      <c r="H5473" s="459">
        <v>5466</v>
      </c>
      <c r="I5473" s="444">
        <f t="shared" ca="1" si="190"/>
        <v>-5938297380260150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-24742905751083.957</v>
      </c>
      <c r="L5473" s="444">
        <f t="shared" ca="1" si="189"/>
        <v>-5963040286011234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25">
      <c r="G5474" s="459"/>
      <c r="H5474" s="459">
        <v>5467</v>
      </c>
      <c r="I5474" s="444">
        <f t="shared" ca="1" si="190"/>
        <v>-5963040286011234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-24846001191713.477</v>
      </c>
      <c r="L5474" s="444">
        <f t="shared" ca="1" si="189"/>
        <v>-5987886287202947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25">
      <c r="G5475" s="459"/>
      <c r="H5475" s="459">
        <v>5468</v>
      </c>
      <c r="I5475" s="444">
        <f t="shared" ca="1" si="190"/>
        <v>-5987886287202947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-24949526196678.945</v>
      </c>
      <c r="L5475" s="444">
        <f t="shared" ca="1" si="189"/>
        <v>-6012835813399626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25">
      <c r="G5476" s="459"/>
      <c r="H5476" s="459">
        <v>5469</v>
      </c>
      <c r="I5476" s="444">
        <f t="shared" ca="1" si="190"/>
        <v>-6012835813399626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-25053482555831.773</v>
      </c>
      <c r="L5476" s="444">
        <f t="shared" ca="1" si="189"/>
        <v>-6037889295955458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25">
      <c r="G5477" s="459"/>
      <c r="H5477" s="459">
        <v>5470</v>
      </c>
      <c r="I5477" s="444">
        <f t="shared" ca="1" si="190"/>
        <v>-6037889295955458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-25157872066481.074</v>
      </c>
      <c r="L5477" s="444">
        <f t="shared" ca="1" si="189"/>
        <v>-6063047168021939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25">
      <c r="G5478" s="459"/>
      <c r="H5478" s="459">
        <v>5471</v>
      </c>
      <c r="I5478" s="444">
        <f t="shared" ca="1" si="190"/>
        <v>-6063047168021939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-25262696533424.746</v>
      </c>
      <c r="L5478" s="444">
        <f t="shared" ca="1" si="189"/>
        <v>-6088309864555364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25">
      <c r="G5479" s="459"/>
      <c r="H5479" s="459">
        <v>5472</v>
      </c>
      <c r="I5479" s="444">
        <f t="shared" ca="1" si="190"/>
        <v>-6088309864555364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-25367957768980.684</v>
      </c>
      <c r="L5479" s="444">
        <f t="shared" ca="1" si="189"/>
        <v>-6113677822324345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25">
      <c r="G5480" s="459"/>
      <c r="H5480" s="459">
        <v>5473</v>
      </c>
      <c r="I5480" s="444">
        <f t="shared" ca="1" si="190"/>
        <v>-6113677822324345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-25473657593018.105</v>
      </c>
      <c r="L5480" s="444">
        <f t="shared" ca="1" si="189"/>
        <v>-6139151479917363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25">
      <c r="G5481" s="459"/>
      <c r="H5481" s="459">
        <v>5474</v>
      </c>
      <c r="I5481" s="444">
        <f t="shared" ca="1" si="190"/>
        <v>-6139151479917363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-25579797832989.012</v>
      </c>
      <c r="L5481" s="444">
        <f t="shared" ca="1" si="189"/>
        <v>-6164731277750352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25">
      <c r="G5482" s="459"/>
      <c r="H5482" s="459">
        <v>5475</v>
      </c>
      <c r="I5482" s="444">
        <f t="shared" ca="1" si="190"/>
        <v>-6164731277750352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-25686380323959.801</v>
      </c>
      <c r="L5482" s="444">
        <f t="shared" ca="1" si="189"/>
        <v>-6190417658074312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25">
      <c r="G5483" s="459"/>
      <c r="H5483" s="459">
        <v>5476</v>
      </c>
      <c r="I5483" s="444">
        <f t="shared" ca="1" si="190"/>
        <v>-6190417658074312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-25793406908642.965</v>
      </c>
      <c r="L5483" s="444">
        <f t="shared" ca="1" si="189"/>
        <v>-6216211064982955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25">
      <c r="G5484" s="459"/>
      <c r="H5484" s="459">
        <v>5477</v>
      </c>
      <c r="I5484" s="444">
        <f t="shared" ca="1" si="190"/>
        <v>-6216211064982955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-25900879437428.98</v>
      </c>
      <c r="L5484" s="444">
        <f t="shared" ca="1" si="189"/>
        <v>-6242111944420384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25">
      <c r="G5485" s="459"/>
      <c r="H5485" s="459">
        <v>5478</v>
      </c>
      <c r="I5485" s="444">
        <f t="shared" ca="1" si="190"/>
        <v>-6242111944420384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-26008799768418.266</v>
      </c>
      <c r="L5485" s="444">
        <f t="shared" ca="1" si="189"/>
        <v>-6268120744188802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25">
      <c r="G5486" s="459"/>
      <c r="H5486" s="459">
        <v>5479</v>
      </c>
      <c r="I5486" s="444">
        <f t="shared" ca="1" si="190"/>
        <v>-6268120744188802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-26117169767453.34</v>
      </c>
      <c r="L5486" s="444">
        <f t="shared" ca="1" si="189"/>
        <v>-6294237913956255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25">
      <c r="G5487" s="459"/>
      <c r="H5487" s="459">
        <v>5480</v>
      </c>
      <c r="I5487" s="444">
        <f t="shared" ca="1" si="190"/>
        <v>-6294237913956255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-26225991308151.063</v>
      </c>
      <c r="L5487" s="444">
        <f t="shared" ca="1" si="189"/>
        <v>-6320463905264406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25">
      <c r="G5488" s="459"/>
      <c r="H5488" s="459">
        <v>5481</v>
      </c>
      <c r="I5488" s="444">
        <f t="shared" ca="1" si="190"/>
        <v>-6320463905264406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-26335266271935.023</v>
      </c>
      <c r="L5488" s="444">
        <f t="shared" ca="1" si="189"/>
        <v>-6346799171536341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25">
      <c r="G5489" s="459"/>
      <c r="H5489" s="459">
        <v>5482</v>
      </c>
      <c r="I5489" s="444">
        <f t="shared" ca="1" si="190"/>
        <v>-6346799171536341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-26444996548068.086</v>
      </c>
      <c r="L5489" s="444">
        <f t="shared" ca="1" si="189"/>
        <v>-6373244168084409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25">
      <c r="G5490" s="459"/>
      <c r="H5490" s="459">
        <v>5483</v>
      </c>
      <c r="I5490" s="444">
        <f t="shared" ca="1" si="190"/>
        <v>-6373244168084409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-26555184033685.039</v>
      </c>
      <c r="L5490" s="444">
        <f t="shared" ca="1" si="189"/>
        <v>-6399799352118094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25">
      <c r="G5491" s="459"/>
      <c r="H5491" s="459">
        <v>5484</v>
      </c>
      <c r="I5491" s="444">
        <f t="shared" ca="1" si="190"/>
        <v>-6399799352118094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-26665830633825.391</v>
      </c>
      <c r="L5491" s="444">
        <f t="shared" ca="1" si="189"/>
        <v>-6426465182751919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25">
      <c r="G5492" s="459"/>
      <c r="H5492" s="459">
        <v>5485</v>
      </c>
      <c r="I5492" s="444">
        <f t="shared" ca="1" si="190"/>
        <v>-6426465182751919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-26776938261466.328</v>
      </c>
      <c r="L5492" s="444">
        <f t="shared" ca="1" si="189"/>
        <v>-6453242121013385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25">
      <c r="G5493" s="459"/>
      <c r="H5493" s="459">
        <v>5486</v>
      </c>
      <c r="I5493" s="444">
        <f t="shared" ca="1" si="190"/>
        <v>-6453242121013385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-26888508837555.77</v>
      </c>
      <c r="L5493" s="444">
        <f t="shared" ca="1" si="189"/>
        <v>-6480130629850941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25">
      <c r="G5494" s="459"/>
      <c r="H5494" s="459">
        <v>5487</v>
      </c>
      <c r="I5494" s="444">
        <f t="shared" ca="1" si="190"/>
        <v>-6480130629850941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-27000544291045.586</v>
      </c>
      <c r="L5494" s="444">
        <f t="shared" ca="1" si="189"/>
        <v>-6507131174141987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25">
      <c r="G5495" s="459"/>
      <c r="H5495" s="459">
        <v>5488</v>
      </c>
      <c r="I5495" s="444">
        <f t="shared" ca="1" si="190"/>
        <v>-6507131174141987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-27113046558924.945</v>
      </c>
      <c r="L5495" s="444">
        <f t="shared" ca="1" si="189"/>
        <v>-6534244220700912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25">
      <c r="G5496" s="459"/>
      <c r="H5496" s="459">
        <v>5489</v>
      </c>
      <c r="I5496" s="444">
        <f t="shared" ca="1" si="190"/>
        <v>-6534244220700912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-27226017586253.801</v>
      </c>
      <c r="L5496" s="444">
        <f t="shared" ca="1" si="189"/>
        <v>-6561470238287166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25">
      <c r="G5497" s="459"/>
      <c r="H5497" s="459">
        <v>5490</v>
      </c>
      <c r="I5497" s="444">
        <f t="shared" ca="1" si="190"/>
        <v>-6561470238287166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-27339459326196.523</v>
      </c>
      <c r="L5497" s="444">
        <f t="shared" ca="1" si="189"/>
        <v>-6588809697613363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25">
      <c r="G5498" s="459"/>
      <c r="H5498" s="459">
        <v>5491</v>
      </c>
      <c r="I5498" s="444">
        <f t="shared" ca="1" si="190"/>
        <v>-6588809697613363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-27453373740055.68</v>
      </c>
      <c r="L5498" s="444">
        <f t="shared" ca="1" si="189"/>
        <v>-6616263071353419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25">
      <c r="G5499" s="459"/>
      <c r="H5499" s="459">
        <v>5492</v>
      </c>
      <c r="I5499" s="444">
        <f t="shared" ca="1" si="190"/>
        <v>-6616263071353419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-27567762797305.914</v>
      </c>
      <c r="L5499" s="444">
        <f t="shared" ca="1" si="189"/>
        <v>-6643830834150725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25">
      <c r="G5500" s="459"/>
      <c r="H5500" s="459">
        <v>5493</v>
      </c>
      <c r="I5500" s="444">
        <f t="shared" ca="1" si="190"/>
        <v>-6643830834150725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-27682628475628.02</v>
      </c>
      <c r="L5500" s="444">
        <f t="shared" ca="1" si="189"/>
        <v>-6671513462626353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25">
      <c r="G5501" s="459"/>
      <c r="H5501" s="459">
        <v>5494</v>
      </c>
      <c r="I5501" s="444">
        <f t="shared" ca="1" si="190"/>
        <v>-6671513462626353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-27797972760943.137</v>
      </c>
      <c r="L5501" s="444">
        <f t="shared" ca="1" si="189"/>
        <v>-6699311435387296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25">
      <c r="G5502" s="459"/>
      <c r="H5502" s="459">
        <v>5495</v>
      </c>
      <c r="I5502" s="444">
        <f t="shared" ca="1" si="190"/>
        <v>-6699311435387296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-27913797647447.066</v>
      </c>
      <c r="L5502" s="444">
        <f t="shared" ca="1" si="189"/>
        <v>-6727225233034743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25">
      <c r="G5503" s="459"/>
      <c r="H5503" s="459">
        <v>5496</v>
      </c>
      <c r="I5503" s="444">
        <f t="shared" ca="1" si="190"/>
        <v>-6727225233034743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-28030105137644.762</v>
      </c>
      <c r="L5503" s="444">
        <f t="shared" ca="1" si="189"/>
        <v>-6755255338172388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25">
      <c r="G5504" s="459"/>
      <c r="H5504" s="459">
        <v>5497</v>
      </c>
      <c r="I5504" s="444">
        <f t="shared" ca="1" si="190"/>
        <v>-6755255338172388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-28146897242384.949</v>
      </c>
      <c r="L5504" s="444">
        <f t="shared" ca="1" si="189"/>
        <v>-6783402235414773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25">
      <c r="G5505" s="459"/>
      <c r="H5505" s="459">
        <v>5498</v>
      </c>
      <c r="I5505" s="444">
        <f t="shared" ca="1" si="190"/>
        <v>-6783402235414773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-28264175980894.887</v>
      </c>
      <c r="L5505" s="444">
        <f t="shared" ca="1" si="189"/>
        <v>-6811666411395668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25">
      <c r="G5506" s="459"/>
      <c r="H5506" s="459">
        <v>5499</v>
      </c>
      <c r="I5506" s="444">
        <f t="shared" ca="1" si="190"/>
        <v>-6811666411395668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-28381943380815.281</v>
      </c>
      <c r="L5506" s="444">
        <f t="shared" ca="1" si="189"/>
        <v>-6840048354776483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25">
      <c r="G5507" s="459"/>
      <c r="H5507" s="459">
        <v>5500</v>
      </c>
      <c r="I5507" s="444">
        <f t="shared" ca="1" si="190"/>
        <v>-6840048354776483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-28500201478235.344</v>
      </c>
      <c r="L5507" s="444">
        <f t="shared" ca="1" si="189"/>
        <v>-6868548556254718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25">
      <c r="G5508" s="459"/>
      <c r="H5508" s="459">
        <v>5501</v>
      </c>
      <c r="I5508" s="444">
        <f t="shared" ca="1" si="190"/>
        <v>-6868548556254718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-28618952317727.992</v>
      </c>
      <c r="L5508" s="444">
        <f t="shared" ca="1" si="189"/>
        <v>-6897167508572446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25">
      <c r="G5509" s="459"/>
      <c r="H5509" s="459">
        <v>5502</v>
      </c>
      <c r="I5509" s="444">
        <f t="shared" ca="1" si="190"/>
        <v>-6897167508572446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-28738197952385.191</v>
      </c>
      <c r="L5509" s="444">
        <f t="shared" ca="1" si="189"/>
        <v>-6925905706524831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25">
      <c r="G5510" s="459"/>
      <c r="H5510" s="459">
        <v>5503</v>
      </c>
      <c r="I5510" s="444">
        <f t="shared" ca="1" si="190"/>
        <v>-6925905706524831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-28857940443853.461</v>
      </c>
      <c r="L5510" s="444">
        <f t="shared" ca="1" si="189"/>
        <v>-6954763646968684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25">
      <c r="G5511" s="459"/>
      <c r="H5511" s="459">
        <v>5504</v>
      </c>
      <c r="I5511" s="444">
        <f t="shared" ca="1" si="190"/>
        <v>-6954763646968684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-28978181862369.516</v>
      </c>
      <c r="L5511" s="444">
        <f t="shared" ca="1" si="189"/>
        <v>-6983741828831054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25">
      <c r="G5512" s="459"/>
      <c r="H5512" s="459">
        <v>5505</v>
      </c>
      <c r="I5512" s="444">
        <f t="shared" ca="1" si="190"/>
        <v>-6983741828831054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-29098924286796.059</v>
      </c>
      <c r="L5512" s="444">
        <f t="shared" ca="1" si="189"/>
        <v>-7012840753117850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25">
      <c r="G5513" s="459"/>
      <c r="H5513" s="459">
        <v>5506</v>
      </c>
      <c r="I5513" s="444">
        <f t="shared" ca="1" si="190"/>
        <v>-7012840753117850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-29220169804657.707</v>
      </c>
      <c r="L5513" s="444">
        <f t="shared" ca="1" si="189"/>
        <v>-7042060922922508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25">
      <c r="G5514" s="459"/>
      <c r="H5514" s="459">
        <v>5507</v>
      </c>
      <c r="I5514" s="444">
        <f t="shared" ca="1" si="190"/>
        <v>-7042060922922508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-29341920512177.117</v>
      </c>
      <c r="L5514" s="444">
        <f t="shared" ca="1" si="189"/>
        <v>-7071402843434685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25">
      <c r="G5515" s="459"/>
      <c r="H5515" s="459">
        <v>5508</v>
      </c>
      <c r="I5515" s="444">
        <f t="shared" ca="1" si="190"/>
        <v>-7071402843434685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-29464178514311.188</v>
      </c>
      <c r="L5515" s="444">
        <f t="shared" ca="1" si="189"/>
        <v>-7100867021948996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25">
      <c r="G5516" s="459"/>
      <c r="H5516" s="459">
        <v>5509</v>
      </c>
      <c r="I5516" s="444">
        <f t="shared" ca="1" si="190"/>
        <v>-7100867021948996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-29586945924787.484</v>
      </c>
      <c r="L5516" s="444">
        <f t="shared" ca="1" si="189"/>
        <v>-7130453967873783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25">
      <c r="G5517" s="459"/>
      <c r="H5517" s="459">
        <v>5510</v>
      </c>
      <c r="I5517" s="444">
        <f t="shared" ca="1" si="190"/>
        <v>-7130453967873783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-29710224866140.758</v>
      </c>
      <c r="L5517" s="444">
        <f t="shared" ca="1" si="189"/>
        <v>-7160164192739924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25">
      <c r="G5518" s="459"/>
      <c r="H5518" s="459">
        <v>5511</v>
      </c>
      <c r="I5518" s="444">
        <f t="shared" ca="1" si="190"/>
        <v>-7160164192739924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-29834017469749.684</v>
      </c>
      <c r="L5518" s="444">
        <f t="shared" ca="1" si="189"/>
        <v>-7189998210209674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25">
      <c r="G5519" s="459"/>
      <c r="H5519" s="459">
        <v>5512</v>
      </c>
      <c r="I5519" s="444">
        <f t="shared" ca="1" si="190"/>
        <v>-7189998210209674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-29958325875873.637</v>
      </c>
      <c r="L5519" s="444">
        <f t="shared" ca="1" si="189"/>
        <v>-7219956536085548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25">
      <c r="G5520" s="459"/>
      <c r="H5520" s="459">
        <v>5513</v>
      </c>
      <c r="I5520" s="444">
        <f t="shared" ca="1" si="190"/>
        <v>-7219956536085548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-30083152233689.781</v>
      </c>
      <c r="L5520" s="444">
        <f t="shared" ca="1" si="189"/>
        <v>-7250039688319238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25">
      <c r="G5521" s="459"/>
      <c r="H5521" s="459">
        <v>5514</v>
      </c>
      <c r="I5521" s="444">
        <f t="shared" ca="1" si="190"/>
        <v>-7250039688319238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-30208498701330.156</v>
      </c>
      <c r="L5521" s="444">
        <f t="shared" ca="1" si="189"/>
        <v>-7280248187020568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25">
      <c r="G5522" s="459"/>
      <c r="H5522" s="459">
        <v>5515</v>
      </c>
      <c r="I5522" s="444">
        <f t="shared" ca="1" si="190"/>
        <v>-7280248187020568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-30334367445919.031</v>
      </c>
      <c r="L5522" s="444">
        <f t="shared" ca="1" si="189"/>
        <v>-7310582554466487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25">
      <c r="G5523" s="459"/>
      <c r="H5523" s="459">
        <v>5516</v>
      </c>
      <c r="I5523" s="444">
        <f t="shared" ca="1" si="190"/>
        <v>-7310582554466487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-30460760643610.363</v>
      </c>
      <c r="L5523" s="444">
        <f t="shared" ca="1" si="189"/>
        <v>-7341043315110097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25">
      <c r="G5524" s="459"/>
      <c r="H5524" s="459">
        <v>5517</v>
      </c>
      <c r="I5524" s="444">
        <f t="shared" ca="1" si="190"/>
        <v>-7341043315110097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-30587680479625.402</v>
      </c>
      <c r="L5524" s="444">
        <f t="shared" ca="1" si="189"/>
        <v>-7371630995589722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25">
      <c r="G5525" s="459"/>
      <c r="H5525" s="459">
        <v>5518</v>
      </c>
      <c r="I5525" s="444">
        <f t="shared" ca="1" si="190"/>
        <v>-7371630995589722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-30715129148290.508</v>
      </c>
      <c r="L5525" s="444">
        <f t="shared" ca="1" si="189"/>
        <v>-7402346124738013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25">
      <c r="G5526" s="459"/>
      <c r="H5526" s="459">
        <v>5519</v>
      </c>
      <c r="I5526" s="444">
        <f t="shared" ca="1" si="190"/>
        <v>-7402346124738013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-30843108853075.059</v>
      </c>
      <c r="L5526" s="444">
        <f t="shared" ca="1" si="189"/>
        <v>-7433189233591088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25">
      <c r="G5527" s="459"/>
      <c r="H5527" s="459">
        <v>5520</v>
      </c>
      <c r="I5527" s="444">
        <f t="shared" ca="1" si="190"/>
        <v>-7433189233591088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-30971621806629.535</v>
      </c>
      <c r="L5527" s="444">
        <f t="shared" ca="1" si="189"/>
        <v>-7464160855397718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25">
      <c r="G5528" s="459"/>
      <c r="H5528" s="459">
        <v>5521</v>
      </c>
      <c r="I5528" s="444">
        <f t="shared" ca="1" si="190"/>
        <v>-7464160855397718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-31100670230823.824</v>
      </c>
      <c r="L5528" s="444">
        <f t="shared" ca="1" si="189"/>
        <v>-7495261525628542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25">
      <c r="G5529" s="459"/>
      <c r="H5529" s="459">
        <v>5522</v>
      </c>
      <c r="I5529" s="444">
        <f t="shared" ca="1" si="190"/>
        <v>-7495261525628542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-31230256356785.59</v>
      </c>
      <c r="L5529" s="444">
        <f t="shared" ca="1" si="189"/>
        <v>-7526491781985328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25">
      <c r="G5530" s="459"/>
      <c r="H5530" s="459">
        <v>5523</v>
      </c>
      <c r="I5530" s="444">
        <f t="shared" ca="1" si="190"/>
        <v>-7526491781985328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-31360382424938.871</v>
      </c>
      <c r="L5530" s="444">
        <f t="shared" ca="1" si="189"/>
        <v>-7557852164410267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25">
      <c r="G5531" s="459"/>
      <c r="H5531" s="459">
        <v>5524</v>
      </c>
      <c r="I5531" s="444">
        <f t="shared" ca="1" si="190"/>
        <v>-7557852164410267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-31491050685042.777</v>
      </c>
      <c r="L5531" s="444">
        <f t="shared" ca="1" si="189"/>
        <v>-7589343215095310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25">
      <c r="G5532" s="459"/>
      <c r="H5532" s="459">
        <v>5525</v>
      </c>
      <c r="I5532" s="444">
        <f t="shared" ca="1" si="190"/>
        <v>-7589343215095310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-31622263396230.453</v>
      </c>
      <c r="L5532" s="444">
        <f t="shared" ca="1" si="189"/>
        <v>-7620965478491540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25">
      <c r="G5533" s="459"/>
      <c r="H5533" s="459">
        <v>5526</v>
      </c>
      <c r="I5533" s="444">
        <f t="shared" ca="1" si="190"/>
        <v>-7620965478491540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-31754022827048.082</v>
      </c>
      <c r="L5533" s="444">
        <f t="shared" ca="1" si="189"/>
        <v>-7652719501318588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25">
      <c r="G5534" s="459"/>
      <c r="H5534" s="459">
        <v>5527</v>
      </c>
      <c r="I5534" s="444">
        <f t="shared" ca="1" si="190"/>
        <v>-7652719501318588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-31886331255494.117</v>
      </c>
      <c r="L5534" s="444">
        <f t="shared" ca="1" si="189"/>
        <v>-7684605832574082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25">
      <c r="G5535" s="459"/>
      <c r="H5535" s="459">
        <v>5528</v>
      </c>
      <c r="I5535" s="444">
        <f t="shared" ca="1" si="190"/>
        <v>-7684605832574082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-32019190969058.676</v>
      </c>
      <c r="L5535" s="444">
        <f t="shared" ca="1" si="189"/>
        <v>-7716625023543141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25">
      <c r="G5536" s="459"/>
      <c r="H5536" s="459">
        <v>5529</v>
      </c>
      <c r="I5536" s="444">
        <f t="shared" ca="1" si="190"/>
        <v>-7716625023543141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-32152604264763.086</v>
      </c>
      <c r="L5536" s="444">
        <f t="shared" ca="1" si="189"/>
        <v>-7748777627807904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25">
      <c r="G5537" s="459"/>
      <c r="H5537" s="459">
        <v>5530</v>
      </c>
      <c r="I5537" s="444">
        <f t="shared" ca="1" si="190"/>
        <v>-7748777627807904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-32286573449199.598</v>
      </c>
      <c r="L5537" s="444">
        <f t="shared" ca="1" si="189"/>
        <v>-7781064201257104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25">
      <c r="G5538" s="459"/>
      <c r="H5538" s="459">
        <v>5531</v>
      </c>
      <c r="I5538" s="444">
        <f t="shared" ca="1" si="190"/>
        <v>-7781064201257104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-32421100838571.266</v>
      </c>
      <c r="L5538" s="444">
        <f t="shared" ca="1" si="189"/>
        <v>-7813485302095675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25">
      <c r="G5539" s="459"/>
      <c r="H5539" s="459">
        <v>5532</v>
      </c>
      <c r="I5539" s="444">
        <f t="shared" ca="1" si="190"/>
        <v>-7813485302095675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-32556188758731.98</v>
      </c>
      <c r="L5539" s="444">
        <f t="shared" ca="1" si="189"/>
        <v>-7846041490854407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25">
      <c r="G5540" s="459"/>
      <c r="H5540" s="459">
        <v>5533</v>
      </c>
      <c r="I5540" s="444">
        <f t="shared" ca="1" si="190"/>
        <v>-7846041490854407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-32691839545226.695</v>
      </c>
      <c r="L5540" s="444">
        <f t="shared" ca="1" si="189"/>
        <v>-7878733330399634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25">
      <c r="G5541" s="459"/>
      <c r="H5541" s="459">
        <v>5534</v>
      </c>
      <c r="I5541" s="444">
        <f t="shared" ca="1" si="190"/>
        <v>-7878733330399634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-32828055543331.809</v>
      </c>
      <c r="L5541" s="444">
        <f t="shared" ca="1" si="189"/>
        <v>-7911561385942966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25">
      <c r="G5542" s="459"/>
      <c r="H5542" s="459">
        <v>5535</v>
      </c>
      <c r="I5542" s="444">
        <f t="shared" ca="1" si="190"/>
        <v>-7911561385942966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-32964839108095.691</v>
      </c>
      <c r="L5542" s="444">
        <f t="shared" ca="1" si="189"/>
        <v>-7944526225051062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25">
      <c r="G5543" s="459"/>
      <c r="H5543" s="459">
        <v>5536</v>
      </c>
      <c r="I5543" s="444">
        <f t="shared" ca="1" si="190"/>
        <v>-7944526225051062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-33102192604379.426</v>
      </c>
      <c r="L5543" s="444">
        <f t="shared" ca="1" si="189"/>
        <v>-7977628417655441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25">
      <c r="G5544" s="459"/>
      <c r="H5544" s="459">
        <v>5537</v>
      </c>
      <c r="I5544" s="444">
        <f t="shared" ca="1" si="190"/>
        <v>-7977628417655441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-33240118406897.672</v>
      </c>
      <c r="L5544" s="444">
        <f t="shared" ca="1" si="189"/>
        <v>-8010868536062339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25">
      <c r="G5545" s="459"/>
      <c r="H5545" s="459">
        <v>5538</v>
      </c>
      <c r="I5545" s="444">
        <f t="shared" ca="1" si="190"/>
        <v>-8010868536062339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-33378618900259.75</v>
      </c>
      <c r="L5545" s="444">
        <f t="shared" ca="1" si="189"/>
        <v>-8044247154962599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25">
      <c r="G5546" s="459"/>
      <c r="H5546" s="459">
        <v>5539</v>
      </c>
      <c r="I5546" s="444">
        <f t="shared" ca="1" si="190"/>
        <v>-8044247154962599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-33517696479010.828</v>
      </c>
      <c r="L5546" s="444">
        <f t="shared" ca="1" si="189"/>
        <v>-8077764851441610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25">
      <c r="G5547" s="459"/>
      <c r="H5547" s="459">
        <v>5540</v>
      </c>
      <c r="I5547" s="444">
        <f t="shared" ca="1" si="190"/>
        <v>-8077764851441610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-33657353547673.371</v>
      </c>
      <c r="L5547" s="444">
        <f t="shared" ca="1" si="189"/>
        <v>-8111422204989283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25">
      <c r="G5548" s="459"/>
      <c r="H5548" s="459">
        <v>5541</v>
      </c>
      <c r="I5548" s="444">
        <f t="shared" ca="1" si="190"/>
        <v>-8111422204989283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-33797592520788.676</v>
      </c>
      <c r="L5548" s="444">
        <f t="shared" ca="1" si="189"/>
        <v>-8145219797510072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25">
      <c r="G5549" s="459"/>
      <c r="H5549" s="459">
        <v>5542</v>
      </c>
      <c r="I5549" s="444">
        <f t="shared" ca="1" si="190"/>
        <v>-8145219797510072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-33938415822958.637</v>
      </c>
      <c r="L5549" s="444">
        <f t="shared" ca="1" si="189"/>
        <v>-8179158213333031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25">
      <c r="G5550" s="459"/>
      <c r="H5550" s="459">
        <v>5543</v>
      </c>
      <c r="I5550" s="444">
        <f t="shared" ca="1" si="190"/>
        <v>-8179158213333031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-34079825888887.629</v>
      </c>
      <c r="L5550" s="444">
        <f t="shared" ca="1" si="189"/>
        <v>-8213238039221919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25">
      <c r="G5551" s="459"/>
      <c r="H5551" s="459">
        <v>5544</v>
      </c>
      <c r="I5551" s="444">
        <f t="shared" ca="1" si="190"/>
        <v>-8213238039221919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-34221825163424.66</v>
      </c>
      <c r="L5551" s="444">
        <f t="shared" ca="1" si="189"/>
        <v>-8247459864385344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25">
      <c r="G5552" s="459"/>
      <c r="H5552" s="459">
        <v>5545</v>
      </c>
      <c r="I5552" s="444">
        <f t="shared" ca="1" si="190"/>
        <v>-8247459864385344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-34364416101605.594</v>
      </c>
      <c r="L5552" s="444">
        <f t="shared" ca="1" si="189"/>
        <v>-8281824280486950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25">
      <c r="G5553" s="459"/>
      <c r="H5553" s="459">
        <v>5546</v>
      </c>
      <c r="I5553" s="444">
        <f t="shared" ca="1" si="190"/>
        <v>-8281824280486950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-34507601168695.625</v>
      </c>
      <c r="L5553" s="444">
        <f t="shared" ca="1" si="189"/>
        <v>-8316331881655646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25">
      <c r="G5554" s="459"/>
      <c r="H5554" s="459">
        <v>5547</v>
      </c>
      <c r="I5554" s="444">
        <f t="shared" ca="1" si="190"/>
        <v>-8316331881655646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-34651382840231.859</v>
      </c>
      <c r="L5554" s="444">
        <f t="shared" ca="1" si="189"/>
        <v>-8350983264495878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25">
      <c r="G5555" s="459"/>
      <c r="H5555" s="459">
        <v>5548</v>
      </c>
      <c r="I5555" s="444">
        <f t="shared" ca="1" si="190"/>
        <v>-8350983264495878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-34795763602066.156</v>
      </c>
      <c r="L5555" s="444">
        <f t="shared" ca="1" si="189"/>
        <v>-8385779028097944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25">
      <c r="G5556" s="459"/>
      <c r="H5556" s="459">
        <v>5549</v>
      </c>
      <c r="I5556" s="444">
        <f t="shared" ca="1" si="190"/>
        <v>-8385779028097944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-34940745950408.094</v>
      </c>
      <c r="L5556" s="444">
        <f t="shared" ca="1" si="189"/>
        <v>-8420719774048352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25">
      <c r="G5557" s="459"/>
      <c r="H5557" s="459">
        <v>5550</v>
      </c>
      <c r="I5557" s="444">
        <f t="shared" ca="1" si="190"/>
        <v>-8420719774048352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-35086332391868.133</v>
      </c>
      <c r="L5557" s="444">
        <f t="shared" ca="1" si="189"/>
        <v>-8455806106440220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25">
      <c r="G5558" s="459"/>
      <c r="H5558" s="459">
        <v>5551</v>
      </c>
      <c r="I5558" s="444">
        <f t="shared" ca="1" si="190"/>
        <v>-8455806106440220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-35232525443500.914</v>
      </c>
      <c r="L5558" s="444">
        <f t="shared" ca="1" si="189"/>
        <v>-8491038631883721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25">
      <c r="G5559" s="459"/>
      <c r="H5559" s="459">
        <v>5552</v>
      </c>
      <c r="I5559" s="444">
        <f t="shared" ca="1" si="190"/>
        <v>-8491038631883721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-35379327632848.836</v>
      </c>
      <c r="L5559" s="444">
        <f t="shared" ca="1" si="189"/>
        <v>-8526417959516570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25">
      <c r="G5560" s="459"/>
      <c r="H5560" s="459">
        <v>5553</v>
      </c>
      <c r="I5560" s="444">
        <f t="shared" ca="1" si="190"/>
        <v>-8526417959516570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-35526741497985.711</v>
      </c>
      <c r="L5560" s="444">
        <f t="shared" ca="1" si="189"/>
        <v>-8561944701014556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25">
      <c r="G5561" s="459"/>
      <c r="H5561" s="459">
        <v>5554</v>
      </c>
      <c r="I5561" s="444">
        <f t="shared" ca="1" si="190"/>
        <v>-8561944701014556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-35674769587560.648</v>
      </c>
      <c r="L5561" s="444">
        <f t="shared" ca="1" si="189"/>
        <v>-8597619470602117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25">
      <c r="G5562" s="459"/>
      <c r="H5562" s="459">
        <v>5555</v>
      </c>
      <c r="I5562" s="444">
        <f t="shared" ca="1" si="190"/>
        <v>-8597619470602117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-35823414460842.156</v>
      </c>
      <c r="L5562" s="444">
        <f t="shared" ca="1" si="189"/>
        <v>-8633442885062959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25">
      <c r="G5563" s="459"/>
      <c r="H5563" s="459">
        <v>5556</v>
      </c>
      <c r="I5563" s="444">
        <f t="shared" ca="1" si="190"/>
        <v>-8633442885062959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-35972678687762.328</v>
      </c>
      <c r="L5563" s="444">
        <f t="shared" ca="1" si="189"/>
        <v>-8669415563750721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25">
      <c r="G5564" s="459"/>
      <c r="H5564" s="459">
        <v>5557</v>
      </c>
      <c r="I5564" s="444">
        <f t="shared" ca="1" si="190"/>
        <v>-8669415563750721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-36122564848961.336</v>
      </c>
      <c r="L5564" s="444">
        <f t="shared" ca="1" si="189"/>
        <v>-8705538128599682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25">
      <c r="G5565" s="459"/>
      <c r="H5565" s="459">
        <v>5558</v>
      </c>
      <c r="I5565" s="444">
        <f t="shared" ca="1" si="190"/>
        <v>-8705538128599682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-36273075535832.008</v>
      </c>
      <c r="L5565" s="444">
        <f t="shared" ca="1" si="189"/>
        <v>-8741811204135514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25">
      <c r="G5566" s="459"/>
      <c r="H5566" s="459">
        <v>5559</v>
      </c>
      <c r="I5566" s="444">
        <f t="shared" ca="1" si="190"/>
        <v>-8741811204135514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-36424213350564.641</v>
      </c>
      <c r="L5566" s="444">
        <f t="shared" ca="1" si="189"/>
        <v>-8778235417486079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25">
      <c r="G5567" s="459"/>
      <c r="H5567" s="459">
        <v>5560</v>
      </c>
      <c r="I5567" s="444">
        <f t="shared" ca="1" si="190"/>
        <v>-8778235417486079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-36575980906191.992</v>
      </c>
      <c r="L5567" s="444">
        <f t="shared" ca="1" si="189"/>
        <v>-8814811398392271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25">
      <c r="G5568" s="459"/>
      <c r="H5568" s="459">
        <v>5561</v>
      </c>
      <c r="I5568" s="444">
        <f t="shared" ca="1" si="190"/>
        <v>-8814811398392271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-36728380826634.461</v>
      </c>
      <c r="L5568" s="444">
        <f t="shared" ca="1" si="189"/>
        <v>-8851539779218905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25">
      <c r="G5569" s="459"/>
      <c r="H5569" s="459">
        <v>5562</v>
      </c>
      <c r="I5569" s="444">
        <f t="shared" ca="1" si="190"/>
        <v>-8851539779218905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-36881415746745.438</v>
      </c>
      <c r="L5569" s="444">
        <f t="shared" ca="1" si="189"/>
        <v>-8888421194965650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25">
      <c r="G5570" s="459"/>
      <c r="H5570" s="459">
        <v>5563</v>
      </c>
      <c r="I5570" s="444">
        <f t="shared" ca="1" si="190"/>
        <v>-8888421194965650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-37035088312356.867</v>
      </c>
      <c r="L5570" s="444">
        <f t="shared" ca="1" si="189"/>
        <v>-8925456283278007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25">
      <c r="G5571" s="459"/>
      <c r="H5571" s="459">
        <v>5564</v>
      </c>
      <c r="I5571" s="444">
        <f t="shared" ca="1" si="190"/>
        <v>-8925456283278007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-37189401180325.031</v>
      </c>
      <c r="L5571" s="444">
        <f t="shared" ca="1" si="189"/>
        <v>-8962645684458332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25">
      <c r="G5572" s="459"/>
      <c r="H5572" s="459">
        <v>5565</v>
      </c>
      <c r="I5572" s="444">
        <f t="shared" ca="1" si="190"/>
        <v>-8962645684458332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-37344357018576.383</v>
      </c>
      <c r="L5572" s="444">
        <f t="shared" ca="1" si="189"/>
        <v>-8999990041476908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25">
      <c r="G5573" s="459"/>
      <c r="H5573" s="459">
        <v>5566</v>
      </c>
      <c r="I5573" s="444">
        <f t="shared" ca="1" si="190"/>
        <v>-8999990041476908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-37499958506153.781</v>
      </c>
      <c r="L5573" s="444">
        <f t="shared" ca="1" si="189"/>
        <v>-9037489999983062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25">
      <c r="G5574" s="459"/>
      <c r="H5574" s="459">
        <v>5567</v>
      </c>
      <c r="I5574" s="444">
        <f t="shared" ca="1" si="190"/>
        <v>-9037489999983062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-37656208333262.758</v>
      </c>
      <c r="L5574" s="444">
        <f t="shared" ca="1" si="189"/>
        <v>-9075146208316324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25">
      <c r="G5575" s="459"/>
      <c r="H5575" s="459">
        <v>5568</v>
      </c>
      <c r="I5575" s="444">
        <f t="shared" ca="1" si="190"/>
        <v>-9075146208316324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-37813109201318.016</v>
      </c>
      <c r="L5575" s="444">
        <f t="shared" ca="1" si="189"/>
        <v>-9112959317517642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25">
      <c r="G5576" s="459"/>
      <c r="H5576" s="459">
        <v>5569</v>
      </c>
      <c r="I5576" s="444">
        <f t="shared" ca="1" si="190"/>
        <v>-9112959317517642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-37970663822990.172</v>
      </c>
      <c r="L5576" s="444">
        <f t="shared" ca="1" si="189"/>
        <v>-9150929981340632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25">
      <c r="G5577" s="459"/>
      <c r="H5577" s="459">
        <v>5570</v>
      </c>
      <c r="I5577" s="444">
        <f t="shared" ca="1" si="190"/>
        <v>-9150929981340632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-38128874922252.633</v>
      </c>
      <c r="L5577" s="444">
        <f t="shared" ca="1" si="189"/>
        <v>-9189058856262884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25">
      <c r="G5578" s="459"/>
      <c r="H5578" s="459">
        <v>5571</v>
      </c>
      <c r="I5578" s="444">
        <f t="shared" ca="1" si="190"/>
        <v>-9189058856262884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-38287745234428.68</v>
      </c>
      <c r="L5578" s="444">
        <f t="shared" ca="1" si="189"/>
        <v>-9227346601497312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25">
      <c r="G5579" s="459"/>
      <c r="H5579" s="459">
        <v>5572</v>
      </c>
      <c r="I5579" s="444">
        <f t="shared" ca="1" si="190"/>
        <v>-9227346601497312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-38447277506238.797</v>
      </c>
      <c r="L5579" s="444">
        <f t="shared" ca="1" si="189"/>
        <v>-9265793879003550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25">
      <c r="G5580" s="459"/>
      <c r="H5580" s="459">
        <v>5573</v>
      </c>
      <c r="I5580" s="444">
        <f t="shared" ca="1" si="190"/>
        <v>-9265793879003550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-38607474495848.125</v>
      </c>
      <c r="L5580" s="444">
        <f t="shared" ca="1" si="189"/>
        <v>-9304401353499398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25">
      <c r="G5581" s="459"/>
      <c r="H5581" s="459">
        <v>5574</v>
      </c>
      <c r="I5581" s="444">
        <f t="shared" ca="1" si="190"/>
        <v>-9304401353499398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-38768338972914.156</v>
      </c>
      <c r="L5581" s="444">
        <f t="shared" ca="1" si="189"/>
        <v>-9343169692472312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25">
      <c r="G5582" s="459"/>
      <c r="H5582" s="459">
        <v>5575</v>
      </c>
      <c r="I5582" s="444">
        <f t="shared" ca="1" si="190"/>
        <v>-9343169692472312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-38929873718634.633</v>
      </c>
      <c r="L5582" s="444">
        <f t="shared" ca="1" si="189"/>
        <v>-9382099566190946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25">
      <c r="G5583" s="459"/>
      <c r="H5583" s="459">
        <v>5576</v>
      </c>
      <c r="I5583" s="444">
        <f t="shared" ca="1" si="190"/>
        <v>-9382099566190946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-39092081525795.609</v>
      </c>
      <c r="L5583" s="444">
        <f t="shared" ca="1" si="189"/>
        <v>-9421191647716742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25">
      <c r="G5584" s="459"/>
      <c r="H5584" s="459">
        <v>5577</v>
      </c>
      <c r="I5584" s="444">
        <f t="shared" ca="1" si="190"/>
        <v>-9421191647716742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-39254965198819.758</v>
      </c>
      <c r="L5584" s="444">
        <f t="shared" ca="1" si="189"/>
        <v>-9460446612915562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25">
      <c r="G5585" s="459"/>
      <c r="H5585" s="459">
        <v>5578</v>
      </c>
      <c r="I5585" s="444">
        <f t="shared" ca="1" si="190"/>
        <v>-9460446612915562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-39418527553814.844</v>
      </c>
      <c r="L5585" s="444">
        <f t="shared" ca="1" si="189"/>
        <v>-9499865140469376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25">
      <c r="G5586" s="459"/>
      <c r="H5586" s="459">
        <v>5579</v>
      </c>
      <c r="I5586" s="444">
        <f t="shared" ca="1" si="190"/>
        <v>-9499865140469376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-39582771418622.398</v>
      </c>
      <c r="L5586" s="444">
        <f t="shared" ca="1" si="189"/>
        <v>-9539447911887998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25">
      <c r="G5587" s="459"/>
      <c r="H5587" s="459">
        <v>5580</v>
      </c>
      <c r="I5587" s="444">
        <f t="shared" ca="1" si="190"/>
        <v>-9539447911887998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-39747699632866.656</v>
      </c>
      <c r="L5587" s="444">
        <f t="shared" ca="1" si="189"/>
        <v>-9579195611520864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25">
      <c r="G5588" s="459"/>
      <c r="H5588" s="459">
        <v>5581</v>
      </c>
      <c r="I5588" s="444">
        <f t="shared" ca="1" si="190"/>
        <v>-9579195611520864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-39913315048003.602</v>
      </c>
      <c r="L5588" s="444">
        <f t="shared" ca="1" si="189"/>
        <v>-9619108926568868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25">
      <c r="G5589" s="459"/>
      <c r="H5589" s="459">
        <v>5582</v>
      </c>
      <c r="I5589" s="444">
        <f t="shared" ca="1" si="190"/>
        <v>-9619108926568868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-40079620527370.281</v>
      </c>
      <c r="L5589" s="444">
        <f t="shared" ca="1" si="189"/>
        <v>-9659188547096238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25">
      <c r="G5590" s="459"/>
      <c r="H5590" s="459">
        <v>5583</v>
      </c>
      <c r="I5590" s="444">
        <f t="shared" ca="1" si="190"/>
        <v>-9659188547096238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-40246618946234.328</v>
      </c>
      <c r="L5590" s="444">
        <f t="shared" ca="1" si="189"/>
        <v>-9699435166042472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25">
      <c r="G5591" s="459"/>
      <c r="H5591" s="459">
        <v>5584</v>
      </c>
      <c r="I5591" s="444">
        <f t="shared" ca="1" si="190"/>
        <v>-9699435166042472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-40414313191843.633</v>
      </c>
      <c r="L5591" s="444">
        <f t="shared" ca="1" si="189"/>
        <v>-9739849479234316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25">
      <c r="G5592" s="459"/>
      <c r="H5592" s="459">
        <v>5585</v>
      </c>
      <c r="I5592" s="444">
        <f t="shared" ca="1" si="190"/>
        <v>-9739849479234316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-40582706163476.313</v>
      </c>
      <c r="L5592" s="444">
        <f t="shared" ca="1" si="189"/>
        <v>-9780432185397792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25">
      <c r="G5593" s="459"/>
      <c r="H5593" s="459">
        <v>5586</v>
      </c>
      <c r="I5593" s="444">
        <f t="shared" ca="1" si="190"/>
        <v>-9780432185397792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-40751800772490.797</v>
      </c>
      <c r="L5593" s="444">
        <f t="shared" ca="1" si="189"/>
        <v>-9821183986170282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25">
      <c r="G5594" s="459"/>
      <c r="H5594" s="459">
        <v>5587</v>
      </c>
      <c r="I5594" s="444">
        <f t="shared" ca="1" si="190"/>
        <v>-9821183986170282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-40921599942376.172</v>
      </c>
      <c r="L5594" s="444">
        <f t="shared" ca="1" si="189"/>
        <v>-9862105586112658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25">
      <c r="G5595" s="459"/>
      <c r="H5595" s="459">
        <v>5588</v>
      </c>
      <c r="I5595" s="444">
        <f t="shared" ca="1" si="190"/>
        <v>-9862105586112658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-41092106608802.742</v>
      </c>
      <c r="L5595" s="444">
        <f t="shared" ca="1" si="189"/>
        <v>-9903197692721460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25">
      <c r="G5596" s="459"/>
      <c r="H5596" s="459">
        <v>5589</v>
      </c>
      <c r="I5596" s="444">
        <f t="shared" ca="1" si="190"/>
        <v>-9903197692721460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-41263323719672.75</v>
      </c>
      <c r="L5596" s="444">
        <f t="shared" ca="1" si="189"/>
        <v>-9944461016441132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25">
      <c r="G5597" s="459"/>
      <c r="H5597" s="459">
        <v>5590</v>
      </c>
      <c r="I5597" s="444">
        <f t="shared" ca="1" si="190"/>
        <v>-9944461016441132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-41435254235171.383</v>
      </c>
      <c r="L5597" s="444">
        <f t="shared" ca="1" si="189"/>
        <v>-9985896270676304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25">
      <c r="G5598" s="459"/>
      <c r="H5598" s="459">
        <v>5591</v>
      </c>
      <c r="I5598" s="444">
        <f t="shared" ca="1" si="190"/>
        <v>-9985896270676304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-41607901127817.93</v>
      </c>
      <c r="L5598" s="444">
        <f t="shared" ca="1" si="189"/>
        <v>-1.0027504171804122E+16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25">
      <c r="G5599" s="459"/>
      <c r="H5599" s="459">
        <v>5592</v>
      </c>
      <c r="I5599" s="444">
        <f t="shared" ca="1" si="190"/>
        <v>-1.0027504171804122E+16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-41781267382517.172</v>
      </c>
      <c r="L5599" s="444">
        <f t="shared" ca="1" si="189"/>
        <v>-1.006928543918664E+16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25">
      <c r="G5600" s="459"/>
      <c r="H5600" s="459">
        <v>5593</v>
      </c>
      <c r="I5600" s="444">
        <f t="shared" ca="1" si="190"/>
        <v>-1.006928543918664E+16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-41955355996611</v>
      </c>
      <c r="L5600" s="444">
        <f t="shared" ca="1" si="189"/>
        <v>-1.0111240795183252E+16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25">
      <c r="G5601" s="459"/>
      <c r="H5601" s="459">
        <v>5594</v>
      </c>
      <c r="I5601" s="444">
        <f t="shared" ca="1" si="190"/>
        <v>-1.0111240795183252E+16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-42130169979930.219</v>
      </c>
      <c r="L5601" s="444">
        <f t="shared" ca="1" si="189"/>
        <v>-1.0153370965163182E+16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25">
      <c r="G5602" s="459"/>
      <c r="H5602" s="459">
        <v>5595</v>
      </c>
      <c r="I5602" s="444">
        <f t="shared" ca="1" si="190"/>
        <v>-1.0153370965163182E+16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-42305712354846.594</v>
      </c>
      <c r="L5602" s="444">
        <f t="shared" ca="1" si="189"/>
        <v>-1.0195676677518028E+16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25">
      <c r="G5603" s="459"/>
      <c r="H5603" s="459">
        <v>5596</v>
      </c>
      <c r="I5603" s="444">
        <f t="shared" ca="1" si="190"/>
        <v>-1.0195676677518028E+16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-42481986156325.117</v>
      </c>
      <c r="L5603" s="444">
        <f t="shared" ca="1" si="189"/>
        <v>-1.0238158663674354E+16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25">
      <c r="G5604" s="459"/>
      <c r="H5604" s="459">
        <v>5597</v>
      </c>
      <c r="I5604" s="444">
        <f t="shared" ca="1" si="190"/>
        <v>-1.0238158663674354E+16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-42658994431976.477</v>
      </c>
      <c r="L5604" s="444">
        <f t="shared" ca="1" si="189"/>
        <v>-1.028081765810633E+16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25">
      <c r="G5605" s="459"/>
      <c r="H5605" s="459">
        <v>5598</v>
      </c>
      <c r="I5605" s="444">
        <f t="shared" ca="1" si="190"/>
        <v>-1.028081765810633E+16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-42836740242109.711</v>
      </c>
      <c r="L5605" s="444">
        <f t="shared" ca="1" si="189"/>
        <v>-1.032365439834844E+16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25">
      <c r="G5606" s="459"/>
      <c r="H5606" s="459">
        <v>5599</v>
      </c>
      <c r="I5606" s="444">
        <f t="shared" ca="1" si="190"/>
        <v>-1.032365439834844E+16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-43015226659785.164</v>
      </c>
      <c r="L5606" s="444">
        <f t="shared" ca="1" si="189"/>
        <v>-1.0366669625008226E+16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25">
      <c r="G5607" s="459"/>
      <c r="H5607" s="459">
        <v>5600</v>
      </c>
      <c r="I5607" s="444">
        <f t="shared" ca="1" si="190"/>
        <v>-1.0366669625008226E+16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-43194456770867.609</v>
      </c>
      <c r="L5607" s="444">
        <f t="shared" ca="1" si="189"/>
        <v>-1.0409864081779094E+16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25">
      <c r="G5608" s="459"/>
      <c r="H5608" s="459">
        <v>5601</v>
      </c>
      <c r="I5608" s="444">
        <f t="shared" ca="1" si="190"/>
        <v>-1.0409864081779094E+16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-43374433674079.555</v>
      </c>
      <c r="L5608" s="444">
        <f t="shared" ca="1" si="189"/>
        <v>-1.0453238515453174E+16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25">
      <c r="G5609" s="459"/>
      <c r="H5609" s="459">
        <v>5602</v>
      </c>
      <c r="I5609" s="444">
        <f t="shared" ca="1" si="190"/>
        <v>-1.0453238515453174E+16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-43555160481054.891</v>
      </c>
      <c r="L5609" s="444">
        <f t="shared" ca="1" si="189"/>
        <v>-1.0496793675934228E+16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25">
      <c r="G5610" s="459"/>
      <c r="H5610" s="459">
        <v>5603</v>
      </c>
      <c r="I5610" s="444">
        <f t="shared" ca="1" si="190"/>
        <v>-1.0496793675934228E+16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-43736640316392.617</v>
      </c>
      <c r="L5610" s="444">
        <f t="shared" ca="1" si="189"/>
        <v>-1.054053031625062E+16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25">
      <c r="G5611" s="459"/>
      <c r="H5611" s="459">
        <v>5604</v>
      </c>
      <c r="I5611" s="444">
        <f t="shared" ca="1" si="190"/>
        <v>-1.054053031625062E+16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-43918876317710.914</v>
      </c>
      <c r="L5611" s="444">
        <f t="shared" ca="1" si="189"/>
        <v>-1.058444919256833E+16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25">
      <c r="G5612" s="459"/>
      <c r="H5612" s="459">
        <v>5605</v>
      </c>
      <c r="I5612" s="444">
        <f t="shared" ca="1" si="190"/>
        <v>-1.058444919256833E+16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-44101871635701.375</v>
      </c>
      <c r="L5612" s="444">
        <f t="shared" ca="1" si="189"/>
        <v>-1.0628551064204032E+16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25">
      <c r="G5613" s="459"/>
      <c r="H5613" s="459">
        <v>5606</v>
      </c>
      <c r="I5613" s="444">
        <f t="shared" ca="1" si="190"/>
        <v>-1.0628551064204032E+16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-44285629434183.469</v>
      </c>
      <c r="L5613" s="444">
        <f t="shared" ca="1" si="189"/>
        <v>-1.0672836693638216E+16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25">
      <c r="G5614" s="459"/>
      <c r="H5614" s="459">
        <v>5607</v>
      </c>
      <c r="I5614" s="444">
        <f t="shared" ca="1" si="190"/>
        <v>-1.0672836693638216E+16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-44470152890159.234</v>
      </c>
      <c r="L5614" s="444">
        <f t="shared" ca="1" si="189"/>
        <v>-1.0717306846528376E+16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25">
      <c r="G5615" s="459"/>
      <c r="H5615" s="459">
        <v>5608</v>
      </c>
      <c r="I5615" s="444">
        <f t="shared" ca="1" si="190"/>
        <v>-1.0717306846528376E+16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-44655445193868.234</v>
      </c>
      <c r="L5615" s="444">
        <f t="shared" ca="1" si="189"/>
        <v>-1.0761962291722244E+16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25">
      <c r="G5616" s="459"/>
      <c r="H5616" s="459">
        <v>5609</v>
      </c>
      <c r="I5616" s="444">
        <f t="shared" ca="1" si="190"/>
        <v>-1.0761962291722244E+16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-44841509548842.68</v>
      </c>
      <c r="L5616" s="444">
        <f t="shared" ca="1" si="189"/>
        <v>-1.0806803801271086E+16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25">
      <c r="G5617" s="459"/>
      <c r="H5617" s="459">
        <v>5610</v>
      </c>
      <c r="I5617" s="444">
        <f t="shared" ca="1" si="190"/>
        <v>-1.0806803801271086E+16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-45028349171962.859</v>
      </c>
      <c r="L5617" s="444">
        <f t="shared" ca="1" si="189"/>
        <v>-1.0851832150443048E+16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25">
      <c r="G5618" s="459"/>
      <c r="H5618" s="459">
        <v>5611</v>
      </c>
      <c r="I5618" s="444">
        <f t="shared" ca="1" si="190"/>
        <v>-1.0851832150443048E+16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-45215967293512.703</v>
      </c>
      <c r="L5618" s="444">
        <f t="shared" ref="L5618:L5872" ca="1" si="194">I5618-J5618+K5618</f>
        <v>-1.089704811773656E+16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25">
      <c r="G5619" s="459"/>
      <c r="H5619" s="459">
        <v>5612</v>
      </c>
      <c r="I5619" s="444">
        <f t="shared" ref="I5619:I5873" ca="1" si="195">L5618</f>
        <v>-1.089704811773656E+16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-45404367157235.664</v>
      </c>
      <c r="L5619" s="444">
        <f t="shared" ca="1" si="194"/>
        <v>-1.0942452484893796E+16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25">
      <c r="G5620" s="459"/>
      <c r="H5620" s="459">
        <v>5613</v>
      </c>
      <c r="I5620" s="444">
        <f t="shared" ca="1" si="195"/>
        <v>-1.0942452484893796E+16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-45593552020390.813</v>
      </c>
      <c r="L5620" s="444">
        <f t="shared" ca="1" si="194"/>
        <v>-1.0988046036914186E+16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25">
      <c r="G5621" s="459"/>
      <c r="H5621" s="459">
        <v>5614</v>
      </c>
      <c r="I5621" s="444">
        <f t="shared" ca="1" si="195"/>
        <v>-1.0988046036914186E+16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-45783525153809.109</v>
      </c>
      <c r="L5621" s="444">
        <f t="shared" ca="1" si="194"/>
        <v>-1.1033829562067996E+16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25">
      <c r="G5622" s="459"/>
      <c r="H5622" s="459">
        <v>5615</v>
      </c>
      <c r="I5622" s="444">
        <f t="shared" ca="1" si="195"/>
        <v>-1.1033829562067996E+16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-45974289841949.984</v>
      </c>
      <c r="L5622" s="444">
        <f t="shared" ca="1" si="194"/>
        <v>-1.1079803851909946E+16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25">
      <c r="G5623" s="459"/>
      <c r="H5623" s="459">
        <v>5616</v>
      </c>
      <c r="I5623" s="444">
        <f t="shared" ca="1" si="195"/>
        <v>-1.1079803851909946E+16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-46165849382958.109</v>
      </c>
      <c r="L5623" s="444">
        <f t="shared" ca="1" si="194"/>
        <v>-1.1125969701292904E+16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25">
      <c r="G5624" s="459"/>
      <c r="H5624" s="459">
        <v>5617</v>
      </c>
      <c r="I5624" s="444">
        <f t="shared" ca="1" si="195"/>
        <v>-1.1125969701292904E+16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-46358207088720.43</v>
      </c>
      <c r="L5624" s="444">
        <f t="shared" ca="1" si="194"/>
        <v>-1.1172327908381624E+16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25">
      <c r="G5625" s="459"/>
      <c r="H5625" s="459">
        <v>5618</v>
      </c>
      <c r="I5625" s="444">
        <f t="shared" ca="1" si="195"/>
        <v>-1.1172327908381624E+16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-46551366284923.43</v>
      </c>
      <c r="L5625" s="444">
        <f t="shared" ca="1" si="194"/>
        <v>-1.1218879274666548E+16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25">
      <c r="G5626" s="459"/>
      <c r="H5626" s="459">
        <v>5619</v>
      </c>
      <c r="I5626" s="444">
        <f t="shared" ca="1" si="195"/>
        <v>-1.1218879274666548E+16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-46745330311110.617</v>
      </c>
      <c r="L5626" s="444">
        <f t="shared" ca="1" si="194"/>
        <v>-1.1265624604977658E+16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25">
      <c r="G5627" s="459"/>
      <c r="H5627" s="459">
        <v>5620</v>
      </c>
      <c r="I5627" s="444">
        <f t="shared" ca="1" si="195"/>
        <v>-1.1265624604977658E+16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-46940102520740.242</v>
      </c>
      <c r="L5627" s="444">
        <f t="shared" ca="1" si="194"/>
        <v>-1.1312564707498398E+16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25">
      <c r="G5628" s="459"/>
      <c r="H5628" s="459">
        <v>5621</v>
      </c>
      <c r="I5628" s="444">
        <f t="shared" ca="1" si="195"/>
        <v>-1.1312564707498398E+16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-47135686281243.328</v>
      </c>
      <c r="L5628" s="444">
        <f t="shared" ca="1" si="194"/>
        <v>-1.1359700393779642E+16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25">
      <c r="G5629" s="459"/>
      <c r="H5629" s="459">
        <v>5622</v>
      </c>
      <c r="I5629" s="444">
        <f t="shared" ca="1" si="195"/>
        <v>-1.1359700393779642E+16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-47332084974081.844</v>
      </c>
      <c r="L5629" s="444">
        <f t="shared" ca="1" si="194"/>
        <v>-1.1407032478753724E+16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25">
      <c r="G5630" s="459"/>
      <c r="H5630" s="459">
        <v>5623</v>
      </c>
      <c r="I5630" s="444">
        <f t="shared" ca="1" si="195"/>
        <v>-1.1407032478753724E+16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-47529301994807.18</v>
      </c>
      <c r="L5630" s="444">
        <f t="shared" ca="1" si="194"/>
        <v>-1.1454561780748532E+16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25">
      <c r="G5631" s="459"/>
      <c r="H5631" s="459">
        <v>5624</v>
      </c>
      <c r="I5631" s="444">
        <f t="shared" ca="1" si="195"/>
        <v>-1.1454561780748532E+16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-47727340753118.883</v>
      </c>
      <c r="L5631" s="444">
        <f t="shared" ca="1" si="194"/>
        <v>-1.150228912150165E+16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25">
      <c r="G5632" s="459"/>
      <c r="H5632" s="459">
        <v>5625</v>
      </c>
      <c r="I5632" s="444">
        <f t="shared" ca="1" si="195"/>
        <v>-1.150228912150165E+16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-47926204672923.539</v>
      </c>
      <c r="L5632" s="444">
        <f t="shared" ca="1" si="194"/>
        <v>-1.1550215326174574E+16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25">
      <c r="G5633" s="459"/>
      <c r="H5633" s="459">
        <v>5626</v>
      </c>
      <c r="I5633" s="444">
        <f t="shared" ca="1" si="195"/>
        <v>-1.1550215326174574E+16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-48125897192394.055</v>
      </c>
      <c r="L5633" s="444">
        <f t="shared" ca="1" si="194"/>
        <v>-1.1598341223366968E+16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25">
      <c r="G5634" s="459"/>
      <c r="H5634" s="459">
        <v>5627</v>
      </c>
      <c r="I5634" s="444">
        <f t="shared" ca="1" si="195"/>
        <v>-1.1598341223366968E+16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-48326421764029.031</v>
      </c>
      <c r="L5634" s="444">
        <f t="shared" ca="1" si="194"/>
        <v>-1.1646667645130998E+16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25">
      <c r="G5635" s="459"/>
      <c r="H5635" s="459">
        <v>5628</v>
      </c>
      <c r="I5635" s="444">
        <f t="shared" ca="1" si="195"/>
        <v>-1.1646667645130998E+16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-48527781854712.492</v>
      </c>
      <c r="L5635" s="444">
        <f t="shared" ca="1" si="194"/>
        <v>-1.169519542698571E+16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25">
      <c r="G5636" s="459"/>
      <c r="H5636" s="459">
        <v>5629</v>
      </c>
      <c r="I5636" s="444">
        <f t="shared" ca="1" si="195"/>
        <v>-1.169519542698571E+16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-48729980945773.789</v>
      </c>
      <c r="L5636" s="444">
        <f t="shared" ca="1" si="194"/>
        <v>-1.1743925407931484E+16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25">
      <c r="G5637" s="459"/>
      <c r="H5637" s="459">
        <v>5630</v>
      </c>
      <c r="I5637" s="444">
        <f t="shared" ca="1" si="195"/>
        <v>-1.1743925407931484E+16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-48933022533047.852</v>
      </c>
      <c r="L5637" s="444">
        <f t="shared" ca="1" si="194"/>
        <v>-1.1792858430464532E+16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25">
      <c r="G5638" s="459"/>
      <c r="H5638" s="459">
        <v>5631</v>
      </c>
      <c r="I5638" s="444">
        <f t="shared" ca="1" si="195"/>
        <v>-1.1792858430464532E+16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-49136910126935.547</v>
      </c>
      <c r="L5638" s="444">
        <f t="shared" ca="1" si="194"/>
        <v>-1.1841995340591468E+16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25">
      <c r="G5639" s="459"/>
      <c r="H5639" s="459">
        <v>5632</v>
      </c>
      <c r="I5639" s="444">
        <f t="shared" ca="1" si="195"/>
        <v>-1.1841995340591468E+16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-49341647252464.453</v>
      </c>
      <c r="L5639" s="444">
        <f t="shared" ca="1" si="194"/>
        <v>-1.1891336987843932E+16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25">
      <c r="G5640" s="459"/>
      <c r="H5640" s="459">
        <v>5633</v>
      </c>
      <c r="I5640" s="444">
        <f t="shared" ca="1" si="195"/>
        <v>-1.1891336987843932E+16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-49547237449349.719</v>
      </c>
      <c r="L5640" s="444">
        <f t="shared" ca="1" si="194"/>
        <v>-1.1940884225293282E+16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25">
      <c r="G5641" s="459"/>
      <c r="H5641" s="459">
        <v>5634</v>
      </c>
      <c r="I5641" s="444">
        <f t="shared" ca="1" si="195"/>
        <v>-1.1940884225293282E+16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-49753684272055.344</v>
      </c>
      <c r="L5641" s="444">
        <f t="shared" ca="1" si="194"/>
        <v>-1.1990637909565338E+16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25">
      <c r="G5642" s="459"/>
      <c r="H5642" s="459">
        <v>5635</v>
      </c>
      <c r="I5642" s="444">
        <f t="shared" ca="1" si="195"/>
        <v>-1.1990637909565338E+16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-49960991289855.578</v>
      </c>
      <c r="L5642" s="444">
        <f t="shared" ca="1" si="194"/>
        <v>-1.2040598900855194E+16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25">
      <c r="G5643" s="459"/>
      <c r="H5643" s="459">
        <v>5636</v>
      </c>
      <c r="I5643" s="444">
        <f t="shared" ca="1" si="195"/>
        <v>-1.2040598900855194E+16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-50169162086896.641</v>
      </c>
      <c r="L5643" s="444">
        <f t="shared" ca="1" si="194"/>
        <v>-1.209076806294209E+16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25">
      <c r="G5644" s="459"/>
      <c r="H5644" s="459">
        <v>5637</v>
      </c>
      <c r="I5644" s="444">
        <f t="shared" ca="1" si="195"/>
        <v>-1.209076806294209E+16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-50378200262258.711</v>
      </c>
      <c r="L5644" s="444">
        <f t="shared" ca="1" si="194"/>
        <v>-1.2141146263204348E+16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25">
      <c r="G5645" s="459"/>
      <c r="H5645" s="459">
        <v>5638</v>
      </c>
      <c r="I5645" s="444">
        <f t="shared" ca="1" si="195"/>
        <v>-1.2141146263204348E+16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-50588109430018.117</v>
      </c>
      <c r="L5645" s="444">
        <f t="shared" ca="1" si="194"/>
        <v>-1.2191734372634366E+16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25">
      <c r="G5646" s="459"/>
      <c r="H5646" s="459">
        <v>5639</v>
      </c>
      <c r="I5646" s="444">
        <f t="shared" ca="1" si="195"/>
        <v>-1.2191734372634366E+16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-50798893219309.859</v>
      </c>
      <c r="L5646" s="444">
        <f t="shared" ca="1" si="194"/>
        <v>-1.2242533265853676E+16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25">
      <c r="G5647" s="459"/>
      <c r="H5647" s="459">
        <v>5640</v>
      </c>
      <c r="I5647" s="444">
        <f t="shared" ca="1" si="195"/>
        <v>-1.2242533265853676E+16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-51010555274390.313</v>
      </c>
      <c r="L5647" s="444">
        <f t="shared" ca="1" si="194"/>
        <v>-1.2293543821128066E+16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25">
      <c r="G5648" s="459"/>
      <c r="H5648" s="459">
        <v>5641</v>
      </c>
      <c r="I5648" s="444">
        <f t="shared" ca="1" si="195"/>
        <v>-1.2293543821128066E+16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-51223099254700.273</v>
      </c>
      <c r="L5648" s="444">
        <f t="shared" ca="1" si="194"/>
        <v>-1.2344766920382766E+16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25">
      <c r="G5649" s="459"/>
      <c r="H5649" s="459">
        <v>5642</v>
      </c>
      <c r="I5649" s="444">
        <f t="shared" ca="1" si="195"/>
        <v>-1.2344766920382766E+16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-51436528834928.188</v>
      </c>
      <c r="L5649" s="444">
        <f t="shared" ca="1" si="194"/>
        <v>-1.2396203449217694E+16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25">
      <c r="G5650" s="459"/>
      <c r="H5650" s="459">
        <v>5643</v>
      </c>
      <c r="I5650" s="444">
        <f t="shared" ca="1" si="195"/>
        <v>-1.2396203449217694E+16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-51650847705073.727</v>
      </c>
      <c r="L5650" s="444">
        <f t="shared" ca="1" si="194"/>
        <v>-1.2447854296922768E+16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25">
      <c r="G5651" s="459"/>
      <c r="H5651" s="459">
        <v>5644</v>
      </c>
      <c r="I5651" s="444">
        <f t="shared" ca="1" si="195"/>
        <v>-1.2447854296922768E+16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-51866059570511.531</v>
      </c>
      <c r="L5651" s="444">
        <f t="shared" ca="1" si="194"/>
        <v>-1.249972035649328E+16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25">
      <c r="G5652" s="459"/>
      <c r="H5652" s="459">
        <v>5645</v>
      </c>
      <c r="I5652" s="444">
        <f t="shared" ca="1" si="195"/>
        <v>-1.249972035649328E+16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-52082168152055.336</v>
      </c>
      <c r="L5652" s="444">
        <f t="shared" ca="1" si="194"/>
        <v>-1.2551802524645336E+16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25">
      <c r="G5653" s="459"/>
      <c r="H5653" s="459">
        <v>5646</v>
      </c>
      <c r="I5653" s="444">
        <f t="shared" ca="1" si="195"/>
        <v>-1.2551802524645336E+16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-52299177186022.234</v>
      </c>
      <c r="L5653" s="444">
        <f t="shared" ca="1" si="194"/>
        <v>-1.2604101701831358E+16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25">
      <c r="G5654" s="459"/>
      <c r="H5654" s="459">
        <v>5647</v>
      </c>
      <c r="I5654" s="444">
        <f t="shared" ca="1" si="195"/>
        <v>-1.2604101701831358E+16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-52517090424297.328</v>
      </c>
      <c r="L5654" s="444">
        <f t="shared" ca="1" si="194"/>
        <v>-1.2656618792255656E+16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25">
      <c r="G5655" s="459"/>
      <c r="H5655" s="459">
        <v>5648</v>
      </c>
      <c r="I5655" s="444">
        <f t="shared" ca="1" si="195"/>
        <v>-1.2656618792255656E+16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-52735911634398.563</v>
      </c>
      <c r="L5655" s="444">
        <f t="shared" ca="1" si="194"/>
        <v>-1.2709354703890054E+16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25">
      <c r="G5656" s="459"/>
      <c r="H5656" s="459">
        <v>5649</v>
      </c>
      <c r="I5656" s="444">
        <f t="shared" ca="1" si="195"/>
        <v>-1.2709354703890054E+16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-52955644599541.891</v>
      </c>
      <c r="L5656" s="444">
        <f t="shared" ca="1" si="194"/>
        <v>-1.2762310348489596E+16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25">
      <c r="G5657" s="459"/>
      <c r="H5657" s="459">
        <v>5650</v>
      </c>
      <c r="I5657" s="444">
        <f t="shared" ca="1" si="195"/>
        <v>-1.2762310348489596E+16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-53176293118706.648</v>
      </c>
      <c r="L5657" s="444">
        <f t="shared" ca="1" si="194"/>
        <v>-1.2815486641608302E+16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25">
      <c r="G5658" s="459"/>
      <c r="H5658" s="459">
        <v>5651</v>
      </c>
      <c r="I5658" s="444">
        <f t="shared" ca="1" si="195"/>
        <v>-1.2815486641608302E+16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-53397861006701.258</v>
      </c>
      <c r="L5658" s="444">
        <f t="shared" ca="1" si="194"/>
        <v>-1.2868884502615004E+16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25">
      <c r="G5659" s="459"/>
      <c r="H5659" s="459">
        <v>5652</v>
      </c>
      <c r="I5659" s="444">
        <f t="shared" ca="1" si="195"/>
        <v>-1.2868884502615004E+16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-53620352094229.18</v>
      </c>
      <c r="L5659" s="444">
        <f t="shared" ca="1" si="194"/>
        <v>-1.2922504854709234E+16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25">
      <c r="G5660" s="459"/>
      <c r="H5660" s="459">
        <v>5653</v>
      </c>
      <c r="I5660" s="444">
        <f t="shared" ca="1" si="195"/>
        <v>-1.2922504854709234E+16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-53843770227955.141</v>
      </c>
      <c r="L5660" s="444">
        <f t="shared" ca="1" si="194"/>
        <v>-1.297634862493719E+16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25">
      <c r="G5661" s="459"/>
      <c r="H5661" s="459">
        <v>5654</v>
      </c>
      <c r="I5661" s="444">
        <f t="shared" ca="1" si="195"/>
        <v>-1.297634862493719E+16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-54068119270571.625</v>
      </c>
      <c r="L5661" s="444">
        <f t="shared" ca="1" si="194"/>
        <v>-1.3030416744207762E+16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25">
      <c r="G5662" s="459"/>
      <c r="H5662" s="459">
        <v>5655</v>
      </c>
      <c r="I5662" s="444">
        <f t="shared" ca="1" si="195"/>
        <v>-1.3030416744207762E+16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-54293403100865.672</v>
      </c>
      <c r="L5662" s="444">
        <f t="shared" ca="1" si="194"/>
        <v>-1.3084710147308628E+16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25">
      <c r="G5663" s="459"/>
      <c r="H5663" s="459">
        <v>5656</v>
      </c>
      <c r="I5663" s="444">
        <f t="shared" ca="1" si="195"/>
        <v>-1.3084710147308628E+16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-54519625613785.953</v>
      </c>
      <c r="L5663" s="444">
        <f t="shared" ca="1" si="194"/>
        <v>-1.3139229772922414E+16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25">
      <c r="G5664" s="459"/>
      <c r="H5664" s="459">
        <v>5657</v>
      </c>
      <c r="I5664" s="444">
        <f t="shared" ca="1" si="195"/>
        <v>-1.3139229772922414E+16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-54746790720510.055</v>
      </c>
      <c r="L5664" s="444">
        <f t="shared" ca="1" si="194"/>
        <v>-1.3193976563642924E+16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25">
      <c r="G5665" s="459"/>
      <c r="H5665" s="459">
        <v>5658</v>
      </c>
      <c r="I5665" s="444">
        <f t="shared" ca="1" si="195"/>
        <v>-1.3193976563642924E+16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-54974902348512.18</v>
      </c>
      <c r="L5665" s="444">
        <f t="shared" ca="1" si="194"/>
        <v>-1.3248951465991436E+16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25">
      <c r="G5666" s="459"/>
      <c r="H5666" s="459">
        <v>5659</v>
      </c>
      <c r="I5666" s="444">
        <f t="shared" ca="1" si="195"/>
        <v>-1.3248951465991436E+16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-55203964441630.984</v>
      </c>
      <c r="L5666" s="444">
        <f t="shared" ca="1" si="194"/>
        <v>-1.3304155430433066E+16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25">
      <c r="G5667" s="459"/>
      <c r="H5667" s="459">
        <v>5660</v>
      </c>
      <c r="I5667" s="444">
        <f t="shared" ca="1" si="195"/>
        <v>-1.3304155430433066E+16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-55433980960137.773</v>
      </c>
      <c r="L5667" s="444">
        <f t="shared" ca="1" si="194"/>
        <v>-1.3359589411393204E+16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25">
      <c r="G5668" s="459"/>
      <c r="H5668" s="459">
        <v>5661</v>
      </c>
      <c r="I5668" s="444">
        <f t="shared" ca="1" si="195"/>
        <v>-1.3359589411393204E+16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-55664955880805.016</v>
      </c>
      <c r="L5668" s="444">
        <f t="shared" ca="1" si="194"/>
        <v>-1.341525436727401E+16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25">
      <c r="G5669" s="459"/>
      <c r="H5669" s="459">
        <v>5662</v>
      </c>
      <c r="I5669" s="444">
        <f t="shared" ca="1" si="195"/>
        <v>-1.341525436727401E+16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-55896893196975.039</v>
      </c>
      <c r="L5669" s="444">
        <f t="shared" ca="1" si="194"/>
        <v>-1.3471151260470986E+16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25">
      <c r="G5670" s="459"/>
      <c r="H5670" s="459">
        <v>5663</v>
      </c>
      <c r="I5670" s="444">
        <f t="shared" ca="1" si="195"/>
        <v>-1.3471151260470986E+16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-56129796918629.109</v>
      </c>
      <c r="L5670" s="444">
        <f t="shared" ca="1" si="194"/>
        <v>-1.3527281057389616E+16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25">
      <c r="G5671" s="459"/>
      <c r="H5671" s="459">
        <v>5664</v>
      </c>
      <c r="I5671" s="444">
        <f t="shared" ca="1" si="195"/>
        <v>-1.3527281057389616E+16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-56363671072456.734</v>
      </c>
      <c r="L5671" s="444">
        <f t="shared" ca="1" si="194"/>
        <v>-1.3583644728462072E+16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25">
      <c r="G5672" s="459"/>
      <c r="H5672" s="459">
        <v>5665</v>
      </c>
      <c r="I5672" s="444">
        <f t="shared" ca="1" si="195"/>
        <v>-1.3583644728462072E+16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-56598519701925.297</v>
      </c>
      <c r="L5672" s="444">
        <f t="shared" ca="1" si="194"/>
        <v>-1.3640243248163998E+16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25">
      <c r="G5673" s="459"/>
      <c r="H5673" s="459">
        <v>5666</v>
      </c>
      <c r="I5673" s="444">
        <f t="shared" ca="1" si="195"/>
        <v>-1.3640243248163998E+16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-56834346867349.992</v>
      </c>
      <c r="L5673" s="444">
        <f t="shared" ca="1" si="194"/>
        <v>-1.3697077595031348E+16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25">
      <c r="G5674" s="459"/>
      <c r="H5674" s="459">
        <v>5667</v>
      </c>
      <c r="I5674" s="444">
        <f t="shared" ca="1" si="195"/>
        <v>-1.3697077595031348E+16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-57071156645963.945</v>
      </c>
      <c r="L5674" s="444">
        <f t="shared" ca="1" si="194"/>
        <v>-1.3754148751677312E+16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25">
      <c r="G5675" s="459"/>
      <c r="H5675" s="459">
        <v>5668</v>
      </c>
      <c r="I5675" s="444">
        <f t="shared" ca="1" si="195"/>
        <v>-1.3754148751677312E+16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-57308953131988.797</v>
      </c>
      <c r="L5675" s="444">
        <f t="shared" ca="1" si="194"/>
        <v>-1.38114577048093E+16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25">
      <c r="G5676" s="459"/>
      <c r="H5676" s="459">
        <v>5669</v>
      </c>
      <c r="I5676" s="444">
        <f t="shared" ca="1" si="195"/>
        <v>-1.38114577048093E+16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-57547740436705.414</v>
      </c>
      <c r="L5676" s="444">
        <f t="shared" ca="1" si="194"/>
        <v>-1.3869005445246006E+16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25">
      <c r="G5677" s="459"/>
      <c r="H5677" s="459">
        <v>5670</v>
      </c>
      <c r="I5677" s="444">
        <f t="shared" ca="1" si="195"/>
        <v>-1.3869005445246006E+16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-57787522688525.023</v>
      </c>
      <c r="L5677" s="444">
        <f t="shared" ca="1" si="194"/>
        <v>-1.3926792967934532E+16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25">
      <c r="G5678" s="459"/>
      <c r="H5678" s="459">
        <v>5671</v>
      </c>
      <c r="I5678" s="444">
        <f t="shared" ca="1" si="195"/>
        <v>-1.3926792967934532E+16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-58028304033060.547</v>
      </c>
      <c r="L5678" s="444">
        <f t="shared" ca="1" si="194"/>
        <v>-1.3984821271967592E+16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25">
      <c r="G5679" s="459"/>
      <c r="H5679" s="459">
        <v>5672</v>
      </c>
      <c r="I5679" s="444">
        <f t="shared" ca="1" si="195"/>
        <v>-1.3984821271967592E+16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-58270088633198.297</v>
      </c>
      <c r="L5679" s="444">
        <f t="shared" ca="1" si="194"/>
        <v>-1.404309136060079E+16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25">
      <c r="G5680" s="459"/>
      <c r="H5680" s="459">
        <v>5673</v>
      </c>
      <c r="I5680" s="444">
        <f t="shared" ca="1" si="195"/>
        <v>-1.404309136060079E+16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-58512880669169.961</v>
      </c>
      <c r="L5680" s="444">
        <f t="shared" ca="1" si="194"/>
        <v>-1.410160424126996E+16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25">
      <c r="G5681" s="459"/>
      <c r="H5681" s="459">
        <v>5674</v>
      </c>
      <c r="I5681" s="444">
        <f t="shared" ca="1" si="195"/>
        <v>-1.410160424126996E+16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-58756684338624.82</v>
      </c>
      <c r="L5681" s="444">
        <f t="shared" ca="1" si="194"/>
        <v>-1.4160360925608584E+16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25">
      <c r="G5682" s="459"/>
      <c r="H5682" s="459">
        <v>5675</v>
      </c>
      <c r="I5682" s="444">
        <f t="shared" ca="1" si="195"/>
        <v>-1.4160360925608584E+16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-59001503856702.43</v>
      </c>
      <c r="L5682" s="444">
        <f t="shared" ca="1" si="194"/>
        <v>-1.4219362429465286E+16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25">
      <c r="G5683" s="459"/>
      <c r="H5683" s="459">
        <v>5676</v>
      </c>
      <c r="I5683" s="444">
        <f t="shared" ca="1" si="195"/>
        <v>-1.4219362429465286E+16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-59247343456105.359</v>
      </c>
      <c r="L5683" s="444">
        <f t="shared" ca="1" si="194"/>
        <v>-1.4278609772921392E+16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25">
      <c r="G5684" s="459"/>
      <c r="H5684" s="459">
        <v>5677</v>
      </c>
      <c r="I5684" s="444">
        <f t="shared" ca="1" si="195"/>
        <v>-1.4278609772921392E+16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-59494207387172.469</v>
      </c>
      <c r="L5684" s="444">
        <f t="shared" ca="1" si="194"/>
        <v>-1.4338103980308564E+16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25">
      <c r="G5685" s="459"/>
      <c r="H5685" s="459">
        <v>5678</v>
      </c>
      <c r="I5685" s="444">
        <f t="shared" ca="1" si="195"/>
        <v>-1.4338103980308564E+16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-59742099917952.344</v>
      </c>
      <c r="L5685" s="444">
        <f t="shared" ca="1" si="194"/>
        <v>-1.4397846080226516E+16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25">
      <c r="G5686" s="459"/>
      <c r="H5686" s="459">
        <v>5679</v>
      </c>
      <c r="I5686" s="444">
        <f t="shared" ca="1" si="195"/>
        <v>-1.4397846080226516E+16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-59991025334277.148</v>
      </c>
      <c r="L5686" s="444">
        <f t="shared" ca="1" si="194"/>
        <v>-1.4457837105560794E+16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25">
      <c r="G5687" s="459"/>
      <c r="H5687" s="459">
        <v>5680</v>
      </c>
      <c r="I5687" s="444">
        <f t="shared" ca="1" si="195"/>
        <v>-1.4457837105560794E+16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-60240987939836.641</v>
      </c>
      <c r="L5687" s="444">
        <f t="shared" ca="1" si="194"/>
        <v>-1.451807809350063E+16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25">
      <c r="G5688" s="459"/>
      <c r="H5688" s="459">
        <v>5681</v>
      </c>
      <c r="I5688" s="444">
        <f t="shared" ca="1" si="195"/>
        <v>-1.451807809350063E+16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-60491992056252.617</v>
      </c>
      <c r="L5688" s="444">
        <f t="shared" ca="1" si="194"/>
        <v>-1.4578570085556882E+16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25">
      <c r="G5689" s="459"/>
      <c r="H5689" s="459">
        <v>5682</v>
      </c>
      <c r="I5689" s="444">
        <f t="shared" ca="1" si="195"/>
        <v>-1.4578570085556882E+16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-60744042023153.672</v>
      </c>
      <c r="L5689" s="444">
        <f t="shared" ca="1" si="194"/>
        <v>-1.4639314127580036E+16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25">
      <c r="G5690" s="459"/>
      <c r="H5690" s="459">
        <v>5683</v>
      </c>
      <c r="I5690" s="444">
        <f t="shared" ca="1" si="195"/>
        <v>-1.4639314127580036E+16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-60997142198250.156</v>
      </c>
      <c r="L5690" s="444">
        <f t="shared" ca="1" si="194"/>
        <v>-1.4700311269778286E+16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25">
      <c r="G5691" s="459"/>
      <c r="H5691" s="459">
        <v>5684</v>
      </c>
      <c r="I5691" s="444">
        <f t="shared" ca="1" si="195"/>
        <v>-1.4700311269778286E+16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-61251296957409.523</v>
      </c>
      <c r="L5691" s="444">
        <f t="shared" ca="1" si="194"/>
        <v>-1.4761562566735696E+16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25">
      <c r="G5692" s="459"/>
      <c r="H5692" s="459">
        <v>5685</v>
      </c>
      <c r="I5692" s="444">
        <f t="shared" ca="1" si="195"/>
        <v>-1.4761562566735696E+16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-61506510694732.063</v>
      </c>
      <c r="L5692" s="444">
        <f t="shared" ca="1" si="194"/>
        <v>-1.4823069077430428E+16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25">
      <c r="G5693" s="459"/>
      <c r="H5693" s="459">
        <v>5686</v>
      </c>
      <c r="I5693" s="444">
        <f t="shared" ca="1" si="195"/>
        <v>-1.4823069077430428E+16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-61762787822626.789</v>
      </c>
      <c r="L5693" s="444">
        <f t="shared" ca="1" si="194"/>
        <v>-1.4884831865253054E+16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25">
      <c r="G5694" s="459"/>
      <c r="H5694" s="459">
        <v>5687</v>
      </c>
      <c r="I5694" s="444">
        <f t="shared" ca="1" si="195"/>
        <v>-1.4884831865253054E+16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-62020132771887.734</v>
      </c>
      <c r="L5694" s="444">
        <f t="shared" ca="1" si="194"/>
        <v>-1.4946851998024942E+16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25">
      <c r="G5695" s="459"/>
      <c r="H5695" s="459">
        <v>5688</v>
      </c>
      <c r="I5695" s="444">
        <f t="shared" ca="1" si="195"/>
        <v>-1.4946851998024942E+16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-62278549991770.602</v>
      </c>
      <c r="L5695" s="444">
        <f t="shared" ca="1" si="194"/>
        <v>-1.5009130548016712E+16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25">
      <c r="G5696" s="459"/>
      <c r="H5696" s="459">
        <v>5689</v>
      </c>
      <c r="I5696" s="444">
        <f t="shared" ca="1" si="195"/>
        <v>-1.5009130548016712E+16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-62538043950069.633</v>
      </c>
      <c r="L5696" s="444">
        <f t="shared" ca="1" si="194"/>
        <v>-1.5071668591966782E+16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25">
      <c r="G5697" s="459"/>
      <c r="H5697" s="459">
        <v>5690</v>
      </c>
      <c r="I5697" s="444">
        <f t="shared" ca="1" si="195"/>
        <v>-1.5071668591966782E+16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-62798619133194.922</v>
      </c>
      <c r="L5697" s="444">
        <f t="shared" ca="1" si="194"/>
        <v>-1.5134467211099976E+16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25">
      <c r="G5698" s="459"/>
      <c r="H5698" s="459">
        <v>5691</v>
      </c>
      <c r="I5698" s="444">
        <f t="shared" ca="1" si="195"/>
        <v>-1.5134467211099976E+16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-63060280046249.898</v>
      </c>
      <c r="L5698" s="444">
        <f t="shared" ca="1" si="194"/>
        <v>-1.5197527491146226E+16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25">
      <c r="G5699" s="459"/>
      <c r="H5699" s="459">
        <v>5692</v>
      </c>
      <c r="I5699" s="444">
        <f t="shared" ca="1" si="195"/>
        <v>-1.5197527491146226E+16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-63323031213109.273</v>
      </c>
      <c r="L5699" s="444">
        <f t="shared" ca="1" si="194"/>
        <v>-1.5260850522359336E+16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25">
      <c r="G5700" s="459"/>
      <c r="H5700" s="459">
        <v>5693</v>
      </c>
      <c r="I5700" s="444">
        <f t="shared" ca="1" si="195"/>
        <v>-1.5260850522359336E+16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-63586877176497.234</v>
      </c>
      <c r="L5700" s="444">
        <f t="shared" ca="1" si="194"/>
        <v>-1.5324437399535834E+16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25">
      <c r="G5701" s="459"/>
      <c r="H5701" s="459">
        <v>5694</v>
      </c>
      <c r="I5701" s="444">
        <f t="shared" ca="1" si="195"/>
        <v>-1.5324437399535834E+16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-63851822498065.977</v>
      </c>
      <c r="L5701" s="444">
        <f t="shared" ca="1" si="194"/>
        <v>-1.53882892220339E+16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25">
      <c r="G5702" s="459"/>
      <c r="H5702" s="459">
        <v>5695</v>
      </c>
      <c r="I5702" s="444">
        <f t="shared" ca="1" si="195"/>
        <v>-1.53882892220339E+16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-64117871758474.57</v>
      </c>
      <c r="L5702" s="444">
        <f t="shared" ca="1" si="194"/>
        <v>-1.5452407093792374E+16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25">
      <c r="G5703" s="459"/>
      <c r="H5703" s="459">
        <v>5696</v>
      </c>
      <c r="I5703" s="444">
        <f t="shared" ca="1" si="195"/>
        <v>-1.5452407093792374E+16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-64385029557468.227</v>
      </c>
      <c r="L5703" s="444">
        <f t="shared" ca="1" si="194"/>
        <v>-1.5516792123349842E+16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25">
      <c r="G5704" s="459"/>
      <c r="H5704" s="459">
        <v>5697</v>
      </c>
      <c r="I5704" s="444">
        <f t="shared" ca="1" si="195"/>
        <v>-1.5516792123349842E+16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-64653300513957.672</v>
      </c>
      <c r="L5704" s="444">
        <f t="shared" ca="1" si="194"/>
        <v>-1.55814454238638E+16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25">
      <c r="G5705" s="459"/>
      <c r="H5705" s="459">
        <v>5698</v>
      </c>
      <c r="I5705" s="444">
        <f t="shared" ca="1" si="195"/>
        <v>-1.55814454238638E+16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-64922689266099.164</v>
      </c>
      <c r="L5705" s="444">
        <f t="shared" ca="1" si="194"/>
        <v>-1.56463681131299E+16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25">
      <c r="G5706" s="459"/>
      <c r="H5706" s="459">
        <v>5699</v>
      </c>
      <c r="I5706" s="444">
        <f t="shared" ca="1" si="195"/>
        <v>-1.56463681131299E+16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-65193200471374.586</v>
      </c>
      <c r="L5706" s="444">
        <f t="shared" ca="1" si="194"/>
        <v>-1.5711561313601274E+16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25">
      <c r="G5707" s="459"/>
      <c r="H5707" s="459">
        <v>5700</v>
      </c>
      <c r="I5707" s="444">
        <f t="shared" ca="1" si="195"/>
        <v>-1.5711561313601274E+16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-65464838806671.984</v>
      </c>
      <c r="L5707" s="444">
        <f t="shared" ca="1" si="194"/>
        <v>-1.5777026152407946E+16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25">
      <c r="G5708" s="459"/>
      <c r="H5708" s="459">
        <v>5701</v>
      </c>
      <c r="I5708" s="444">
        <f t="shared" ca="1" si="195"/>
        <v>-1.5777026152407946E+16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-65737608968366.438</v>
      </c>
      <c r="L5708" s="444">
        <f t="shared" ca="1" si="194"/>
        <v>-1.5842763761376312E+16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25">
      <c r="G5709" s="459"/>
      <c r="H5709" s="459">
        <v>5702</v>
      </c>
      <c r="I5709" s="444">
        <f t="shared" ca="1" si="195"/>
        <v>-1.5842763761376312E+16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-66011515672401.297</v>
      </c>
      <c r="L5709" s="444">
        <f t="shared" ca="1" si="194"/>
        <v>-1.5908775277048714E+16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25">
      <c r="G5710" s="459"/>
      <c r="H5710" s="459">
        <v>5703</v>
      </c>
      <c r="I5710" s="444">
        <f t="shared" ca="1" si="195"/>
        <v>-1.5908775277048714E+16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-66286563654369.648</v>
      </c>
      <c r="L5710" s="444">
        <f t="shared" ca="1" si="194"/>
        <v>-1.5975061840703084E+16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25">
      <c r="G5711" s="459"/>
      <c r="H5711" s="459">
        <v>5704</v>
      </c>
      <c r="I5711" s="444">
        <f t="shared" ca="1" si="195"/>
        <v>-1.5975061840703084E+16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-66562757669596.172</v>
      </c>
      <c r="L5711" s="444">
        <f t="shared" ca="1" si="194"/>
        <v>-1.604162459837268E+16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25">
      <c r="G5712" s="459"/>
      <c r="H5712" s="459">
        <v>5705</v>
      </c>
      <c r="I5712" s="444">
        <f t="shared" ca="1" si="195"/>
        <v>-1.604162459837268E+16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-66840102493219.5</v>
      </c>
      <c r="L5712" s="444">
        <f t="shared" ca="1" si="194"/>
        <v>-1.61084647008659E+16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25">
      <c r="G5713" s="459"/>
      <c r="H5713" s="459">
        <v>5706</v>
      </c>
      <c r="I5713" s="444">
        <f t="shared" ca="1" si="195"/>
        <v>-1.61084647008659E+16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-67118602920274.586</v>
      </c>
      <c r="L5713" s="444">
        <f t="shared" ca="1" si="194"/>
        <v>-1.6175583303786174E+16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25">
      <c r="G5714" s="459"/>
      <c r="H5714" s="459">
        <v>5707</v>
      </c>
      <c r="I5714" s="444">
        <f t="shared" ca="1" si="195"/>
        <v>-1.6175583303786174E+16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-67398263765775.719</v>
      </c>
      <c r="L5714" s="444">
        <f t="shared" ca="1" si="194"/>
        <v>-1.624298156755195E+16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25">
      <c r="G5715" s="459"/>
      <c r="H5715" s="459">
        <v>5708</v>
      </c>
      <c r="I5715" s="444">
        <f t="shared" ca="1" si="195"/>
        <v>-1.624298156755195E+16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-67679089864799.797</v>
      </c>
      <c r="L5715" s="444">
        <f t="shared" ca="1" si="194"/>
        <v>-1.631066065741675E+16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25">
      <c r="G5716" s="459"/>
      <c r="H5716" s="459">
        <v>5709</v>
      </c>
      <c r="I5716" s="444">
        <f t="shared" ca="1" si="195"/>
        <v>-1.631066065741675E+16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-67961086072569.789</v>
      </c>
      <c r="L5716" s="444">
        <f t="shared" ca="1" si="194"/>
        <v>-1.637862174348932E+16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25">
      <c r="G5717" s="459"/>
      <c r="H5717" s="459">
        <v>5710</v>
      </c>
      <c r="I5717" s="444">
        <f t="shared" ca="1" si="195"/>
        <v>-1.637862174348932E+16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-68244257264538.82</v>
      </c>
      <c r="L5717" s="444">
        <f t="shared" ca="1" si="194"/>
        <v>-1.6446866000753858E+16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25">
      <c r="G5718" s="459"/>
      <c r="H5718" s="459">
        <v>5711</v>
      </c>
      <c r="I5718" s="444">
        <f t="shared" ca="1" si="195"/>
        <v>-1.6446866000753858E+16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-68528608336474.414</v>
      </c>
      <c r="L5718" s="444">
        <f t="shared" ca="1" si="194"/>
        <v>-1.6515394609090332E+16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25">
      <c r="G5719" s="459"/>
      <c r="H5719" s="459">
        <v>5712</v>
      </c>
      <c r="I5719" s="444">
        <f t="shared" ca="1" si="195"/>
        <v>-1.6515394609090332E+16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-68814144204543.047</v>
      </c>
      <c r="L5719" s="444">
        <f t="shared" ca="1" si="194"/>
        <v>-1.6584208753294876E+16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25">
      <c r="G5720" s="459"/>
      <c r="H5720" s="459">
        <v>5713</v>
      </c>
      <c r="I5720" s="444">
        <f t="shared" ca="1" si="195"/>
        <v>-1.6584208753294876E+16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-69100869805395.313</v>
      </c>
      <c r="L5720" s="444">
        <f t="shared" ca="1" si="194"/>
        <v>-1.6653309623100272E+16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25">
      <c r="G5721" s="459"/>
      <c r="H5721" s="459">
        <v>5714</v>
      </c>
      <c r="I5721" s="444">
        <f t="shared" ca="1" si="195"/>
        <v>-1.6653309623100272E+16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-69388790096251.125</v>
      </c>
      <c r="L5721" s="444">
        <f t="shared" ca="1" si="194"/>
        <v>-1.6722698413196524E+16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25">
      <c r="G5722" s="459"/>
      <c r="H5722" s="459">
        <v>5715</v>
      </c>
      <c r="I5722" s="444">
        <f t="shared" ca="1" si="195"/>
        <v>-1.6722698413196524E+16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-69677910054985.516</v>
      </c>
      <c r="L5722" s="444">
        <f t="shared" ca="1" si="194"/>
        <v>-1.679237632325151E+16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25">
      <c r="G5723" s="459"/>
      <c r="H5723" s="459">
        <v>5716</v>
      </c>
      <c r="I5723" s="444">
        <f t="shared" ca="1" si="195"/>
        <v>-1.679237632325151E+16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-69968234680214.625</v>
      </c>
      <c r="L5723" s="444">
        <f t="shared" ca="1" si="194"/>
        <v>-1.6862344557931724E+16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25">
      <c r="G5724" s="459"/>
      <c r="H5724" s="459">
        <v>5717</v>
      </c>
      <c r="I5724" s="444">
        <f t="shared" ca="1" si="195"/>
        <v>-1.6862344557931724E+16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-70259768991382.18</v>
      </c>
      <c r="L5724" s="444">
        <f t="shared" ca="1" si="194"/>
        <v>-1.6932604326923106E+16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25">
      <c r="G5725" s="459"/>
      <c r="H5725" s="459">
        <v>5718</v>
      </c>
      <c r="I5725" s="444">
        <f t="shared" ca="1" si="195"/>
        <v>-1.6932604326923106E+16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-70552518028846.281</v>
      </c>
      <c r="L5725" s="444">
        <f t="shared" ca="1" si="194"/>
        <v>-1.7003156844951952E+16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25">
      <c r="G5726" s="459"/>
      <c r="H5726" s="459">
        <v>5719</v>
      </c>
      <c r="I5726" s="444">
        <f t="shared" ca="1" si="195"/>
        <v>-1.7003156844951952E+16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-70846486853966.469</v>
      </c>
      <c r="L5726" s="444">
        <f t="shared" ca="1" si="194"/>
        <v>-1.7074003331805918E+16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25">
      <c r="G5727" s="459"/>
      <c r="H5727" s="459">
        <v>5720</v>
      </c>
      <c r="I5727" s="444">
        <f t="shared" ca="1" si="195"/>
        <v>-1.7074003331805918E+16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-71141680549191.328</v>
      </c>
      <c r="L5727" s="444">
        <f t="shared" ca="1" si="194"/>
        <v>-1.714514501235511E+16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25">
      <c r="G5728" s="459"/>
      <c r="H5728" s="459">
        <v>5721</v>
      </c>
      <c r="I5728" s="444">
        <f t="shared" ca="1" si="195"/>
        <v>-1.714514501235511E+16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-71438104218146.297</v>
      </c>
      <c r="L5728" s="444">
        <f t="shared" ca="1" si="194"/>
        <v>-1.7216583116573256E+16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25">
      <c r="G5729" s="459"/>
      <c r="H5729" s="459">
        <v>5722</v>
      </c>
      <c r="I5729" s="444">
        <f t="shared" ca="1" si="195"/>
        <v>-1.7216583116573256E+16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-71735762985721.906</v>
      </c>
      <c r="L5729" s="444">
        <f t="shared" ca="1" si="194"/>
        <v>-1.7288318879558978E+16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25">
      <c r="G5730" s="459"/>
      <c r="H5730" s="459">
        <v>5723</v>
      </c>
      <c r="I5730" s="444">
        <f t="shared" ca="1" si="195"/>
        <v>-1.7288318879558978E+16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-72034661998162.406</v>
      </c>
      <c r="L5730" s="444">
        <f t="shared" ca="1" si="194"/>
        <v>-1.736035354155714E+16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25">
      <c r="G5731" s="459"/>
      <c r="H5731" s="459">
        <v>5724</v>
      </c>
      <c r="I5731" s="444">
        <f t="shared" ca="1" si="195"/>
        <v>-1.736035354155714E+16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-72334806423154.75</v>
      </c>
      <c r="L5731" s="444">
        <f t="shared" ca="1" si="194"/>
        <v>-1.7432688347980294E+16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25">
      <c r="G5732" s="459"/>
      <c r="H5732" s="459">
        <v>5725</v>
      </c>
      <c r="I5732" s="444">
        <f t="shared" ca="1" si="195"/>
        <v>-1.7432688347980294E+16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-72636201449917.891</v>
      </c>
      <c r="L5732" s="444">
        <f t="shared" ca="1" si="194"/>
        <v>-1.7505324549430212E+16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25">
      <c r="G5733" s="459"/>
      <c r="H5733" s="459">
        <v>5726</v>
      </c>
      <c r="I5733" s="444">
        <f t="shared" ca="1" si="195"/>
        <v>-1.7505324549430212E+16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-72938852289292.547</v>
      </c>
      <c r="L5733" s="444">
        <f t="shared" ca="1" si="194"/>
        <v>-1.7578263401719504E+16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25">
      <c r="G5734" s="459"/>
      <c r="H5734" s="459">
        <v>5727</v>
      </c>
      <c r="I5734" s="444">
        <f t="shared" ca="1" si="195"/>
        <v>-1.7578263401719504E+16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-73242764173831.281</v>
      </c>
      <c r="L5734" s="444">
        <f t="shared" ca="1" si="194"/>
        <v>-1.7651506165893336E+16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25">
      <c r="G5735" s="459"/>
      <c r="H5735" s="459">
        <v>5728</v>
      </c>
      <c r="I5735" s="444">
        <f t="shared" ca="1" si="195"/>
        <v>-1.7651506165893336E+16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-73547942357888.906</v>
      </c>
      <c r="L5735" s="444">
        <f t="shared" ca="1" si="194"/>
        <v>-1.7725054108251224E+16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25">
      <c r="G5736" s="459"/>
      <c r="H5736" s="459">
        <v>5729</v>
      </c>
      <c r="I5736" s="444">
        <f t="shared" ca="1" si="195"/>
        <v>-1.7725054108251224E+16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-73854392117713.438</v>
      </c>
      <c r="L5736" s="444">
        <f t="shared" ca="1" si="194"/>
        <v>-1.7798908500368938E+16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25">
      <c r="G5737" s="459"/>
      <c r="H5737" s="459">
        <v>5730</v>
      </c>
      <c r="I5737" s="444">
        <f t="shared" ca="1" si="195"/>
        <v>-1.7798908500368938E+16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-74162118751537.234</v>
      </c>
      <c r="L5737" s="444">
        <f t="shared" ca="1" si="194"/>
        <v>-1.7873070619120476E+16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25">
      <c r="G5738" s="459"/>
      <c r="H5738" s="459">
        <v>5731</v>
      </c>
      <c r="I5738" s="444">
        <f t="shared" ca="1" si="195"/>
        <v>-1.7873070619120476E+16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-74471127579668.656</v>
      </c>
      <c r="L5738" s="444">
        <f t="shared" ca="1" si="194"/>
        <v>-1.7947541746700144E+16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25">
      <c r="G5739" s="459"/>
      <c r="H5739" s="459">
        <v>5732</v>
      </c>
      <c r="I5739" s="444">
        <f t="shared" ca="1" si="195"/>
        <v>-1.7947541746700144E+16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-74781423944583.938</v>
      </c>
      <c r="L5739" s="444">
        <f t="shared" ca="1" si="194"/>
        <v>-1.8022323170644728E+16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25">
      <c r="G5740" s="459"/>
      <c r="H5740" s="459">
        <v>5733</v>
      </c>
      <c r="I5740" s="444">
        <f t="shared" ca="1" si="195"/>
        <v>-1.8022323170644728E+16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-75093013211019.703</v>
      </c>
      <c r="L5740" s="444">
        <f t="shared" ca="1" si="194"/>
        <v>-1.8097416183855748E+16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25">
      <c r="G5741" s="459"/>
      <c r="H5741" s="459">
        <v>5734</v>
      </c>
      <c r="I5741" s="444">
        <f t="shared" ca="1" si="195"/>
        <v>-1.8097416183855748E+16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-75405900766065.609</v>
      </c>
      <c r="L5741" s="444">
        <f t="shared" ca="1" si="194"/>
        <v>-1.8172822084621812E+16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25">
      <c r="G5742" s="459"/>
      <c r="H5742" s="459">
        <v>5735</v>
      </c>
      <c r="I5742" s="444">
        <f t="shared" ca="1" si="195"/>
        <v>-1.8172822084621812E+16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-75720092019257.547</v>
      </c>
      <c r="L5742" s="444">
        <f t="shared" ca="1" si="194"/>
        <v>-1.8248542176641068E+16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25">
      <c r="G5743" s="459"/>
      <c r="H5743" s="459">
        <v>5736</v>
      </c>
      <c r="I5743" s="444">
        <f t="shared" ca="1" si="195"/>
        <v>-1.8248542176641068E+16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-76035592402671.109</v>
      </c>
      <c r="L5743" s="444">
        <f t="shared" ca="1" si="194"/>
        <v>-1.832457776904374E+16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25">
      <c r="G5744" s="459"/>
      <c r="H5744" s="459">
        <v>5737</v>
      </c>
      <c r="I5744" s="444">
        <f t="shared" ca="1" si="195"/>
        <v>-1.832457776904374E+16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-76352407371015.578</v>
      </c>
      <c r="L5744" s="444">
        <f t="shared" ca="1" si="194"/>
        <v>-1.8400930176414756E+16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25">
      <c r="G5745" s="459"/>
      <c r="H5745" s="459">
        <v>5738</v>
      </c>
      <c r="I5745" s="444">
        <f t="shared" ca="1" si="195"/>
        <v>-1.8400930176414756E+16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-76670542401728.156</v>
      </c>
      <c r="L5745" s="444">
        <f t="shared" ca="1" si="194"/>
        <v>-1.8477600718816484E+16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25">
      <c r="G5746" s="459"/>
      <c r="H5746" s="459">
        <v>5739</v>
      </c>
      <c r="I5746" s="444">
        <f t="shared" ca="1" si="195"/>
        <v>-1.8477600718816484E+16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-76990002995068.688</v>
      </c>
      <c r="L5746" s="444">
        <f t="shared" ca="1" si="194"/>
        <v>-1.8554590721811552E+16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25">
      <c r="G5747" s="459"/>
      <c r="H5747" s="459">
        <v>5740</v>
      </c>
      <c r="I5747" s="444">
        <f t="shared" ca="1" si="195"/>
        <v>-1.8554590721811552E+16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-77310794674214.797</v>
      </c>
      <c r="L5747" s="444">
        <f t="shared" ca="1" si="194"/>
        <v>-1.8631901516485768E+16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25">
      <c r="G5748" s="459"/>
      <c r="H5748" s="459">
        <v>5741</v>
      </c>
      <c r="I5748" s="444">
        <f t="shared" ca="1" si="195"/>
        <v>-1.8631901516485768E+16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-77632922985357.359</v>
      </c>
      <c r="L5748" s="444">
        <f t="shared" ca="1" si="194"/>
        <v>-1.8709534439471124E+16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25">
      <c r="G5749" s="459"/>
      <c r="H5749" s="459">
        <v>5742</v>
      </c>
      <c r="I5749" s="444">
        <f t="shared" ca="1" si="195"/>
        <v>-1.8709534439471124E+16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-77956393497796.344</v>
      </c>
      <c r="L5749" s="444">
        <f t="shared" ca="1" si="194"/>
        <v>-1.878749083296892E+16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25">
      <c r="G5750" s="459"/>
      <c r="H5750" s="459">
        <v>5743</v>
      </c>
      <c r="I5750" s="444">
        <f t="shared" ca="1" si="195"/>
        <v>-1.878749083296892E+16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-78281211804037.172</v>
      </c>
      <c r="L5750" s="444">
        <f t="shared" ca="1" si="194"/>
        <v>-1.8865772044772956E+16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25">
      <c r="G5751" s="459"/>
      <c r="H5751" s="459">
        <v>5744</v>
      </c>
      <c r="I5751" s="444">
        <f t="shared" ca="1" si="195"/>
        <v>-1.8865772044772956E+16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-78607383519887.313</v>
      </c>
      <c r="L5751" s="444">
        <f t="shared" ca="1" si="194"/>
        <v>-1.8944379428292844E+16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25">
      <c r="G5752" s="459"/>
      <c r="H5752" s="459">
        <v>5745</v>
      </c>
      <c r="I5752" s="444">
        <f t="shared" ca="1" si="195"/>
        <v>-1.8944379428292844E+16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-78934914284553.516</v>
      </c>
      <c r="L5752" s="444">
        <f t="shared" ca="1" si="194"/>
        <v>-1.9023314342577396E+16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25">
      <c r="G5753" s="459"/>
      <c r="H5753" s="459">
        <v>5746</v>
      </c>
      <c r="I5753" s="444">
        <f t="shared" ca="1" si="195"/>
        <v>-1.9023314342577396E+16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-79263809760739.156</v>
      </c>
      <c r="L5753" s="444">
        <f t="shared" ca="1" si="194"/>
        <v>-1.9102578152338136E+16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25">
      <c r="G5754" s="459"/>
      <c r="H5754" s="459">
        <v>5747</v>
      </c>
      <c r="I5754" s="444">
        <f t="shared" ca="1" si="195"/>
        <v>-1.9102578152338136E+16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-79594075634742.234</v>
      </c>
      <c r="L5754" s="444">
        <f t="shared" ca="1" si="194"/>
        <v>-1.918217222797288E+16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25">
      <c r="G5755" s="459"/>
      <c r="H5755" s="459">
        <v>5748</v>
      </c>
      <c r="I5755" s="444">
        <f t="shared" ca="1" si="195"/>
        <v>-1.918217222797288E+16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-79925717616553.672</v>
      </c>
      <c r="L5755" s="444">
        <f t="shared" ca="1" si="194"/>
        <v>-1.9262097945589432E+16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25">
      <c r="G5756" s="459"/>
      <c r="H5756" s="459">
        <v>5749</v>
      </c>
      <c r="I5756" s="444">
        <f t="shared" ca="1" si="195"/>
        <v>-1.9262097945589432E+16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-80258741439955.969</v>
      </c>
      <c r="L5756" s="444">
        <f t="shared" ca="1" si="194"/>
        <v>-1.9342356687029388E+16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25">
      <c r="G5757" s="459"/>
      <c r="H5757" s="459">
        <v>5750</v>
      </c>
      <c r="I5757" s="444">
        <f t="shared" ca="1" si="195"/>
        <v>-1.9342356687029388E+16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-80593152862622.453</v>
      </c>
      <c r="L5757" s="444">
        <f t="shared" ca="1" si="194"/>
        <v>-1.9422949839892012E+16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25">
      <c r="G5758" s="459"/>
      <c r="H5758" s="459">
        <v>5751</v>
      </c>
      <c r="I5758" s="444">
        <f t="shared" ca="1" si="195"/>
        <v>-1.9422949839892012E+16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-80928957666216.719</v>
      </c>
      <c r="L5758" s="444">
        <f t="shared" ca="1" si="194"/>
        <v>-1.9503878797558228E+16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25">
      <c r="G5759" s="459"/>
      <c r="H5759" s="459">
        <v>5752</v>
      </c>
      <c r="I5759" s="444">
        <f t="shared" ca="1" si="195"/>
        <v>-1.9503878797558228E+16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-81266161656492.609</v>
      </c>
      <c r="L5759" s="444">
        <f t="shared" ca="1" si="194"/>
        <v>-1.958514495921472E+16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25">
      <c r="G5760" s="459"/>
      <c r="H5760" s="459">
        <v>5753</v>
      </c>
      <c r="I5760" s="444">
        <f t="shared" ca="1" si="195"/>
        <v>-1.958514495921472E+16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-81604770663394.672</v>
      </c>
      <c r="L5760" s="444">
        <f t="shared" ca="1" si="194"/>
        <v>-1.9666749729878116E+16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25">
      <c r="G5761" s="459"/>
      <c r="H5761" s="459">
        <v>5754</v>
      </c>
      <c r="I5761" s="444">
        <f t="shared" ca="1" si="195"/>
        <v>-1.9666749729878116E+16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-81944790541158.813</v>
      </c>
      <c r="L5761" s="444">
        <f t="shared" ca="1" si="194"/>
        <v>-1.9748694520419276E+16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25">
      <c r="G5762" s="459"/>
      <c r="H5762" s="459">
        <v>5755</v>
      </c>
      <c r="I5762" s="444">
        <f t="shared" ca="1" si="195"/>
        <v>-1.9748694520419276E+16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-82286227168413.656</v>
      </c>
      <c r="L5762" s="444">
        <f t="shared" ca="1" si="194"/>
        <v>-1.9830980747587688E+16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25">
      <c r="G5763" s="459"/>
      <c r="H5763" s="459">
        <v>5756</v>
      </c>
      <c r="I5763" s="444">
        <f t="shared" ca="1" si="195"/>
        <v>-1.9830980747587688E+16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-82629086448282.031</v>
      </c>
      <c r="L5763" s="444">
        <f t="shared" ca="1" si="194"/>
        <v>-1.9913609834035972E+16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25">
      <c r="G5764" s="459"/>
      <c r="H5764" s="459">
        <v>5757</v>
      </c>
      <c r="I5764" s="444">
        <f t="shared" ca="1" si="195"/>
        <v>-1.9913609834035972E+16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-82973374308483.219</v>
      </c>
      <c r="L5764" s="444">
        <f t="shared" ca="1" si="194"/>
        <v>-1.9996583208344456E+16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25">
      <c r="G5765" s="459"/>
      <c r="H5765" s="459">
        <v>5758</v>
      </c>
      <c r="I5765" s="444">
        <f t="shared" ca="1" si="195"/>
        <v>-1.9996583208344456E+16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-83319096701435.234</v>
      </c>
      <c r="L5765" s="444">
        <f t="shared" ca="1" si="194"/>
        <v>-2.0079902305045892E+16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25">
      <c r="G5766" s="459"/>
      <c r="H5766" s="459">
        <v>5759</v>
      </c>
      <c r="I5766" s="444">
        <f t="shared" ca="1" si="195"/>
        <v>-2.0079902305045892E+16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-83666259604357.875</v>
      </c>
      <c r="L5766" s="444">
        <f t="shared" ca="1" si="194"/>
        <v>-2.0163568564650248E+16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25">
      <c r="G5767" s="459"/>
      <c r="H5767" s="459">
        <v>5760</v>
      </c>
      <c r="I5767" s="444">
        <f t="shared" ca="1" si="195"/>
        <v>-2.0163568564650248E+16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-84014869019376.031</v>
      </c>
      <c r="L5767" s="444">
        <f t="shared" ca="1" si="194"/>
        <v>-2.0247583433669624E+16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25">
      <c r="G5768" s="459"/>
      <c r="H5768" s="459">
        <v>5761</v>
      </c>
      <c r="I5768" s="444">
        <f t="shared" ca="1" si="195"/>
        <v>-2.0247583433669624E+16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-84364930973623.438</v>
      </c>
      <c r="L5768" s="444">
        <f t="shared" ca="1" si="194"/>
        <v>-2.0331948364643248E+16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25">
      <c r="G5769" s="459"/>
      <c r="H5769" s="459">
        <v>5762</v>
      </c>
      <c r="I5769" s="444">
        <f t="shared" ca="1" si="195"/>
        <v>-2.0331948364643248E+16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-84716451519346.859</v>
      </c>
      <c r="L5769" s="444">
        <f t="shared" ca="1" si="194"/>
        <v>-2.0416664816162596E+16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25">
      <c r="G5770" s="459"/>
      <c r="H5770" s="459">
        <v>5763</v>
      </c>
      <c r="I5770" s="444">
        <f t="shared" ca="1" si="195"/>
        <v>-2.0416664816162596E+16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-85069436734010.813</v>
      </c>
      <c r="L5770" s="444">
        <f t="shared" ca="1" si="194"/>
        <v>-2.0501734252896608E+16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25">
      <c r="G5771" s="459"/>
      <c r="H5771" s="459">
        <v>5764</v>
      </c>
      <c r="I5771" s="444">
        <f t="shared" ca="1" si="195"/>
        <v>-2.0501734252896608E+16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-85423892720402.531</v>
      </c>
      <c r="L5771" s="444">
        <f t="shared" ca="1" si="194"/>
        <v>-2.0587158145617012E+16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25">
      <c r="G5772" s="459"/>
      <c r="H5772" s="459">
        <v>5765</v>
      </c>
      <c r="I5772" s="444">
        <f t="shared" ca="1" si="195"/>
        <v>-2.0587158145617012E+16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-85779825606737.547</v>
      </c>
      <c r="L5772" s="444">
        <f t="shared" ca="1" si="194"/>
        <v>-2.0672937971223748E+16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25">
      <c r="G5773" s="459"/>
      <c r="H5773" s="459">
        <v>5766</v>
      </c>
      <c r="I5773" s="444">
        <f t="shared" ca="1" si="195"/>
        <v>-2.0672937971223748E+16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-86137241546765.609</v>
      </c>
      <c r="L5773" s="444">
        <f t="shared" ca="1" si="194"/>
        <v>-2.0759075212770512E+16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25">
      <c r="G5774" s="459"/>
      <c r="H5774" s="459">
        <v>5767</v>
      </c>
      <c r="I5774" s="444">
        <f t="shared" ca="1" si="195"/>
        <v>-2.0759075212770512E+16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-86496146719877.125</v>
      </c>
      <c r="L5774" s="444">
        <f t="shared" ca="1" si="194"/>
        <v>-2.0845571359490388E+16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25">
      <c r="G5775" s="459"/>
      <c r="H5775" s="459">
        <v>5768</v>
      </c>
      <c r="I5775" s="444">
        <f t="shared" ca="1" si="195"/>
        <v>-2.0845571359490388E+16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-86856547331209.953</v>
      </c>
      <c r="L5775" s="444">
        <f t="shared" ca="1" si="194"/>
        <v>-2.0932427906821596E+16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25">
      <c r="G5776" s="459"/>
      <c r="H5776" s="459">
        <v>5769</v>
      </c>
      <c r="I5776" s="444">
        <f t="shared" ca="1" si="195"/>
        <v>-2.0932427906821596E+16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-87218449611756.656</v>
      </c>
      <c r="L5776" s="444">
        <f t="shared" ca="1" si="194"/>
        <v>-2.1019646356433352E+16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25">
      <c r="G5777" s="459"/>
      <c r="H5777" s="459">
        <v>5770</v>
      </c>
      <c r="I5777" s="444">
        <f t="shared" ca="1" si="195"/>
        <v>-2.1019646356433352E+16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-87581859818472.297</v>
      </c>
      <c r="L5777" s="444">
        <f t="shared" ca="1" si="194"/>
        <v>-2.1107228216251824E+16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25">
      <c r="G5778" s="459"/>
      <c r="H5778" s="459">
        <v>5771</v>
      </c>
      <c r="I5778" s="444">
        <f t="shared" ca="1" si="195"/>
        <v>-2.1107228216251824E+16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-87946784234382.594</v>
      </c>
      <c r="L5778" s="444">
        <f t="shared" ca="1" si="194"/>
        <v>-2.1195175000486208E+16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25">
      <c r="G5779" s="459"/>
      <c r="H5779" s="459">
        <v>5772</v>
      </c>
      <c r="I5779" s="444">
        <f t="shared" ca="1" si="195"/>
        <v>-2.1195175000486208E+16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-88313229168692.531</v>
      </c>
      <c r="L5779" s="444">
        <f t="shared" ca="1" si="194"/>
        <v>-2.12834882296549E+16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25">
      <c r="G5780" s="459"/>
      <c r="H5780" s="459">
        <v>5773</v>
      </c>
      <c r="I5780" s="444">
        <f t="shared" ca="1" si="195"/>
        <v>-2.12834882296549E+16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-88681200956895.422</v>
      </c>
      <c r="L5780" s="444">
        <f t="shared" ca="1" si="194"/>
        <v>-2.1372169430611796E+16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25">
      <c r="G5781" s="459"/>
      <c r="H5781" s="459">
        <v>5774</v>
      </c>
      <c r="I5781" s="444">
        <f t="shared" ca="1" si="195"/>
        <v>-2.1372169430611796E+16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-89050705960882.484</v>
      </c>
      <c r="L5781" s="444">
        <f t="shared" ca="1" si="194"/>
        <v>-2.146122013657268E+16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25">
      <c r="G5782" s="459"/>
      <c r="H5782" s="459">
        <v>5775</v>
      </c>
      <c r="I5782" s="444">
        <f t="shared" ca="1" si="195"/>
        <v>-2.146122013657268E+16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-89421750569052.828</v>
      </c>
      <c r="L5782" s="444">
        <f t="shared" ca="1" si="194"/>
        <v>-2.1550641887141732E+16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25">
      <c r="G5783" s="459"/>
      <c r="H5783" s="459">
        <v>5776</v>
      </c>
      <c r="I5783" s="444">
        <f t="shared" ca="1" si="195"/>
        <v>-2.1550641887141732E+16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-89794341196423.875</v>
      </c>
      <c r="L5783" s="444">
        <f t="shared" ca="1" si="194"/>
        <v>-2.1640436228338156E+16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25">
      <c r="G5784" s="459"/>
      <c r="H5784" s="459">
        <v>5777</v>
      </c>
      <c r="I5784" s="444">
        <f t="shared" ca="1" si="195"/>
        <v>-2.1640436228338156E+16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-90168484284742.313</v>
      </c>
      <c r="L5784" s="444">
        <f t="shared" ca="1" si="194"/>
        <v>-2.17306047126229E+16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25">
      <c r="G5785" s="459"/>
      <c r="H5785" s="459">
        <v>5778</v>
      </c>
      <c r="I5785" s="444">
        <f t="shared" ca="1" si="195"/>
        <v>-2.17306047126229E+16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-90544186302595.422</v>
      </c>
      <c r="L5785" s="444">
        <f t="shared" ca="1" si="194"/>
        <v>-2.1821148898925496E+16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25">
      <c r="G5786" s="459"/>
      <c r="H5786" s="459">
        <v>5779</v>
      </c>
      <c r="I5786" s="444">
        <f t="shared" ca="1" si="195"/>
        <v>-2.1821148898925496E+16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-90921453745522.906</v>
      </c>
      <c r="L5786" s="444">
        <f t="shared" ca="1" si="194"/>
        <v>-2.191207035267102E+16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25">
      <c r="G5787" s="459"/>
      <c r="H5787" s="459">
        <v>5780</v>
      </c>
      <c r="I5787" s="444">
        <f t="shared" ca="1" si="195"/>
        <v>-2.191207035267102E+16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-91300293136129.25</v>
      </c>
      <c r="L5787" s="444">
        <f t="shared" ca="1" si="194"/>
        <v>-2.2003370645807148E+16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25">
      <c r="G5788" s="459"/>
      <c r="H5788" s="459">
        <v>5781</v>
      </c>
      <c r="I5788" s="444">
        <f t="shared" ca="1" si="195"/>
        <v>-2.2003370645807148E+16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-91680711024196.453</v>
      </c>
      <c r="L5788" s="444">
        <f t="shared" ca="1" si="194"/>
        <v>-2.2095051356831344E+16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25">
      <c r="G5789" s="459"/>
      <c r="H5789" s="459">
        <v>5782</v>
      </c>
      <c r="I5789" s="444">
        <f t="shared" ca="1" si="195"/>
        <v>-2.2095051356831344E+16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-92062713986797.266</v>
      </c>
      <c r="L5789" s="444">
        <f t="shared" ca="1" si="194"/>
        <v>-2.218711407081814E+16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25">
      <c r="G5790" s="459"/>
      <c r="H5790" s="459">
        <v>5783</v>
      </c>
      <c r="I5790" s="444">
        <f t="shared" ca="1" si="195"/>
        <v>-2.218711407081814E+16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-92446308628408.922</v>
      </c>
      <c r="L5790" s="444">
        <f t="shared" ca="1" si="194"/>
        <v>-2.2279560379446548E+16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25">
      <c r="G5791" s="459"/>
      <c r="H5791" s="459">
        <v>5784</v>
      </c>
      <c r="I5791" s="444">
        <f t="shared" ca="1" si="195"/>
        <v>-2.2279560379446548E+16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-92831501581027.281</v>
      </c>
      <c r="L5791" s="444">
        <f t="shared" ca="1" si="194"/>
        <v>-2.2372391881027576E+16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25">
      <c r="G5792" s="459"/>
      <c r="H5792" s="459">
        <v>5785</v>
      </c>
      <c r="I5792" s="444">
        <f t="shared" ca="1" si="195"/>
        <v>-2.2372391881027576E+16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-93218299504281.563</v>
      </c>
      <c r="L5792" s="444">
        <f t="shared" ca="1" si="194"/>
        <v>-2.2465610180531856E+16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25">
      <c r="G5793" s="459"/>
      <c r="H5793" s="459">
        <v>5786</v>
      </c>
      <c r="I5793" s="444">
        <f t="shared" ca="1" si="195"/>
        <v>-2.2465610180531856E+16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-93606709085549.406</v>
      </c>
      <c r="L5793" s="444">
        <f t="shared" ca="1" si="194"/>
        <v>-2.2559216889617404E+16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25">
      <c r="G5794" s="459"/>
      <c r="H5794" s="459">
        <v>5787</v>
      </c>
      <c r="I5794" s="444">
        <f t="shared" ca="1" si="195"/>
        <v>-2.2559216889617404E+16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-93996737040072.516</v>
      </c>
      <c r="L5794" s="444">
        <f t="shared" ca="1" si="194"/>
        <v>-2.2653213626657476E+16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25">
      <c r="G5795" s="459"/>
      <c r="H5795" s="459">
        <v>5788</v>
      </c>
      <c r="I5795" s="444">
        <f t="shared" ca="1" si="195"/>
        <v>-2.2653213626657476E+16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-94388390111072.813</v>
      </c>
      <c r="L5795" s="444">
        <f t="shared" ca="1" si="194"/>
        <v>-2.2747602016768548E+16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25">
      <c r="G5796" s="459"/>
      <c r="H5796" s="459">
        <v>5789</v>
      </c>
      <c r="I5796" s="444">
        <f t="shared" ca="1" si="195"/>
        <v>-2.2747602016768548E+16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-94781675069868.953</v>
      </c>
      <c r="L5796" s="444">
        <f t="shared" ca="1" si="194"/>
        <v>-2.2842383691838416E+16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25">
      <c r="G5797" s="459"/>
      <c r="H5797" s="459">
        <v>5790</v>
      </c>
      <c r="I5797" s="444">
        <f t="shared" ca="1" si="195"/>
        <v>-2.2842383691838416E+16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-95176598715993.406</v>
      </c>
      <c r="L5797" s="444">
        <f t="shared" ca="1" si="194"/>
        <v>-2.2937560290554408E+16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25">
      <c r="G5798" s="459"/>
      <c r="H5798" s="459">
        <v>5791</v>
      </c>
      <c r="I5798" s="444">
        <f t="shared" ca="1" si="195"/>
        <v>-2.2937560290554408E+16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-95573167877310.031</v>
      </c>
      <c r="L5798" s="444">
        <f t="shared" ca="1" si="194"/>
        <v>-2.303313345843172E+16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25">
      <c r="G5799" s="459"/>
      <c r="H5799" s="459">
        <v>5792</v>
      </c>
      <c r="I5799" s="444">
        <f t="shared" ca="1" si="195"/>
        <v>-2.303313345843172E+16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-95971389410132.172</v>
      </c>
      <c r="L5799" s="444">
        <f t="shared" ca="1" si="194"/>
        <v>-2.3129104847841852E+16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25">
      <c r="G5800" s="459"/>
      <c r="H5800" s="459">
        <v>5793</v>
      </c>
      <c r="I5800" s="444">
        <f t="shared" ca="1" si="195"/>
        <v>-2.3129104847841852E+16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-96371270199341.047</v>
      </c>
      <c r="L5800" s="444">
        <f t="shared" ca="1" si="194"/>
        <v>-2.3225476118041192E+16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25">
      <c r="G5801" s="459"/>
      <c r="H5801" s="459">
        <v>5794</v>
      </c>
      <c r="I5801" s="444">
        <f t="shared" ca="1" si="195"/>
        <v>-2.3225476118041192E+16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-96772817158504.969</v>
      </c>
      <c r="L5801" s="444">
        <f t="shared" ca="1" si="194"/>
        <v>-2.3322248935199696E+16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25">
      <c r="G5802" s="459"/>
      <c r="H5802" s="459">
        <v>5795</v>
      </c>
      <c r="I5802" s="444">
        <f t="shared" ca="1" si="195"/>
        <v>-2.3322248935199696E+16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-97176037229998.734</v>
      </c>
      <c r="L5802" s="444">
        <f t="shared" ca="1" si="194"/>
        <v>-2.3419424972429696E+16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25">
      <c r="G5803" s="459"/>
      <c r="H5803" s="459">
        <v>5796</v>
      </c>
      <c r="I5803" s="444">
        <f t="shared" ca="1" si="195"/>
        <v>-2.3419424972429696E+16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-97580937385123.734</v>
      </c>
      <c r="L5803" s="444">
        <f t="shared" ca="1" si="194"/>
        <v>-2.351700590981482E+16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25">
      <c r="G5804" s="459"/>
      <c r="H5804" s="459">
        <v>5797</v>
      </c>
      <c r="I5804" s="444">
        <f t="shared" ca="1" si="195"/>
        <v>-2.351700590981482E+16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-97987524624228.422</v>
      </c>
      <c r="L5804" s="444">
        <f t="shared" ca="1" si="194"/>
        <v>-2.3614993434439048E+16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25">
      <c r="G5805" s="459"/>
      <c r="H5805" s="459">
        <v>5798</v>
      </c>
      <c r="I5805" s="444">
        <f t="shared" ca="1" si="195"/>
        <v>-2.3614993434439048E+16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-98395805976829.359</v>
      </c>
      <c r="L5805" s="444">
        <f t="shared" ca="1" si="194"/>
        <v>-2.3713389240415876E+16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25">
      <c r="G5806" s="459"/>
      <c r="H5806" s="459">
        <v>5799</v>
      </c>
      <c r="I5806" s="444">
        <f t="shared" ca="1" si="195"/>
        <v>-2.3713389240415876E+16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-98805788501732.813</v>
      </c>
      <c r="L5806" s="444">
        <f t="shared" ca="1" si="194"/>
        <v>-2.3812195028917608E+16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25">
      <c r="G5807" s="459"/>
      <c r="H5807" s="459">
        <v>5800</v>
      </c>
      <c r="I5807" s="444">
        <f t="shared" ca="1" si="195"/>
        <v>-2.3812195028917608E+16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-99217479287156.703</v>
      </c>
      <c r="L5807" s="444">
        <f t="shared" ca="1" si="194"/>
        <v>-2.3911412508204764E+16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25">
      <c r="G5808" s="459"/>
      <c r="H5808" s="459">
        <v>5801</v>
      </c>
      <c r="I5808" s="444">
        <f t="shared" ca="1" si="195"/>
        <v>-2.3911412508204764E+16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-99630885450853.188</v>
      </c>
      <c r="L5808" s="444">
        <f t="shared" ca="1" si="194"/>
        <v>-2.4011043393655616E+16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25">
      <c r="G5809" s="459"/>
      <c r="H5809" s="459">
        <v>5802</v>
      </c>
      <c r="I5809" s="444">
        <f t="shared" ca="1" si="195"/>
        <v>-2.4011043393655616E+16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-100046014140231.73</v>
      </c>
      <c r="L5809" s="444">
        <f t="shared" ca="1" si="194"/>
        <v>-2.4111089407795848E+16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25">
      <c r="G5810" s="459"/>
      <c r="H5810" s="459">
        <v>5803</v>
      </c>
      <c r="I5810" s="444">
        <f t="shared" ca="1" si="195"/>
        <v>-2.4111089407795848E+16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-100462872532482.7</v>
      </c>
      <c r="L5810" s="444">
        <f t="shared" ca="1" si="194"/>
        <v>-2.4211552280328332E+16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25">
      <c r="G5811" s="459"/>
      <c r="H5811" s="459">
        <v>5804</v>
      </c>
      <c r="I5811" s="444">
        <f t="shared" ca="1" si="195"/>
        <v>-2.4211552280328332E+16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-100881467834701.38</v>
      </c>
      <c r="L5811" s="444">
        <f t="shared" ca="1" si="194"/>
        <v>-2.4312433748163032E+16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25">
      <c r="G5812" s="459"/>
      <c r="H5812" s="459">
        <v>5805</v>
      </c>
      <c r="I5812" s="444">
        <f t="shared" ca="1" si="195"/>
        <v>-2.4312433748163032E+16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-101301807284012.63</v>
      </c>
      <c r="L5812" s="444">
        <f t="shared" ca="1" si="194"/>
        <v>-2.4413735555447044E+16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25">
      <c r="G5813" s="459"/>
      <c r="H5813" s="459">
        <v>5806</v>
      </c>
      <c r="I5813" s="444">
        <f t="shared" ca="1" si="195"/>
        <v>-2.4413735555447044E+16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-101723898147696.02</v>
      </c>
      <c r="L5813" s="444">
        <f t="shared" ca="1" si="194"/>
        <v>-2.451545945359474E+16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25">
      <c r="G5814" s="459"/>
      <c r="H5814" s="459">
        <v>5807</v>
      </c>
      <c r="I5814" s="444">
        <f t="shared" ca="1" si="195"/>
        <v>-2.451545945359474E+16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-102147747723311.42</v>
      </c>
      <c r="L5814" s="444">
        <f t="shared" ca="1" si="194"/>
        <v>-2.4617607201318052E+16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25">
      <c r="G5815" s="459"/>
      <c r="H5815" s="459">
        <v>5808</v>
      </c>
      <c r="I5815" s="444">
        <f t="shared" ca="1" si="195"/>
        <v>-2.4617607201318052E+16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-102573363338825.22</v>
      </c>
      <c r="L5815" s="444">
        <f t="shared" ca="1" si="194"/>
        <v>-2.4720180564656876E+16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25">
      <c r="G5816" s="459"/>
      <c r="H5816" s="459">
        <v>5809</v>
      </c>
      <c r="I5816" s="444">
        <f t="shared" ca="1" si="195"/>
        <v>-2.4720180564656876E+16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-103000752352736.98</v>
      </c>
      <c r="L5816" s="444">
        <f t="shared" ca="1" si="194"/>
        <v>-2.4823181317009612E+16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25">
      <c r="G5817" s="459"/>
      <c r="H5817" s="459">
        <v>5810</v>
      </c>
      <c r="I5817" s="444">
        <f t="shared" ca="1" si="195"/>
        <v>-2.4823181317009612E+16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-103429922154206.72</v>
      </c>
      <c r="L5817" s="444">
        <f t="shared" ca="1" si="194"/>
        <v>-2.492661123916382E+16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25">
      <c r="G5818" s="459"/>
      <c r="H5818" s="459">
        <v>5811</v>
      </c>
      <c r="I5818" s="444">
        <f t="shared" ca="1" si="195"/>
        <v>-2.492661123916382E+16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-103860880163182.58</v>
      </c>
      <c r="L5818" s="444">
        <f t="shared" ca="1" si="194"/>
        <v>-2.5030472119327004E+16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25">
      <c r="G5819" s="459"/>
      <c r="H5819" s="459">
        <v>5812</v>
      </c>
      <c r="I5819" s="444">
        <f t="shared" ca="1" si="195"/>
        <v>-2.5030472119327004E+16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-104293633830529.19</v>
      </c>
      <c r="L5819" s="444">
        <f t="shared" ca="1" si="194"/>
        <v>-2.5134765753157532E+16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25">
      <c r="G5820" s="459"/>
      <c r="H5820" s="459">
        <v>5813</v>
      </c>
      <c r="I5820" s="444">
        <f t="shared" ca="1" si="195"/>
        <v>-2.5134765753157532E+16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-104728190638156.38</v>
      </c>
      <c r="L5820" s="444">
        <f t="shared" ca="1" si="194"/>
        <v>-2.5239493943795688E+16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25">
      <c r="G5821" s="459"/>
      <c r="H5821" s="459">
        <v>5814</v>
      </c>
      <c r="I5821" s="444">
        <f t="shared" ca="1" si="195"/>
        <v>-2.5239493943795688E+16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-105164558099148.7</v>
      </c>
      <c r="L5821" s="444">
        <f t="shared" ca="1" si="194"/>
        <v>-2.5344658501894836E+16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25">
      <c r="G5822" s="459"/>
      <c r="H5822" s="459">
        <v>5815</v>
      </c>
      <c r="I5822" s="444">
        <f t="shared" ca="1" si="195"/>
        <v>-2.5344658501894836E+16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-105602743757895.16</v>
      </c>
      <c r="L5822" s="444">
        <f t="shared" ca="1" si="194"/>
        <v>-2.5450261245652732E+16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25">
      <c r="G5823" s="459"/>
      <c r="H5823" s="459">
        <v>5816</v>
      </c>
      <c r="I5823" s="444">
        <f t="shared" ca="1" si="195"/>
        <v>-2.5450261245652732E+16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-106042755190219.72</v>
      </c>
      <c r="L5823" s="444">
        <f t="shared" ca="1" si="194"/>
        <v>-2.5556304000842952E+16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25">
      <c r="G5824" s="459"/>
      <c r="H5824" s="459">
        <v>5817</v>
      </c>
      <c r="I5824" s="444">
        <f t="shared" ca="1" si="195"/>
        <v>-2.5556304000842952E+16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-106484600003512.3</v>
      </c>
      <c r="L5824" s="444">
        <f t="shared" ca="1" si="194"/>
        <v>-2.5662788600846464E+16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25">
      <c r="G5825" s="459"/>
      <c r="H5825" s="459">
        <v>5818</v>
      </c>
      <c r="I5825" s="444">
        <f t="shared" ca="1" si="195"/>
        <v>-2.5662788600846464E+16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-106928285836860.27</v>
      </c>
      <c r="L5825" s="444">
        <f t="shared" ca="1" si="194"/>
        <v>-2.5769716886683324E+16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25">
      <c r="G5826" s="459"/>
      <c r="H5826" s="459">
        <v>5819</v>
      </c>
      <c r="I5826" s="444">
        <f t="shared" ca="1" si="195"/>
        <v>-2.5769716886683324E+16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-107373820361180.52</v>
      </c>
      <c r="L5826" s="444">
        <f t="shared" ca="1" si="194"/>
        <v>-2.5877090707044504E+16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25">
      <c r="G5827" s="459"/>
      <c r="H5827" s="459">
        <v>5820</v>
      </c>
      <c r="I5827" s="444">
        <f t="shared" ca="1" si="195"/>
        <v>-2.5877090707044504E+16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-107821211279352.09</v>
      </c>
      <c r="L5827" s="444">
        <f t="shared" ca="1" si="194"/>
        <v>-2.5984911918323856E+16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25">
      <c r="G5828" s="459"/>
      <c r="H5828" s="459">
        <v>5821</v>
      </c>
      <c r="I5828" s="444">
        <f t="shared" ca="1" si="195"/>
        <v>-2.5984911918323856E+16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-108270466326349.41</v>
      </c>
      <c r="L5828" s="444">
        <f t="shared" ca="1" si="194"/>
        <v>-2.6093182384650204E+16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25">
      <c r="G5829" s="459"/>
      <c r="H5829" s="459">
        <v>5822</v>
      </c>
      <c r="I5829" s="444">
        <f t="shared" ca="1" si="195"/>
        <v>-2.6093182384650204E+16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-108721593269375.84</v>
      </c>
      <c r="L5829" s="444">
        <f t="shared" ca="1" si="194"/>
        <v>-2.620190397791958E+16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25">
      <c r="G5830" s="459"/>
      <c r="H5830" s="459">
        <v>5823</v>
      </c>
      <c r="I5830" s="444">
        <f t="shared" ca="1" si="195"/>
        <v>-2.620190397791958E+16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-109174599907998.25</v>
      </c>
      <c r="L5830" s="444">
        <f t="shared" ca="1" si="194"/>
        <v>-2.631107857782758E+16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25">
      <c r="G5831" s="459"/>
      <c r="H5831" s="459">
        <v>5824</v>
      </c>
      <c r="I5831" s="444">
        <f t="shared" ca="1" si="195"/>
        <v>-2.631107857782758E+16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-109629494074281.58</v>
      </c>
      <c r="L5831" s="444">
        <f t="shared" ca="1" si="194"/>
        <v>-2.642070807190186E+16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25">
      <c r="G5832" s="459"/>
      <c r="H5832" s="459">
        <v>5825</v>
      </c>
      <c r="I5832" s="444">
        <f t="shared" ca="1" si="195"/>
        <v>-2.642070807190186E+16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-110086283632924.42</v>
      </c>
      <c r="L5832" s="444">
        <f t="shared" ca="1" si="194"/>
        <v>-2.6530794355534784E+16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25">
      <c r="G5833" s="459"/>
      <c r="H5833" s="459">
        <v>5826</v>
      </c>
      <c r="I5833" s="444">
        <f t="shared" ca="1" si="195"/>
        <v>-2.6530794355534784E+16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-110544976481394.94</v>
      </c>
      <c r="L5833" s="444">
        <f t="shared" ca="1" si="194"/>
        <v>-2.664133933201618E+16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25">
      <c r="G5834" s="459"/>
      <c r="H5834" s="459">
        <v>5827</v>
      </c>
      <c r="I5834" s="444">
        <f t="shared" ca="1" si="195"/>
        <v>-2.664133933201618E+16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-111005580550067.42</v>
      </c>
      <c r="L5834" s="444">
        <f t="shared" ca="1" si="194"/>
        <v>-2.6752344912566248E+16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25">
      <c r="G5835" s="459"/>
      <c r="H5835" s="459">
        <v>5828</v>
      </c>
      <c r="I5835" s="444">
        <f t="shared" ca="1" si="195"/>
        <v>-2.6752344912566248E+16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-111468103802359.36</v>
      </c>
      <c r="L5835" s="444">
        <f t="shared" ca="1" si="194"/>
        <v>-2.6863813016368608E+16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25">
      <c r="G5836" s="459"/>
      <c r="H5836" s="459">
        <v>5829</v>
      </c>
      <c r="I5836" s="444">
        <f t="shared" ca="1" si="195"/>
        <v>-2.6863813016368608E+16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-111932554234869.2</v>
      </c>
      <c r="L5836" s="444">
        <f t="shared" ca="1" si="194"/>
        <v>-2.6975745570603476E+16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25">
      <c r="G5837" s="459"/>
      <c r="H5837" s="459">
        <v>5830</v>
      </c>
      <c r="I5837" s="444">
        <f t="shared" ca="1" si="195"/>
        <v>-2.6975745570603476E+16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-112398939877514.48</v>
      </c>
      <c r="L5837" s="444">
        <f t="shared" ca="1" si="194"/>
        <v>-2.7088144510480992E+16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25">
      <c r="G5838" s="459"/>
      <c r="H5838" s="459">
        <v>5831</v>
      </c>
      <c r="I5838" s="444">
        <f t="shared" ca="1" si="195"/>
        <v>-2.7088144510480992E+16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-112867268793670.8</v>
      </c>
      <c r="L5838" s="444">
        <f t="shared" ca="1" si="194"/>
        <v>-2.7201011779274664E+16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25">
      <c r="G5839" s="459"/>
      <c r="H5839" s="459">
        <v>5832</v>
      </c>
      <c r="I5839" s="444">
        <f t="shared" ca="1" si="195"/>
        <v>-2.7201011779274664E+16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-113337549080311.09</v>
      </c>
      <c r="L5839" s="444">
        <f t="shared" ca="1" si="194"/>
        <v>-2.7314349328354976E+16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25">
      <c r="G5840" s="459"/>
      <c r="H5840" s="459">
        <v>5833</v>
      </c>
      <c r="I5840" s="444">
        <f t="shared" ca="1" si="195"/>
        <v>-2.7314349328354976E+16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-113809788868145.73</v>
      </c>
      <c r="L5840" s="444">
        <f t="shared" ca="1" si="194"/>
        <v>-2.742815911722312E+16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25">
      <c r="G5841" s="459"/>
      <c r="H5841" s="459">
        <v>5834</v>
      </c>
      <c r="I5841" s="444">
        <f t="shared" ca="1" si="195"/>
        <v>-2.742815911722312E+16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-114283996321763</v>
      </c>
      <c r="L5841" s="444">
        <f t="shared" ca="1" si="194"/>
        <v>-2.7542443113544884E+16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25">
      <c r="G5842" s="459"/>
      <c r="H5842" s="459">
        <v>5835</v>
      </c>
      <c r="I5842" s="444">
        <f t="shared" ca="1" si="195"/>
        <v>-2.7542443113544884E+16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-114760179639770.34</v>
      </c>
      <c r="L5842" s="444">
        <f t="shared" ca="1" si="194"/>
        <v>-2.7657203293184656E+16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25">
      <c r="G5843" s="459"/>
      <c r="H5843" s="459">
        <v>5836</v>
      </c>
      <c r="I5843" s="444">
        <f t="shared" ca="1" si="195"/>
        <v>-2.7657203293184656E+16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-115238347054936.06</v>
      </c>
      <c r="L5843" s="444">
        <f t="shared" ca="1" si="194"/>
        <v>-2.7772441640239592E+16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25">
      <c r="G5844" s="459"/>
      <c r="H5844" s="459">
        <v>5837</v>
      </c>
      <c r="I5844" s="444">
        <f t="shared" ca="1" si="195"/>
        <v>-2.7772441640239592E+16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-115718506834331.63</v>
      </c>
      <c r="L5844" s="444">
        <f t="shared" ca="1" si="194"/>
        <v>-2.7888160147073924E+16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25">
      <c r="G5845" s="459"/>
      <c r="H5845" s="459">
        <v>5838</v>
      </c>
      <c r="I5845" s="444">
        <f t="shared" ca="1" si="195"/>
        <v>-2.7888160147073924E+16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-116200667279474.69</v>
      </c>
      <c r="L5845" s="444">
        <f t="shared" ca="1" si="194"/>
        <v>-2.80043608143534E+16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25">
      <c r="G5846" s="459"/>
      <c r="H5846" s="459">
        <v>5839</v>
      </c>
      <c r="I5846" s="444">
        <f t="shared" ca="1" si="195"/>
        <v>-2.80043608143534E+16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-116684836726472.5</v>
      </c>
      <c r="L5846" s="444">
        <f t="shared" ca="1" si="194"/>
        <v>-2.8121045651079872E+16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25">
      <c r="G5847" s="459"/>
      <c r="H5847" s="459">
        <v>5840</v>
      </c>
      <c r="I5847" s="444">
        <f t="shared" ca="1" si="195"/>
        <v>-2.8121045651079872E+16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-117171023546166.13</v>
      </c>
      <c r="L5847" s="444">
        <f t="shared" ca="1" si="194"/>
        <v>-2.823821667462604E+16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25">
      <c r="G5848" s="459"/>
      <c r="H5848" s="459">
        <v>5841</v>
      </c>
      <c r="I5848" s="444">
        <f t="shared" ca="1" si="195"/>
        <v>-2.823821667462604E+16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-117659236144275.14</v>
      </c>
      <c r="L5848" s="444">
        <f t="shared" ca="1" si="194"/>
        <v>-2.8355875910770316E+16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25">
      <c r="G5849" s="459"/>
      <c r="H5849" s="459">
        <v>5842</v>
      </c>
      <c r="I5849" s="444">
        <f t="shared" ca="1" si="195"/>
        <v>-2.8355875910770316E+16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-118149482961542.98</v>
      </c>
      <c r="L5849" s="444">
        <f t="shared" ca="1" si="194"/>
        <v>-2.847402539373186E+16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25">
      <c r="G5850" s="459"/>
      <c r="H5850" s="459">
        <v>5843</v>
      </c>
      <c r="I5850" s="444">
        <f t="shared" ca="1" si="195"/>
        <v>-2.847402539373186E+16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-118641772473882.75</v>
      </c>
      <c r="L5850" s="444">
        <f t="shared" ca="1" si="194"/>
        <v>-2.8592667166205744E+16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25">
      <c r="G5851" s="459"/>
      <c r="H5851" s="459">
        <v>5844</v>
      </c>
      <c r="I5851" s="444">
        <f t="shared" ca="1" si="195"/>
        <v>-2.8592667166205744E+16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-119136113192523.94</v>
      </c>
      <c r="L5851" s="444">
        <f t="shared" ca="1" si="194"/>
        <v>-2.8711803279398268E+16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25">
      <c r="G5852" s="459"/>
      <c r="H5852" s="459">
        <v>5845</v>
      </c>
      <c r="I5852" s="444">
        <f t="shared" ca="1" si="195"/>
        <v>-2.8711803279398268E+16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-119632513664159.45</v>
      </c>
      <c r="L5852" s="444">
        <f t="shared" ca="1" si="194"/>
        <v>-2.8831435793062428E+16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25">
      <c r="G5853" s="459"/>
      <c r="H5853" s="459">
        <v>5846</v>
      </c>
      <c r="I5853" s="444">
        <f t="shared" ca="1" si="195"/>
        <v>-2.8831435793062428E+16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-120130982471093.44</v>
      </c>
      <c r="L5853" s="444">
        <f t="shared" ca="1" si="194"/>
        <v>-2.895156677553352E+16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25">
      <c r="G5854" s="459"/>
      <c r="H5854" s="459">
        <v>5847</v>
      </c>
      <c r="I5854" s="444">
        <f t="shared" ca="1" si="195"/>
        <v>-2.895156677553352E+16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-120631528231389.67</v>
      </c>
      <c r="L5854" s="444">
        <f t="shared" ca="1" si="194"/>
        <v>-2.9072198303764908E+16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25">
      <c r="G5855" s="459"/>
      <c r="H5855" s="459">
        <v>5848</v>
      </c>
      <c r="I5855" s="444">
        <f t="shared" ca="1" si="195"/>
        <v>-2.9072198303764908E+16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-121134159599020.45</v>
      </c>
      <c r="L5855" s="444">
        <f t="shared" ca="1" si="194"/>
        <v>-2.9193332463363928E+16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25">
      <c r="G5856" s="459"/>
      <c r="H5856" s="459">
        <v>5849</v>
      </c>
      <c r="I5856" s="444">
        <f t="shared" ca="1" si="195"/>
        <v>-2.9193332463363928E+16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-121638885264016.36</v>
      </c>
      <c r="L5856" s="444">
        <f t="shared" ca="1" si="194"/>
        <v>-2.9314971348627944E+16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25">
      <c r="G5857" s="459"/>
      <c r="H5857" s="459">
        <v>5850</v>
      </c>
      <c r="I5857" s="444">
        <f t="shared" ca="1" si="195"/>
        <v>-2.9314971348627944E+16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-122145713952616.44</v>
      </c>
      <c r="L5857" s="444">
        <f t="shared" ca="1" si="194"/>
        <v>-2.943711706258056E+16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25">
      <c r="G5858" s="459"/>
      <c r="H5858" s="459">
        <v>5851</v>
      </c>
      <c r="I5858" s="444">
        <f t="shared" ca="1" si="195"/>
        <v>-2.943711706258056E+16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-122654654427419.02</v>
      </c>
      <c r="L5858" s="444">
        <f t="shared" ca="1" si="194"/>
        <v>-2.955977171700798E+16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25">
      <c r="G5859" s="459"/>
      <c r="H5859" s="459">
        <v>5852</v>
      </c>
      <c r="I5859" s="444">
        <f t="shared" ca="1" si="195"/>
        <v>-2.955977171700798E+16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-123165715487533.25</v>
      </c>
      <c r="L5859" s="444">
        <f t="shared" ca="1" si="194"/>
        <v>-2.9682937432495512E+16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25">
      <c r="G5860" s="459"/>
      <c r="H5860" s="459">
        <v>5853</v>
      </c>
      <c r="I5860" s="444">
        <f t="shared" ca="1" si="195"/>
        <v>-2.9682937432495512E+16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-123678905968731.28</v>
      </c>
      <c r="L5860" s="444">
        <f t="shared" ca="1" si="194"/>
        <v>-2.9806616338464244E+16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25">
      <c r="G5861" s="459"/>
      <c r="H5861" s="459">
        <v>5854</v>
      </c>
      <c r="I5861" s="444">
        <f t="shared" ca="1" si="195"/>
        <v>-2.9806616338464244E+16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-124194234743601.02</v>
      </c>
      <c r="L5861" s="444">
        <f t="shared" ca="1" si="194"/>
        <v>-2.9930810573207844E+16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25">
      <c r="G5862" s="459"/>
      <c r="H5862" s="459">
        <v>5855</v>
      </c>
      <c r="I5862" s="444">
        <f t="shared" ca="1" si="195"/>
        <v>-2.9930810573207844E+16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-124711710721699.34</v>
      </c>
      <c r="L5862" s="444">
        <f t="shared" ca="1" si="194"/>
        <v>-3.0055522283929544E+16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25">
      <c r="G5863" s="459"/>
      <c r="H5863" s="459">
        <v>5856</v>
      </c>
      <c r="I5863" s="444">
        <f t="shared" ca="1" si="195"/>
        <v>-3.0055522283929544E+16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-125231342849706.44</v>
      </c>
      <c r="L5863" s="444">
        <f t="shared" ca="1" si="194"/>
        <v>-3.0180753626779252E+16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25">
      <c r="G5864" s="459"/>
      <c r="H5864" s="459">
        <v>5857</v>
      </c>
      <c r="I5864" s="444">
        <f t="shared" ca="1" si="195"/>
        <v>-3.0180753626779252E+16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-125753140111580.2</v>
      </c>
      <c r="L5864" s="444">
        <f t="shared" ca="1" si="194"/>
        <v>-3.0306506766890832E+16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25">
      <c r="G5865" s="459"/>
      <c r="H5865" s="459">
        <v>5858</v>
      </c>
      <c r="I5865" s="444">
        <f t="shared" ca="1" si="195"/>
        <v>-3.0306506766890832E+16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-126277111528711.81</v>
      </c>
      <c r="L5865" s="444">
        <f t="shared" ca="1" si="194"/>
        <v>-3.0432783878419544E+16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25">
      <c r="G5866" s="459"/>
      <c r="H5866" s="459">
        <v>5859</v>
      </c>
      <c r="I5866" s="444">
        <f t="shared" ca="1" si="195"/>
        <v>-3.0432783878419544E+16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-126803266160081.44</v>
      </c>
      <c r="L5866" s="444">
        <f t="shared" ca="1" si="194"/>
        <v>-3.0559587144579624E+16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25">
      <c r="G5867" s="459"/>
      <c r="H5867" s="459">
        <v>5860</v>
      </c>
      <c r="I5867" s="444">
        <f t="shared" ca="1" si="195"/>
        <v>-3.0559587144579624E+16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-127331613102415.08</v>
      </c>
      <c r="L5867" s="444">
        <f t="shared" ca="1" si="194"/>
        <v>-3.068691875768204E+16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25">
      <c r="G5868" s="459"/>
      <c r="H5868" s="459">
        <v>5861</v>
      </c>
      <c r="I5868" s="444">
        <f t="shared" ca="1" si="195"/>
        <v>-3.068691875768204E+16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-127862161490341.83</v>
      </c>
      <c r="L5868" s="444">
        <f t="shared" ca="1" si="194"/>
        <v>-3.081478091917238E+16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25">
      <c r="G5869" s="459"/>
      <c r="H5869" s="459">
        <v>5862</v>
      </c>
      <c r="I5869" s="444">
        <f t="shared" ca="1" si="195"/>
        <v>-3.081478091917238E+16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-128394920496551.58</v>
      </c>
      <c r="L5869" s="444">
        <f t="shared" ca="1" si="194"/>
        <v>-3.0943175839668932E+16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25">
      <c r="G5870" s="459"/>
      <c r="H5870" s="459">
        <v>5863</v>
      </c>
      <c r="I5870" s="444">
        <f t="shared" ca="1" si="195"/>
        <v>-3.0943175839668932E+16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-128929899331953.88</v>
      </c>
      <c r="L5870" s="444">
        <f t="shared" ca="1" si="194"/>
        <v>-3.1072105739000884E+16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25">
      <c r="G5871" s="459"/>
      <c r="H5871" s="459">
        <v>5864</v>
      </c>
      <c r="I5871" s="444">
        <f t="shared" ca="1" si="195"/>
        <v>-3.1072105739000884E+16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-129467107245837.02</v>
      </c>
      <c r="L5871" s="444">
        <f t="shared" ca="1" si="194"/>
        <v>-3.120157284624672E+16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25">
      <c r="G5872" s="459"/>
      <c r="H5872" s="459">
        <v>5865</v>
      </c>
      <c r="I5872" s="444">
        <f t="shared" ca="1" si="195"/>
        <v>-3.120157284624672E+16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-130006553526028.02</v>
      </c>
      <c r="L5872" s="444">
        <f t="shared" ca="1" si="194"/>
        <v>-3.1331579399772748E+16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25">
      <c r="G5873" s="459"/>
      <c r="H5873" s="459">
        <v>5866</v>
      </c>
      <c r="I5873" s="444">
        <f t="shared" ca="1" si="195"/>
        <v>-3.1331579399772748E+16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-130548247499053.11</v>
      </c>
      <c r="L5873" s="444">
        <f t="shared" ref="L5873:L6127" ca="1" si="199">I5873-J5873+K5873</f>
        <v>-3.14621276472718E+16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25">
      <c r="G5874" s="459"/>
      <c r="H5874" s="459">
        <v>5867</v>
      </c>
      <c r="I5874" s="444">
        <f t="shared" ref="I5874:I6128" ca="1" si="200">L5873</f>
        <v>-3.14621276472718E+16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-131092198530299.14</v>
      </c>
      <c r="L5874" s="444">
        <f t="shared" ca="1" si="199"/>
        <v>-3.15932198458021E+16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25">
      <c r="G5875" s="459"/>
      <c r="H5875" s="459">
        <v>5868</v>
      </c>
      <c r="I5875" s="444">
        <f t="shared" ca="1" si="200"/>
        <v>-3.15932198458021E+16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-131638416024175.39</v>
      </c>
      <c r="L5875" s="444">
        <f t="shared" ca="1" si="199"/>
        <v>-3.1724858261826276E+16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25">
      <c r="G5876" s="459"/>
      <c r="H5876" s="459">
        <v>5869</v>
      </c>
      <c r="I5876" s="444">
        <f t="shared" ca="1" si="200"/>
        <v>-3.1724858261826276E+16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-132186909424276.17</v>
      </c>
      <c r="L5876" s="444">
        <f t="shared" ca="1" si="199"/>
        <v>-3.1857045171250552E+16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25">
      <c r="G5877" s="459"/>
      <c r="H5877" s="459">
        <v>5870</v>
      </c>
      <c r="I5877" s="444">
        <f t="shared" ca="1" si="200"/>
        <v>-3.1857045171250552E+16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-132737688213543.97</v>
      </c>
      <c r="L5877" s="444">
        <f t="shared" ca="1" si="199"/>
        <v>-3.1989782859464096E+16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25">
      <c r="G5878" s="459"/>
      <c r="H5878" s="459">
        <v>5871</v>
      </c>
      <c r="I5878" s="444">
        <f t="shared" ca="1" si="200"/>
        <v>-3.1989782859464096E+16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-133290761914433.73</v>
      </c>
      <c r="L5878" s="444">
        <f t="shared" ca="1" si="199"/>
        <v>-3.2123073621378528E+16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25">
      <c r="G5879" s="459"/>
      <c r="H5879" s="459">
        <v>5872</v>
      </c>
      <c r="I5879" s="444">
        <f t="shared" ca="1" si="200"/>
        <v>-3.2123073621378528E+16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-133846140089077.19</v>
      </c>
      <c r="L5879" s="444">
        <f t="shared" ca="1" si="199"/>
        <v>-3.2256919761467604E+16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25">
      <c r="G5880" s="459"/>
      <c r="H5880" s="459">
        <v>5873</v>
      </c>
      <c r="I5880" s="444">
        <f t="shared" ca="1" si="200"/>
        <v>-3.2256919761467604E+16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-134403832339448.34</v>
      </c>
      <c r="L5880" s="444">
        <f t="shared" ca="1" si="199"/>
        <v>-3.2391323593807052E+16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25">
      <c r="G5881" s="459"/>
      <c r="H5881" s="459">
        <v>5874</v>
      </c>
      <c r="I5881" s="444">
        <f t="shared" ca="1" si="200"/>
        <v>-3.2391323593807052E+16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-134963848307529.38</v>
      </c>
      <c r="L5881" s="444">
        <f t="shared" ca="1" si="199"/>
        <v>-3.252628744211458E+16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25">
      <c r="G5882" s="459"/>
      <c r="H5882" s="459">
        <v>5875</v>
      </c>
      <c r="I5882" s="444">
        <f t="shared" ca="1" si="200"/>
        <v>-3.252628744211458E+16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-135526197675477.42</v>
      </c>
      <c r="L5882" s="444">
        <f t="shared" ca="1" si="199"/>
        <v>-3.2661813639790056E+16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25">
      <c r="G5883" s="459"/>
      <c r="H5883" s="459">
        <v>5876</v>
      </c>
      <c r="I5883" s="444">
        <f t="shared" ca="1" si="200"/>
        <v>-3.2661813639790056E+16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-136090890165791.89</v>
      </c>
      <c r="L5883" s="444">
        <f t="shared" ca="1" si="199"/>
        <v>-3.2797904529955848E+16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25">
      <c r="G5884" s="459"/>
      <c r="H5884" s="459">
        <v>5877</v>
      </c>
      <c r="I5884" s="444">
        <f t="shared" ca="1" si="200"/>
        <v>-3.2797904529955848E+16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-136657935541482.7</v>
      </c>
      <c r="L5884" s="444">
        <f t="shared" ca="1" si="199"/>
        <v>-3.2934562465497332E+16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25">
      <c r="G5885" s="459"/>
      <c r="H5885" s="459">
        <v>5878</v>
      </c>
      <c r="I5885" s="444">
        <f t="shared" ca="1" si="200"/>
        <v>-3.2934562465497332E+16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-137227343606238.86</v>
      </c>
      <c r="L5885" s="444">
        <f t="shared" ca="1" si="199"/>
        <v>-3.3071789809103572E+16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25">
      <c r="G5886" s="459"/>
      <c r="H5886" s="459">
        <v>5879</v>
      </c>
      <c r="I5886" s="444">
        <f t="shared" ca="1" si="200"/>
        <v>-3.3071789809103572E+16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-137799124204598.22</v>
      </c>
      <c r="L5886" s="444">
        <f t="shared" ca="1" si="199"/>
        <v>-3.3209588933308172E+16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25">
      <c r="G5887" s="459"/>
      <c r="H5887" s="459">
        <v>5880</v>
      </c>
      <c r="I5887" s="444">
        <f t="shared" ca="1" si="200"/>
        <v>-3.3209588933308172E+16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-138373287222117.36</v>
      </c>
      <c r="L5887" s="444">
        <f t="shared" ca="1" si="199"/>
        <v>-3.3347962220530288E+16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25">
      <c r="G5888" s="459"/>
      <c r="H5888" s="459">
        <v>5881</v>
      </c>
      <c r="I5888" s="444">
        <f t="shared" ca="1" si="200"/>
        <v>-3.3347962220530288E+16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-138949842585542.86</v>
      </c>
      <c r="L5888" s="444">
        <f t="shared" ca="1" si="199"/>
        <v>-3.3486912063115832E+16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25">
      <c r="G5889" s="459"/>
      <c r="H5889" s="459">
        <v>5882</v>
      </c>
      <c r="I5889" s="444">
        <f t="shared" ca="1" si="200"/>
        <v>-3.3486912063115832E+16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-139528800262982.63</v>
      </c>
      <c r="L5889" s="444">
        <f t="shared" ca="1" si="199"/>
        <v>-3.3626440863378816E+16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25">
      <c r="G5890" s="459"/>
      <c r="H5890" s="459">
        <v>5883</v>
      </c>
      <c r="I5890" s="444">
        <f t="shared" ca="1" si="200"/>
        <v>-3.3626440863378816E+16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-140110170264078.39</v>
      </c>
      <c r="L5890" s="444">
        <f t="shared" ca="1" si="199"/>
        <v>-3.3766551033642896E+16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25">
      <c r="G5891" s="459"/>
      <c r="H5891" s="459">
        <v>5884</v>
      </c>
      <c r="I5891" s="444">
        <f t="shared" ca="1" si="200"/>
        <v>-3.3766551033642896E+16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-140693962640178.73</v>
      </c>
      <c r="L5891" s="444">
        <f t="shared" ca="1" si="199"/>
        <v>-3.3907244996283076E+16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25">
      <c r="G5892" s="459"/>
      <c r="H5892" s="459">
        <v>5885</v>
      </c>
      <c r="I5892" s="444">
        <f t="shared" ca="1" si="200"/>
        <v>-3.3907244996283076E+16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-141280187484512.84</v>
      </c>
      <c r="L5892" s="444">
        <f t="shared" ca="1" si="199"/>
        <v>-3.4048525183767588E+16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25">
      <c r="G5893" s="459"/>
      <c r="H5893" s="459">
        <v>5886</v>
      </c>
      <c r="I5893" s="444">
        <f t="shared" ca="1" si="200"/>
        <v>-3.4048525183767588E+16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-141868854932364.94</v>
      </c>
      <c r="L5893" s="444">
        <f t="shared" ca="1" si="199"/>
        <v>-3.4190394038699952E+16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25">
      <c r="G5894" s="459"/>
      <c r="H5894" s="459">
        <v>5887</v>
      </c>
      <c r="I5894" s="444">
        <f t="shared" ca="1" si="200"/>
        <v>-3.4190394038699952E+16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-142459975161249.78</v>
      </c>
      <c r="L5894" s="444">
        <f t="shared" ca="1" si="199"/>
        <v>-3.43328540138612E+16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25">
      <c r="G5895" s="459"/>
      <c r="H5895" s="459">
        <v>5888</v>
      </c>
      <c r="I5895" s="444">
        <f t="shared" ca="1" si="200"/>
        <v>-3.43328540138612E+16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-143053558391088.34</v>
      </c>
      <c r="L5895" s="444">
        <f t="shared" ca="1" si="199"/>
        <v>-3.4475907572252288E+16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25">
      <c r="G5896" s="459"/>
      <c r="H5896" s="459">
        <v>5889</v>
      </c>
      <c r="I5896" s="444">
        <f t="shared" ca="1" si="200"/>
        <v>-3.4475907572252288E+16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-143649614884384.56</v>
      </c>
      <c r="L5896" s="444">
        <f t="shared" ca="1" si="199"/>
        <v>-3.4619557187136672E+16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25">
      <c r="G5897" s="459"/>
      <c r="H5897" s="459">
        <v>5890</v>
      </c>
      <c r="I5897" s="444">
        <f t="shared" ca="1" si="200"/>
        <v>-3.4619557187136672E+16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-144248154946402.81</v>
      </c>
      <c r="L5897" s="444">
        <f t="shared" ca="1" si="199"/>
        <v>-3.4763805342083076E+16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25">
      <c r="G5898" s="459"/>
      <c r="H5898" s="459">
        <v>5891</v>
      </c>
      <c r="I5898" s="444">
        <f t="shared" ca="1" si="200"/>
        <v>-3.4763805342083076E+16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-144849188925346.16</v>
      </c>
      <c r="L5898" s="444">
        <f t="shared" ca="1" si="199"/>
        <v>-3.4908654531008424E+16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25">
      <c r="G5899" s="459"/>
      <c r="H5899" s="459">
        <v>5892</v>
      </c>
      <c r="I5899" s="444">
        <f t="shared" ca="1" si="200"/>
        <v>-3.4908654531008424E+16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-145452727212535.09</v>
      </c>
      <c r="L5899" s="444">
        <f t="shared" ca="1" si="199"/>
        <v>-3.505410725822096E+16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25">
      <c r="G5900" s="459"/>
      <c r="H5900" s="459">
        <v>5893</v>
      </c>
      <c r="I5900" s="444">
        <f t="shared" ca="1" si="200"/>
        <v>-3.505410725822096E+16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-146058780242587.34</v>
      </c>
      <c r="L5900" s="444">
        <f t="shared" ca="1" si="199"/>
        <v>-3.5200166038463548E+16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25">
      <c r="G5901" s="459"/>
      <c r="H5901" s="459">
        <v>5894</v>
      </c>
      <c r="I5901" s="444">
        <f t="shared" ca="1" si="200"/>
        <v>-3.5200166038463548E+16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-146667358493598.13</v>
      </c>
      <c r="L5901" s="444">
        <f t="shared" ca="1" si="199"/>
        <v>-3.5346833396957148E+16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25">
      <c r="G5902" s="459"/>
      <c r="H5902" s="459">
        <v>5895</v>
      </c>
      <c r="I5902" s="444">
        <f t="shared" ca="1" si="200"/>
        <v>-3.5346833396957148E+16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-147278472487321.44</v>
      </c>
      <c r="L5902" s="444">
        <f t="shared" ca="1" si="199"/>
        <v>-3.5494111869444468E+16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25">
      <c r="G5903" s="459"/>
      <c r="H5903" s="459">
        <v>5896</v>
      </c>
      <c r="I5903" s="444">
        <f t="shared" ca="1" si="200"/>
        <v>-3.5494111869444468E+16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-147892132789351.94</v>
      </c>
      <c r="L5903" s="444">
        <f t="shared" ca="1" si="199"/>
        <v>-3.564200400223382E+16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25">
      <c r="G5904" s="459"/>
      <c r="H5904" s="459">
        <v>5897</v>
      </c>
      <c r="I5904" s="444">
        <f t="shared" ca="1" si="200"/>
        <v>-3.564200400223382E+16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-148508350009307.59</v>
      </c>
      <c r="L5904" s="444">
        <f t="shared" ca="1" si="199"/>
        <v>-3.5790512352243128E+16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25">
      <c r="G5905" s="459"/>
      <c r="H5905" s="459">
        <v>5898</v>
      </c>
      <c r="I5905" s="444">
        <f t="shared" ca="1" si="200"/>
        <v>-3.5790512352243128E+16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-149127134801013.06</v>
      </c>
      <c r="L5905" s="444">
        <f t="shared" ca="1" si="199"/>
        <v>-3.593963948704414E+16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25">
      <c r="G5906" s="459"/>
      <c r="H5906" s="459">
        <v>5899</v>
      </c>
      <c r="I5906" s="444">
        <f t="shared" ca="1" si="200"/>
        <v>-3.593963948704414E+16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-149748497862683.91</v>
      </c>
      <c r="L5906" s="444">
        <f t="shared" ca="1" si="199"/>
        <v>-3.6089387984906824E+16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25">
      <c r="G5907" s="459"/>
      <c r="H5907" s="459">
        <v>5900</v>
      </c>
      <c r="I5907" s="444">
        <f t="shared" ca="1" si="200"/>
        <v>-3.6089387984906824E+16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-150372449937111.75</v>
      </c>
      <c r="L5907" s="444">
        <f t="shared" ca="1" si="199"/>
        <v>-3.6239760434843936E+16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25">
      <c r="G5908" s="459"/>
      <c r="H5908" s="459">
        <v>5901</v>
      </c>
      <c r="I5908" s="444">
        <f t="shared" ca="1" si="200"/>
        <v>-3.6239760434843936E+16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-150999001811849.72</v>
      </c>
      <c r="L5908" s="444">
        <f t="shared" ca="1" si="199"/>
        <v>-3.6390759436655784E+16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25">
      <c r="G5909" s="459"/>
      <c r="H5909" s="459">
        <v>5902</v>
      </c>
      <c r="I5909" s="444">
        <f t="shared" ca="1" si="200"/>
        <v>-3.6390759436655784E+16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-151628164319399.09</v>
      </c>
      <c r="L5909" s="444">
        <f t="shared" ca="1" si="199"/>
        <v>-3.6542387600975184E+16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25">
      <c r="G5910" s="459"/>
      <c r="H5910" s="459">
        <v>5903</v>
      </c>
      <c r="I5910" s="444">
        <f t="shared" ca="1" si="200"/>
        <v>-3.6542387600975184E+16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-152259948337396.59</v>
      </c>
      <c r="L5910" s="444">
        <f t="shared" ca="1" si="199"/>
        <v>-3.6694647549312584E+16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25">
      <c r="G5911" s="459"/>
      <c r="H5911" s="459">
        <v>5904</v>
      </c>
      <c r="I5911" s="444">
        <f t="shared" ca="1" si="200"/>
        <v>-3.6694647549312584E+16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-152894364788802.44</v>
      </c>
      <c r="L5911" s="444">
        <f t="shared" ca="1" si="199"/>
        <v>-3.6847541914101384E+16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25">
      <c r="G5912" s="459"/>
      <c r="H5912" s="459">
        <v>5905</v>
      </c>
      <c r="I5912" s="444">
        <f t="shared" ca="1" si="200"/>
        <v>-3.6847541914101384E+16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-153531424642089.09</v>
      </c>
      <c r="L5912" s="444">
        <f t="shared" ca="1" si="199"/>
        <v>-3.7001073338743472E+16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25">
      <c r="G5913" s="459"/>
      <c r="H5913" s="459">
        <v>5906</v>
      </c>
      <c r="I5913" s="444">
        <f t="shared" ca="1" si="200"/>
        <v>-3.7001073338743472E+16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-154171138911431.13</v>
      </c>
      <c r="L5913" s="444">
        <f t="shared" ca="1" si="199"/>
        <v>-3.7155244477654904E+16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25">
      <c r="G5914" s="459"/>
      <c r="H5914" s="459">
        <v>5907</v>
      </c>
      <c r="I5914" s="444">
        <f t="shared" ca="1" si="200"/>
        <v>-3.7155244477654904E+16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-154813518656895.44</v>
      </c>
      <c r="L5914" s="444">
        <f t="shared" ca="1" si="199"/>
        <v>-3.73100579963118E+16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25">
      <c r="G5915" s="459"/>
      <c r="H5915" s="459">
        <v>5908</v>
      </c>
      <c r="I5915" s="444">
        <f t="shared" ca="1" si="200"/>
        <v>-3.73100579963118E+16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-155458574984632.5</v>
      </c>
      <c r="L5915" s="444">
        <f t="shared" ca="1" si="199"/>
        <v>-3.7465516571296432E+16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25">
      <c r="G5916" s="459"/>
      <c r="H5916" s="459">
        <v>5909</v>
      </c>
      <c r="I5916" s="444">
        <f t="shared" ca="1" si="200"/>
        <v>-3.7465516571296432E+16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-156106319047068.47</v>
      </c>
      <c r="L5916" s="444">
        <f t="shared" ca="1" si="199"/>
        <v>-3.7621622890343504E+16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25">
      <c r="G5917" s="459"/>
      <c r="H5917" s="459">
        <v>5910</v>
      </c>
      <c r="I5917" s="444">
        <f t="shared" ca="1" si="200"/>
        <v>-3.7621622890343504E+16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-156756762043097.94</v>
      </c>
      <c r="L5917" s="444">
        <f t="shared" ca="1" si="199"/>
        <v>-3.77783796523866E+16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25">
      <c r="G5918" s="459"/>
      <c r="H5918" s="459">
        <v>5911</v>
      </c>
      <c r="I5918" s="444">
        <f t="shared" ca="1" si="200"/>
        <v>-3.77783796523866E+16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-157409915218277.5</v>
      </c>
      <c r="L5918" s="444">
        <f t="shared" ca="1" si="199"/>
        <v>-3.793578956760488E+16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25">
      <c r="G5919" s="459"/>
      <c r="H5919" s="459">
        <v>5912</v>
      </c>
      <c r="I5919" s="444">
        <f t="shared" ca="1" si="200"/>
        <v>-3.793578956760488E+16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-158065789865020.34</v>
      </c>
      <c r="L5919" s="444">
        <f t="shared" ca="1" si="199"/>
        <v>-3.8093855357469904E+16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25">
      <c r="G5920" s="459"/>
      <c r="H5920" s="459">
        <v>5913</v>
      </c>
      <c r="I5920" s="444">
        <f t="shared" ca="1" si="200"/>
        <v>-3.8093855357469904E+16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-158724397322791.25</v>
      </c>
      <c r="L5920" s="444">
        <f t="shared" ca="1" si="199"/>
        <v>-3.8252579754792696E+16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25">
      <c r="G5921" s="459"/>
      <c r="H5921" s="459">
        <v>5914</v>
      </c>
      <c r="I5921" s="444">
        <f t="shared" ca="1" si="200"/>
        <v>-3.8252579754792696E+16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-159385748978302.91</v>
      </c>
      <c r="L5921" s="444">
        <f t="shared" ca="1" si="199"/>
        <v>-3.8411965503771E+16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25">
      <c r="G5922" s="459"/>
      <c r="H5922" s="459">
        <v>5915</v>
      </c>
      <c r="I5922" s="444">
        <f t="shared" ca="1" si="200"/>
        <v>-3.8411965503771E+16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-160049856265712.5</v>
      </c>
      <c r="L5922" s="444">
        <f t="shared" ca="1" si="199"/>
        <v>-3.8572015360036712E+16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25">
      <c r="G5923" s="459"/>
      <c r="H5923" s="459">
        <v>5916</v>
      </c>
      <c r="I5923" s="444">
        <f t="shared" ca="1" si="200"/>
        <v>-3.8572015360036712E+16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-160716730666819.63</v>
      </c>
      <c r="L5923" s="444">
        <f t="shared" ca="1" si="199"/>
        <v>-3.8732732090703528E+16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25">
      <c r="G5924" s="459"/>
      <c r="H5924" s="459">
        <v>5917</v>
      </c>
      <c r="I5924" s="444">
        <f t="shared" ca="1" si="200"/>
        <v>-3.8732732090703528E+16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-161386383711264.69</v>
      </c>
      <c r="L5924" s="444">
        <f t="shared" ca="1" si="199"/>
        <v>-3.8894118474414792E+16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25">
      <c r="G5925" s="459"/>
      <c r="H5925" s="459">
        <v>5918</v>
      </c>
      <c r="I5925" s="444">
        <f t="shared" ca="1" si="200"/>
        <v>-3.8894118474414792E+16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-162058826976728.31</v>
      </c>
      <c r="L5925" s="444">
        <f t="shared" ca="1" si="199"/>
        <v>-3.905617730139152E+16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25">
      <c r="G5926" s="459"/>
      <c r="H5926" s="459">
        <v>5919</v>
      </c>
      <c r="I5926" s="444">
        <f t="shared" ca="1" si="200"/>
        <v>-3.905617730139152E+16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-162734072089131.34</v>
      </c>
      <c r="L5926" s="444">
        <f t="shared" ca="1" si="199"/>
        <v>-3.9218911373480648E+16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25">
      <c r="G5927" s="459"/>
      <c r="H5927" s="459">
        <v>5920</v>
      </c>
      <c r="I5927" s="444">
        <f t="shared" ca="1" si="200"/>
        <v>-3.9218911373480648E+16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-163412130722836.03</v>
      </c>
      <c r="L5927" s="444">
        <f t="shared" ca="1" si="199"/>
        <v>-3.9382323504203488E+16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25">
      <c r="G5928" s="459"/>
      <c r="H5928" s="459">
        <v>5921</v>
      </c>
      <c r="I5928" s="444">
        <f t="shared" ca="1" si="200"/>
        <v>-3.9382323504203488E+16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-164093014600847.88</v>
      </c>
      <c r="L5928" s="444">
        <f t="shared" ca="1" si="199"/>
        <v>-3.9546416518804336E+16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25">
      <c r="G5929" s="459"/>
      <c r="H5929" s="459">
        <v>5922</v>
      </c>
      <c r="I5929" s="444">
        <f t="shared" ca="1" si="200"/>
        <v>-3.9546416518804336E+16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-164776735495018.06</v>
      </c>
      <c r="L5929" s="444">
        <f t="shared" ca="1" si="199"/>
        <v>-3.9711193254299352E+16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25">
      <c r="G5930" s="459"/>
      <c r="H5930" s="459">
        <v>5923</v>
      </c>
      <c r="I5930" s="444">
        <f t="shared" ca="1" si="200"/>
        <v>-3.9711193254299352E+16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-165463305226247.31</v>
      </c>
      <c r="L5930" s="444">
        <f t="shared" ca="1" si="199"/>
        <v>-3.98766565595256E+16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25">
      <c r="G5931" s="459"/>
      <c r="H5931" s="459">
        <v>5924</v>
      </c>
      <c r="I5931" s="444">
        <f t="shared" ca="1" si="200"/>
        <v>-3.98766565595256E+16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-166152735664690</v>
      </c>
      <c r="L5931" s="444">
        <f t="shared" ca="1" si="199"/>
        <v>-4.0042809295190288E+16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25">
      <c r="G5932" s="459"/>
      <c r="H5932" s="459">
        <v>5925</v>
      </c>
      <c r="I5932" s="444">
        <f t="shared" ca="1" si="200"/>
        <v>-4.0042809295190288E+16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-166845038729959.53</v>
      </c>
      <c r="L5932" s="444">
        <f t="shared" ca="1" si="199"/>
        <v>-4.0209654333920248E+16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25">
      <c r="G5933" s="459"/>
      <c r="H5933" s="459">
        <v>5926</v>
      </c>
      <c r="I5933" s="444">
        <f t="shared" ca="1" si="200"/>
        <v>-4.0209654333920248E+16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-167540226391334.38</v>
      </c>
      <c r="L5933" s="444">
        <f t="shared" ca="1" si="199"/>
        <v>-4.0377194560311584E+16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25">
      <c r="G5934" s="459"/>
      <c r="H5934" s="459">
        <v>5927</v>
      </c>
      <c r="I5934" s="444">
        <f t="shared" ca="1" si="200"/>
        <v>-4.0377194560311584E+16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-168238310667964.94</v>
      </c>
      <c r="L5934" s="444">
        <f t="shared" ca="1" si="199"/>
        <v>-4.0545432870979552E+16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25">
      <c r="G5935" s="459"/>
      <c r="H5935" s="459">
        <v>5928</v>
      </c>
      <c r="I5935" s="444">
        <f t="shared" ca="1" si="200"/>
        <v>-4.0545432870979552E+16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-168939303629081.47</v>
      </c>
      <c r="L5935" s="444">
        <f t="shared" ca="1" si="199"/>
        <v>-4.0714372174608632E+16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25">
      <c r="G5936" s="459"/>
      <c r="H5936" s="459">
        <v>5929</v>
      </c>
      <c r="I5936" s="444">
        <f t="shared" ca="1" si="200"/>
        <v>-4.0714372174608632E+16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-169643217394202.63</v>
      </c>
      <c r="L5936" s="444">
        <f t="shared" ca="1" si="199"/>
        <v>-4.0884015392002832E+16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25">
      <c r="G5937" s="459"/>
      <c r="H5937" s="459">
        <v>5930</v>
      </c>
      <c r="I5937" s="444">
        <f t="shared" ca="1" si="200"/>
        <v>-4.0884015392002832E+16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-170350064133345.13</v>
      </c>
      <c r="L5937" s="444">
        <f t="shared" ca="1" si="199"/>
        <v>-4.1054365456136176E+16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25">
      <c r="G5938" s="459"/>
      <c r="H5938" s="459">
        <v>5931</v>
      </c>
      <c r="I5938" s="444">
        <f t="shared" ca="1" si="200"/>
        <v>-4.1054365456136176E+16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-171059856067234.06</v>
      </c>
      <c r="L5938" s="444">
        <f t="shared" ca="1" si="199"/>
        <v>-4.1225425312203408E+16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25">
      <c r="G5939" s="459"/>
      <c r="H5939" s="459">
        <v>5932</v>
      </c>
      <c r="I5939" s="444">
        <f t="shared" ca="1" si="200"/>
        <v>-4.1225425312203408E+16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-171772605467514.19</v>
      </c>
      <c r="L5939" s="444">
        <f t="shared" ca="1" si="199"/>
        <v>-4.139719791767092E+16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25">
      <c r="G5940" s="459"/>
      <c r="H5940" s="459">
        <v>5933</v>
      </c>
      <c r="I5940" s="444">
        <f t="shared" ca="1" si="200"/>
        <v>-4.139719791767092E+16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-172488324656962.16</v>
      </c>
      <c r="L5940" s="444">
        <f t="shared" ca="1" si="199"/>
        <v>-4.156968624232788E+16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25">
      <c r="G5941" s="459"/>
      <c r="H5941" s="459">
        <v>5934</v>
      </c>
      <c r="I5941" s="444">
        <f t="shared" ca="1" si="200"/>
        <v>-4.156968624232788E+16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-173207026009699.5</v>
      </c>
      <c r="L5941" s="444">
        <f t="shared" ca="1" si="199"/>
        <v>-4.1742893268337576E+16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25">
      <c r="G5942" s="459"/>
      <c r="H5942" s="459">
        <v>5935</v>
      </c>
      <c r="I5942" s="444">
        <f t="shared" ca="1" si="200"/>
        <v>-4.1742893268337576E+16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-173928721951406.56</v>
      </c>
      <c r="L5942" s="444">
        <f t="shared" ca="1" si="199"/>
        <v>-4.1916821990288984E+16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25">
      <c r="G5943" s="459"/>
      <c r="H5943" s="459">
        <v>5936</v>
      </c>
      <c r="I5943" s="444">
        <f t="shared" ca="1" si="200"/>
        <v>-4.1916821990288984E+16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-174653424959537.44</v>
      </c>
      <c r="L5943" s="444">
        <f t="shared" ca="1" si="199"/>
        <v>-4.209147541524852E+16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25">
      <c r="G5944" s="459"/>
      <c r="H5944" s="459">
        <v>5937</v>
      </c>
      <c r="I5944" s="444">
        <f t="shared" ca="1" si="200"/>
        <v>-4.209147541524852E+16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-175381147563535.5</v>
      </c>
      <c r="L5944" s="444">
        <f t="shared" ca="1" si="199"/>
        <v>-4.2266856562812056E+16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25">
      <c r="G5945" s="459"/>
      <c r="H5945" s="459">
        <v>5938</v>
      </c>
      <c r="I5945" s="444">
        <f t="shared" ca="1" si="200"/>
        <v>-4.2266856562812056E+16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-176111902345050.22</v>
      </c>
      <c r="L5945" s="444">
        <f t="shared" ca="1" si="199"/>
        <v>-4.2442968465157104E+16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25">
      <c r="G5946" s="459"/>
      <c r="H5946" s="459">
        <v>5939</v>
      </c>
      <c r="I5946" s="444">
        <f t="shared" ca="1" si="200"/>
        <v>-4.2442968465157104E+16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-176845701938154.59</v>
      </c>
      <c r="L5946" s="444">
        <f t="shared" ca="1" si="199"/>
        <v>-4.2619814167095256E+16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25">
      <c r="G5947" s="459"/>
      <c r="H5947" s="459">
        <v>5940</v>
      </c>
      <c r="I5947" s="444">
        <f t="shared" ca="1" si="200"/>
        <v>-4.2619814167095256E+16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-177582559029563.56</v>
      </c>
      <c r="L5947" s="444">
        <f t="shared" ca="1" si="199"/>
        <v>-4.2797396726124816E+16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25">
      <c r="G5948" s="459"/>
      <c r="H5948" s="459">
        <v>5941</v>
      </c>
      <c r="I5948" s="444">
        <f t="shared" ca="1" si="200"/>
        <v>-4.2797396726124816E+16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-178322486358853.41</v>
      </c>
      <c r="L5948" s="444">
        <f t="shared" ca="1" si="199"/>
        <v>-4.2975719212483672E+16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25">
      <c r="G5949" s="459"/>
      <c r="H5949" s="459">
        <v>5942</v>
      </c>
      <c r="I5949" s="444">
        <f t="shared" ca="1" si="200"/>
        <v>-4.2975719212483672E+16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-179065496718681.97</v>
      </c>
      <c r="L5949" s="444">
        <f t="shared" ca="1" si="199"/>
        <v>-4.3154784709202352E+16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25">
      <c r="G5950" s="459"/>
      <c r="H5950" s="459">
        <v>5943</v>
      </c>
      <c r="I5950" s="444">
        <f t="shared" ca="1" si="200"/>
        <v>-4.3154784709202352E+16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-179811602955009.81</v>
      </c>
      <c r="L5950" s="444">
        <f t="shared" ca="1" si="199"/>
        <v>-4.333459631215736E+16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25">
      <c r="G5951" s="459"/>
      <c r="H5951" s="459">
        <v>5944</v>
      </c>
      <c r="I5951" s="444">
        <f t="shared" ca="1" si="200"/>
        <v>-4.333459631215736E+16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-180560817967322.34</v>
      </c>
      <c r="L5951" s="444">
        <f t="shared" ca="1" si="199"/>
        <v>-4.351515713012468E+16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25">
      <c r="G5952" s="459"/>
      <c r="H5952" s="459">
        <v>5945</v>
      </c>
      <c r="I5952" s="444">
        <f t="shared" ca="1" si="200"/>
        <v>-4.351515713012468E+16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-181313154708852.84</v>
      </c>
      <c r="L5952" s="444">
        <f t="shared" ca="1" si="199"/>
        <v>-4.3696470284833536E+16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25">
      <c r="G5953" s="459"/>
      <c r="H5953" s="459">
        <v>5946</v>
      </c>
      <c r="I5953" s="444">
        <f t="shared" ca="1" si="200"/>
        <v>-4.3696470284833536E+16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-182068626186806.41</v>
      </c>
      <c r="L5953" s="444">
        <f t="shared" ca="1" si="199"/>
        <v>-4.3878538911020344E+16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25">
      <c r="G5954" s="459"/>
      <c r="H5954" s="459">
        <v>5947</v>
      </c>
      <c r="I5954" s="444">
        <f t="shared" ca="1" si="200"/>
        <v>-4.3878538911020344E+16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-182827245462584.75</v>
      </c>
      <c r="L5954" s="444">
        <f t="shared" ca="1" si="199"/>
        <v>-4.4061366156482928E+16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25">
      <c r="G5955" s="459"/>
      <c r="H5955" s="459">
        <v>5948</v>
      </c>
      <c r="I5955" s="444">
        <f t="shared" ca="1" si="200"/>
        <v>-4.4061366156482928E+16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-183589025652012.19</v>
      </c>
      <c r="L5955" s="444">
        <f t="shared" ca="1" si="199"/>
        <v>-4.4244955182134944E+16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25">
      <c r="G5956" s="459"/>
      <c r="H5956" s="459">
        <v>5949</v>
      </c>
      <c r="I5956" s="444">
        <f t="shared" ca="1" si="200"/>
        <v>-4.4244955182134944E+16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-184353979925562.25</v>
      </c>
      <c r="L5956" s="444">
        <f t="shared" ca="1" si="199"/>
        <v>-4.4429309162060504E+16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25">
      <c r="G5957" s="459"/>
      <c r="H5957" s="459">
        <v>5950</v>
      </c>
      <c r="I5957" s="444">
        <f t="shared" ca="1" si="200"/>
        <v>-4.4429309162060504E+16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-185122121508585.44</v>
      </c>
      <c r="L5957" s="444">
        <f t="shared" ca="1" si="199"/>
        <v>-4.4614431283569088E+16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25">
      <c r="G5958" s="459"/>
      <c r="H5958" s="459">
        <v>5951</v>
      </c>
      <c r="I5958" s="444">
        <f t="shared" ca="1" si="200"/>
        <v>-4.4614431283569088E+16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-185893463681537.88</v>
      </c>
      <c r="L5958" s="444">
        <f t="shared" ca="1" si="199"/>
        <v>-4.4800324747250624E+16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25">
      <c r="G5959" s="459"/>
      <c r="H5959" s="459">
        <v>5952</v>
      </c>
      <c r="I5959" s="444">
        <f t="shared" ca="1" si="200"/>
        <v>-4.4800324747250624E+16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-186668019780210.94</v>
      </c>
      <c r="L5959" s="444">
        <f t="shared" ca="1" si="199"/>
        <v>-4.4986992767030832E+16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25">
      <c r="G5960" s="459"/>
      <c r="H5960" s="459">
        <v>5953</v>
      </c>
      <c r="I5960" s="444">
        <f t="shared" ca="1" si="200"/>
        <v>-4.4986992767030832E+16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-187445803195961.81</v>
      </c>
      <c r="L5960" s="444">
        <f t="shared" ca="1" si="199"/>
        <v>-4.5174438570226792E+16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25">
      <c r="G5961" s="459"/>
      <c r="H5961" s="459">
        <v>5954</v>
      </c>
      <c r="I5961" s="444">
        <f t="shared" ca="1" si="200"/>
        <v>-4.5174438570226792E+16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-188226827375944.97</v>
      </c>
      <c r="L5961" s="444">
        <f t="shared" ca="1" si="199"/>
        <v>-4.5362665397602736E+16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25">
      <c r="G5962" s="459"/>
      <c r="H5962" s="459">
        <v>5955</v>
      </c>
      <c r="I5962" s="444">
        <f t="shared" ca="1" si="200"/>
        <v>-4.5362665397602736E+16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-189011105823344.72</v>
      </c>
      <c r="L5962" s="444">
        <f t="shared" ca="1" si="199"/>
        <v>-4.555167650342608E+16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25">
      <c r="G5963" s="459"/>
      <c r="H5963" s="459">
        <v>5956</v>
      </c>
      <c r="I5963" s="444">
        <f t="shared" ca="1" si="200"/>
        <v>-4.555167650342608E+16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-189798652097608.66</v>
      </c>
      <c r="L5963" s="444">
        <f t="shared" ca="1" si="199"/>
        <v>-4.5741475155523688E+16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25">
      <c r="G5964" s="459"/>
      <c r="H5964" s="459">
        <v>5957</v>
      </c>
      <c r="I5964" s="444">
        <f t="shared" ca="1" si="200"/>
        <v>-4.5741475155523688E+16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-190589479814682.03</v>
      </c>
      <c r="L5964" s="444">
        <f t="shared" ca="1" si="199"/>
        <v>-4.5932064635338368E+16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25">
      <c r="G5965" s="459"/>
      <c r="H5965" s="459">
        <v>5958</v>
      </c>
      <c r="I5965" s="444">
        <f t="shared" ca="1" si="200"/>
        <v>-4.5932064635338368E+16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-191383602647243.19</v>
      </c>
      <c r="L5965" s="444">
        <f t="shared" ca="1" si="199"/>
        <v>-4.6123448237985608E+16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25">
      <c r="G5966" s="459"/>
      <c r="H5966" s="459">
        <v>5959</v>
      </c>
      <c r="I5966" s="444">
        <f t="shared" ca="1" si="200"/>
        <v>-4.6123448237985608E+16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-192181034324940.03</v>
      </c>
      <c r="L5966" s="444">
        <f t="shared" ca="1" si="199"/>
        <v>-4.6315629272310552E+16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25">
      <c r="G5967" s="459"/>
      <c r="H5967" s="459">
        <v>5960</v>
      </c>
      <c r="I5967" s="444">
        <f t="shared" ca="1" si="200"/>
        <v>-4.6315629272310552E+16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-192981788634627.31</v>
      </c>
      <c r="L5967" s="444">
        <f t="shared" ca="1" si="199"/>
        <v>-4.6508611060945176E+16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25">
      <c r="G5968" s="459"/>
      <c r="H5968" s="459">
        <v>5961</v>
      </c>
      <c r="I5968" s="444">
        <f t="shared" ca="1" si="200"/>
        <v>-4.6508611060945176E+16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-193785879420604.91</v>
      </c>
      <c r="L5968" s="444">
        <f t="shared" ca="1" si="199"/>
        <v>-4.6702396940365784E+16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25">
      <c r="G5969" s="459"/>
      <c r="H5969" s="459">
        <v>5962</v>
      </c>
      <c r="I5969" s="444">
        <f t="shared" ca="1" si="200"/>
        <v>-4.6702396940365784E+16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-194593320584857.44</v>
      </c>
      <c r="L5969" s="444">
        <f t="shared" ca="1" si="199"/>
        <v>-4.689699026095064E+16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25">
      <c r="G5970" s="459"/>
      <c r="H5970" s="459">
        <v>5963</v>
      </c>
      <c r="I5970" s="444">
        <f t="shared" ca="1" si="200"/>
        <v>-4.689699026095064E+16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-195404126087294.34</v>
      </c>
      <c r="L5970" s="444">
        <f t="shared" ca="1" si="199"/>
        <v>-4.7092394387037936E+16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25">
      <c r="G5971" s="459"/>
      <c r="H5971" s="459">
        <v>5964</v>
      </c>
      <c r="I5971" s="444">
        <f t="shared" ca="1" si="200"/>
        <v>-4.7092394387037936E+16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-196218309945991.41</v>
      </c>
      <c r="L5971" s="444">
        <f t="shared" ca="1" si="199"/>
        <v>-4.7288612696983928E+16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25">
      <c r="G5972" s="459"/>
      <c r="H5972" s="459">
        <v>5965</v>
      </c>
      <c r="I5972" s="444">
        <f t="shared" ca="1" si="200"/>
        <v>-4.7288612696983928E+16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-197035886237433.03</v>
      </c>
      <c r="L5972" s="444">
        <f t="shared" ca="1" si="199"/>
        <v>-4.748564858322136E+16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25">
      <c r="G5973" s="459"/>
      <c r="H5973" s="459">
        <v>5966</v>
      </c>
      <c r="I5973" s="444">
        <f t="shared" ca="1" si="200"/>
        <v>-4.748564858322136E+16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-197856869096755.66</v>
      </c>
      <c r="L5973" s="444">
        <f t="shared" ca="1" si="199"/>
        <v>-4.7683505452318112E+16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25">
      <c r="G5974" s="459"/>
      <c r="H5974" s="459">
        <v>5967</v>
      </c>
      <c r="I5974" s="444">
        <f t="shared" ca="1" si="200"/>
        <v>-4.7683505452318112E+16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-198681272717992.13</v>
      </c>
      <c r="L5974" s="444">
        <f t="shared" ca="1" si="199"/>
        <v>-4.7882186725036104E+16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25">
      <c r="G5975" s="459"/>
      <c r="H5975" s="459">
        <v>5968</v>
      </c>
      <c r="I5975" s="444">
        <f t="shared" ca="1" si="200"/>
        <v>-4.7882186725036104E+16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-199509111354317.09</v>
      </c>
      <c r="L5975" s="444">
        <f t="shared" ca="1" si="199"/>
        <v>-4.8081695836390424E+16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25">
      <c r="G5976" s="459"/>
      <c r="H5976" s="459">
        <v>5969</v>
      </c>
      <c r="I5976" s="444">
        <f t="shared" ca="1" si="200"/>
        <v>-4.8081695836390424E+16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-200340399318293.44</v>
      </c>
      <c r="L5976" s="444">
        <f t="shared" ca="1" si="199"/>
        <v>-4.828203623570872E+16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25">
      <c r="G5977" s="459"/>
      <c r="H5977" s="459">
        <v>5970</v>
      </c>
      <c r="I5977" s="444">
        <f t="shared" ca="1" si="200"/>
        <v>-4.828203623570872E+16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-201175150982119.66</v>
      </c>
      <c r="L5977" s="444">
        <f t="shared" ca="1" si="199"/>
        <v>-4.848321138669084E+16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25">
      <c r="G5978" s="459"/>
      <c r="H5978" s="459">
        <v>5971</v>
      </c>
      <c r="I5978" s="444">
        <f t="shared" ca="1" si="200"/>
        <v>-4.848321138669084E+16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-202013380777878.5</v>
      </c>
      <c r="L5978" s="444">
        <f t="shared" ca="1" si="199"/>
        <v>-4.868522476746872E+16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25">
      <c r="G5979" s="459"/>
      <c r="H5979" s="459">
        <v>5972</v>
      </c>
      <c r="I5979" s="444">
        <f t="shared" ca="1" si="200"/>
        <v>-4.868522476746872E+16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-202855103197786.34</v>
      </c>
      <c r="L5979" s="444">
        <f t="shared" ca="1" si="199"/>
        <v>-4.8888079870666504E+16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25">
      <c r="G5980" s="459"/>
      <c r="H5980" s="459">
        <v>5973</v>
      </c>
      <c r="I5980" s="444">
        <f t="shared" ca="1" si="200"/>
        <v>-4.8888079870666504E+16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-203700332794443.75</v>
      </c>
      <c r="L5980" s="444">
        <f t="shared" ca="1" si="199"/>
        <v>-4.9091780203460944E+16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25">
      <c r="G5981" s="459"/>
      <c r="H5981" s="459">
        <v>5974</v>
      </c>
      <c r="I5981" s="444">
        <f t="shared" ca="1" si="200"/>
        <v>-4.9091780203460944E+16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-204549084181087.25</v>
      </c>
      <c r="L5981" s="444">
        <f t="shared" ca="1" si="199"/>
        <v>-4.9296329287642032E+16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25">
      <c r="G5982" s="459"/>
      <c r="H5982" s="459">
        <v>5975</v>
      </c>
      <c r="I5982" s="444">
        <f t="shared" ca="1" si="200"/>
        <v>-4.9296329287642032E+16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-205401372031841.81</v>
      </c>
      <c r="L5982" s="444">
        <f t="shared" ca="1" si="199"/>
        <v>-4.9501730659673872E+16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25">
      <c r="G5983" s="459"/>
      <c r="H5983" s="459">
        <v>5976</v>
      </c>
      <c r="I5983" s="444">
        <f t="shared" ca="1" si="200"/>
        <v>-4.9501730659673872E+16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-206257211081974.47</v>
      </c>
      <c r="L5983" s="444">
        <f t="shared" ca="1" si="199"/>
        <v>-4.9707987870755848E+16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25">
      <c r="G5984" s="459"/>
      <c r="H5984" s="459">
        <v>5977</v>
      </c>
      <c r="I5984" s="444">
        <f t="shared" ca="1" si="200"/>
        <v>-4.9707987870755848E+16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-207116616128149.38</v>
      </c>
      <c r="L5984" s="444">
        <f t="shared" ca="1" si="199"/>
        <v>-4.9915104486884E+16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25">
      <c r="G5985" s="459"/>
      <c r="H5985" s="459">
        <v>5978</v>
      </c>
      <c r="I5985" s="444">
        <f t="shared" ca="1" si="200"/>
        <v>-4.9915104486884E+16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-207979602028683.34</v>
      </c>
      <c r="L5985" s="444">
        <f t="shared" ca="1" si="199"/>
        <v>-5.012308408891268E+16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25">
      <c r="G5986" s="459"/>
      <c r="H5986" s="459">
        <v>5979</v>
      </c>
      <c r="I5986" s="444">
        <f t="shared" ca="1" si="200"/>
        <v>-5.012308408891268E+16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-208846183703802.84</v>
      </c>
      <c r="L5986" s="444">
        <f t="shared" ca="1" si="199"/>
        <v>-5.033193027261648E+16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25">
      <c r="G5987" s="459"/>
      <c r="H5987" s="459">
        <v>5980</v>
      </c>
      <c r="I5987" s="444">
        <f t="shared" ca="1" si="200"/>
        <v>-5.033193027261648E+16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-209716376135902</v>
      </c>
      <c r="L5987" s="444">
        <f t="shared" ca="1" si="199"/>
        <v>-5.0541646648752384E+16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25">
      <c r="G5988" s="459"/>
      <c r="H5988" s="459">
        <v>5981</v>
      </c>
      <c r="I5988" s="444">
        <f t="shared" ca="1" si="200"/>
        <v>-5.0541646648752384E+16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-210590194369801.59</v>
      </c>
      <c r="L5988" s="444">
        <f t="shared" ca="1" si="199"/>
        <v>-5.0752236843122184E+16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25">
      <c r="G5989" s="459"/>
      <c r="H5989" s="459">
        <v>5982</v>
      </c>
      <c r="I5989" s="444">
        <f t="shared" ca="1" si="200"/>
        <v>-5.0752236843122184E+16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-211467653513009.09</v>
      </c>
      <c r="L5989" s="444">
        <f t="shared" ca="1" si="199"/>
        <v>-5.0963704496635192E+16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25">
      <c r="G5990" s="459"/>
      <c r="H5990" s="459">
        <v>5983</v>
      </c>
      <c r="I5990" s="444">
        <f t="shared" ca="1" si="200"/>
        <v>-5.0963704496635192E+16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-212348768735979.97</v>
      </c>
      <c r="L5990" s="444">
        <f t="shared" ca="1" si="199"/>
        <v>-5.1176053265371168E+16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25">
      <c r="G5991" s="459"/>
      <c r="H5991" s="459">
        <v>5984</v>
      </c>
      <c r="I5991" s="444">
        <f t="shared" ca="1" si="200"/>
        <v>-5.1176053265371168E+16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-213233555272379.88</v>
      </c>
      <c r="L5991" s="444">
        <f t="shared" ca="1" si="199"/>
        <v>-5.1389286820643544E+16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25">
      <c r="G5992" s="459"/>
      <c r="H5992" s="459">
        <v>5985</v>
      </c>
      <c r="I5992" s="444">
        <f t="shared" ca="1" si="200"/>
        <v>-5.1389286820643544E+16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-214122028419348.09</v>
      </c>
      <c r="L5992" s="444">
        <f t="shared" ca="1" si="199"/>
        <v>-5.1603408849062896E+16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25">
      <c r="G5993" s="459"/>
      <c r="H5993" s="459">
        <v>5986</v>
      </c>
      <c r="I5993" s="444">
        <f t="shared" ca="1" si="200"/>
        <v>-5.1603408849062896E+16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-215014203537762.06</v>
      </c>
      <c r="L5993" s="444">
        <f t="shared" ca="1" si="199"/>
        <v>-5.1818423052600656E+16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25">
      <c r="G5994" s="459"/>
      <c r="H5994" s="459">
        <v>5987</v>
      </c>
      <c r="I5994" s="444">
        <f t="shared" ca="1" si="200"/>
        <v>-5.1818423052600656E+16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-215910096052502.72</v>
      </c>
      <c r="L5994" s="444">
        <f t="shared" ca="1" si="199"/>
        <v>-5.203433314865316E+16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25">
      <c r="G5995" s="459"/>
      <c r="H5995" s="459">
        <v>5988</v>
      </c>
      <c r="I5995" s="444">
        <f t="shared" ca="1" si="200"/>
        <v>-5.203433314865316E+16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-216809721452721.5</v>
      </c>
      <c r="L5995" s="444">
        <f t="shared" ca="1" si="199"/>
        <v>-5.225114287010588E+16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25">
      <c r="G5996" s="459"/>
      <c r="H5996" s="459">
        <v>5989</v>
      </c>
      <c r="I5996" s="444">
        <f t="shared" ca="1" si="200"/>
        <v>-5.225114287010588E+16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-217713095292107.84</v>
      </c>
      <c r="L5996" s="444">
        <f t="shared" ca="1" si="199"/>
        <v>-5.2468855965397984E+16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25">
      <c r="G5997" s="459"/>
      <c r="H5997" s="459">
        <v>5990</v>
      </c>
      <c r="I5997" s="444">
        <f t="shared" ca="1" si="200"/>
        <v>-5.2468855965397984E+16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-218620233189158.25</v>
      </c>
      <c r="L5997" s="444">
        <f t="shared" ca="1" si="199"/>
        <v>-5.2687476198587144E+16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25">
      <c r="G5998" s="459"/>
      <c r="H5998" s="459">
        <v>5991</v>
      </c>
      <c r="I5998" s="444">
        <f t="shared" ca="1" si="200"/>
        <v>-5.2687476198587144E+16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-219531150827446.44</v>
      </c>
      <c r="L5998" s="444">
        <f t="shared" ca="1" si="199"/>
        <v>-5.2907007349414592E+16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25">
      <c r="G5999" s="459"/>
      <c r="H5999" s="459">
        <v>5992</v>
      </c>
      <c r="I5999" s="444">
        <f t="shared" ca="1" si="200"/>
        <v>-5.2907007349414592E+16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-220445863955894.13</v>
      </c>
      <c r="L5999" s="444">
        <f t="shared" ca="1" si="199"/>
        <v>-5.3127453213370488E+16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25">
      <c r="G6000" s="459"/>
      <c r="H6000" s="459">
        <v>5993</v>
      </c>
      <c r="I6000" s="444">
        <f t="shared" ca="1" si="200"/>
        <v>-5.3127453213370488E+16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-221364388389043.69</v>
      </c>
      <c r="L6000" s="444">
        <f t="shared" ca="1" si="199"/>
        <v>-5.3348817601759528E+16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25">
      <c r="G6001" s="459"/>
      <c r="H6001" s="459">
        <v>5994</v>
      </c>
      <c r="I6001" s="444">
        <f t="shared" ca="1" si="200"/>
        <v>-5.3348817601759528E+16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-222286740007331.38</v>
      </c>
      <c r="L6001" s="444">
        <f t="shared" ca="1" si="199"/>
        <v>-5.3571104341766856E+16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25">
      <c r="G6002" s="459"/>
      <c r="H6002" s="459">
        <v>5995</v>
      </c>
      <c r="I6002" s="444">
        <f t="shared" ca="1" si="200"/>
        <v>-5.3571104341766856E+16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-223212934757361.91</v>
      </c>
      <c r="L6002" s="444">
        <f t="shared" ca="1" si="199"/>
        <v>-5.3794317276524216E+16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25">
      <c r="G6003" s="459"/>
      <c r="H6003" s="459">
        <v>5996</v>
      </c>
      <c r="I6003" s="444">
        <f t="shared" ca="1" si="200"/>
        <v>-5.3794317276524216E+16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-224142988652184.22</v>
      </c>
      <c r="L6003" s="444">
        <f t="shared" ca="1" si="199"/>
        <v>-5.40184602651764E+16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25">
      <c r="G6004" s="459"/>
      <c r="H6004" s="459">
        <v>5997</v>
      </c>
      <c r="I6004" s="444">
        <f t="shared" ca="1" si="200"/>
        <v>-5.40184602651764E+16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-225076917771568.34</v>
      </c>
      <c r="L6004" s="444">
        <f t="shared" ca="1" si="199"/>
        <v>-5.4243537182947968E+16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25">
      <c r="G6005" s="459"/>
      <c r="H6005" s="459">
        <v>5998</v>
      </c>
      <c r="I6005" s="444">
        <f t="shared" ca="1" si="200"/>
        <v>-5.4243537182947968E+16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-226014738262283.19</v>
      </c>
      <c r="L6005" s="444">
        <f t="shared" ca="1" si="199"/>
        <v>-5.4469551921210248E+16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25">
      <c r="G6006" s="459"/>
      <c r="H6006" s="459">
        <v>5999</v>
      </c>
      <c r="I6006" s="444">
        <f t="shared" ca="1" si="200"/>
        <v>-5.4469551921210248E+16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-226956466338376.03</v>
      </c>
      <c r="L6006" s="444">
        <f t="shared" ca="1" si="199"/>
        <v>-5.4696508387548624E+16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25">
      <c r="G6007" s="459"/>
      <c r="H6007" s="459">
        <v>6000</v>
      </c>
      <c r="I6007" s="444">
        <f t="shared" ca="1" si="200"/>
        <v>-5.4696508387548624E+16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-227902118281452.59</v>
      </c>
      <c r="L6007" s="444">
        <f t="shared" ca="1" si="199"/>
        <v>-5.492441050583008E+16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25">
      <c r="G6008" s="459"/>
      <c r="H6008" s="459">
        <v>6001</v>
      </c>
      <c r="I6008" s="444">
        <f t="shared" ca="1" si="200"/>
        <v>-5.492441050583008E+16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-228851710440958.66</v>
      </c>
      <c r="L6008" s="444">
        <f t="shared" ca="1" si="199"/>
        <v>-5.515326221627104E+16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25">
      <c r="G6009" s="459"/>
      <c r="H6009" s="459">
        <v>6002</v>
      </c>
      <c r="I6009" s="444">
        <f t="shared" ca="1" si="200"/>
        <v>-5.515326221627104E+16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-229805259234462.66</v>
      </c>
      <c r="L6009" s="444">
        <f t="shared" ca="1" si="199"/>
        <v>-5.5383067475505504E+16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25">
      <c r="G6010" s="459"/>
      <c r="H6010" s="459">
        <v>6003</v>
      </c>
      <c r="I6010" s="444">
        <f t="shared" ca="1" si="200"/>
        <v>-5.5383067475505504E+16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-230762781147939.59</v>
      </c>
      <c r="L6010" s="444">
        <f t="shared" ca="1" si="199"/>
        <v>-5.561383025665344E+16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25">
      <c r="G6011" s="459"/>
      <c r="H6011" s="459">
        <v>6004</v>
      </c>
      <c r="I6011" s="444">
        <f t="shared" ca="1" si="200"/>
        <v>-5.561383025665344E+16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-231724292736056</v>
      </c>
      <c r="L6011" s="444">
        <f t="shared" ca="1" si="199"/>
        <v>-5.5845554549389496E+16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25">
      <c r="G6012" s="459"/>
      <c r="H6012" s="459">
        <v>6005</v>
      </c>
      <c r="I6012" s="444">
        <f t="shared" ca="1" si="200"/>
        <v>-5.5845554549389496E+16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-232689810622456.22</v>
      </c>
      <c r="L6012" s="444">
        <f t="shared" ca="1" si="199"/>
        <v>-5.6078244360011952E+16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25">
      <c r="G6013" s="459"/>
      <c r="H6013" s="459">
        <v>6006</v>
      </c>
      <c r="I6013" s="444">
        <f t="shared" ca="1" si="200"/>
        <v>-5.6078244360011952E+16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-233659351500049.78</v>
      </c>
      <c r="L6013" s="444">
        <f t="shared" ca="1" si="199"/>
        <v>-5.6311903711512E+16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25">
      <c r="G6014" s="459"/>
      <c r="H6014" s="459">
        <v>6007</v>
      </c>
      <c r="I6014" s="444">
        <f t="shared" ca="1" si="200"/>
        <v>-5.6311903711512E+16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-234632932131299.97</v>
      </c>
      <c r="L6014" s="444">
        <f t="shared" ca="1" si="199"/>
        <v>-5.6546536643643296E+16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25">
      <c r="G6015" s="459"/>
      <c r="H6015" s="459">
        <v>6008</v>
      </c>
      <c r="I6015" s="444">
        <f t="shared" ca="1" si="200"/>
        <v>-5.6546536643643296E+16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-235610569348513.72</v>
      </c>
      <c r="L6015" s="444">
        <f t="shared" ca="1" si="199"/>
        <v>-5.6782147212991808E+16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25">
      <c r="G6016" s="459"/>
      <c r="H6016" s="459">
        <v>6009</v>
      </c>
      <c r="I6016" s="444">
        <f t="shared" ca="1" si="200"/>
        <v>-5.6782147212991808E+16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-236592280054132.53</v>
      </c>
      <c r="L6016" s="444">
        <f t="shared" ca="1" si="199"/>
        <v>-5.7018739493045944E+16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25">
      <c r="G6017" s="459"/>
      <c r="H6017" s="459">
        <v>6010</v>
      </c>
      <c r="I6017" s="444">
        <f t="shared" ca="1" si="200"/>
        <v>-5.7018739493045944E+16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-237578081221024.78</v>
      </c>
      <c r="L6017" s="444">
        <f t="shared" ca="1" si="199"/>
        <v>-5.7256317574266968E+16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25">
      <c r="G6018" s="459"/>
      <c r="H6018" s="459">
        <v>6011</v>
      </c>
      <c r="I6018" s="444">
        <f t="shared" ca="1" si="200"/>
        <v>-5.7256317574266968E+16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-238567989892779.06</v>
      </c>
      <c r="L6018" s="444">
        <f t="shared" ca="1" si="199"/>
        <v>-5.7494885564159744E+16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25">
      <c r="G6019" s="459"/>
      <c r="H6019" s="459">
        <v>6012</v>
      </c>
      <c r="I6019" s="444">
        <f t="shared" ca="1" si="200"/>
        <v>-5.7494885564159744E+16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-239562023183998.94</v>
      </c>
      <c r="L6019" s="444">
        <f t="shared" ca="1" si="199"/>
        <v>-5.7734447587343744E+16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25">
      <c r="G6020" s="459"/>
      <c r="H6020" s="459">
        <v>6013</v>
      </c>
      <c r="I6020" s="444">
        <f t="shared" ca="1" si="200"/>
        <v>-5.7734447587343744E+16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-240560198280598.91</v>
      </c>
      <c r="L6020" s="444">
        <f t="shared" ca="1" si="199"/>
        <v>-5.7975007785624344E+16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25">
      <c r="G6021" s="459"/>
      <c r="H6021" s="459">
        <v>6014</v>
      </c>
      <c r="I6021" s="444">
        <f t="shared" ca="1" si="200"/>
        <v>-5.7975007785624344E+16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-241562532440101.44</v>
      </c>
      <c r="L6021" s="444">
        <f t="shared" ca="1" si="199"/>
        <v>-5.8216570318064448E+16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25">
      <c r="G6022" s="459"/>
      <c r="H6022" s="459">
        <v>6015</v>
      </c>
      <c r="I6022" s="444">
        <f t="shared" ca="1" si="200"/>
        <v>-5.8216570318064448E+16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-242569042991935.16</v>
      </c>
      <c r="L6022" s="444">
        <f t="shared" ca="1" si="199"/>
        <v>-5.8459139361056384E+16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25">
      <c r="G6023" s="459"/>
      <c r="H6023" s="459">
        <v>6016</v>
      </c>
      <c r="I6023" s="444">
        <f t="shared" ca="1" si="200"/>
        <v>-5.8459139361056384E+16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-243579747337734.94</v>
      </c>
      <c r="L6023" s="444">
        <f t="shared" ca="1" si="199"/>
        <v>-5.870271910839412E+16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25">
      <c r="G6024" s="459"/>
      <c r="H6024" s="459">
        <v>6017</v>
      </c>
      <c r="I6024" s="444">
        <f t="shared" ca="1" si="200"/>
        <v>-5.870271910839412E+16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-244594662951642.19</v>
      </c>
      <c r="L6024" s="444">
        <f t="shared" ca="1" si="199"/>
        <v>-5.894731377134576E+16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25">
      <c r="G6025" s="459"/>
      <c r="H6025" s="459">
        <v>6018</v>
      </c>
      <c r="I6025" s="444">
        <f t="shared" ca="1" si="200"/>
        <v>-5.894731377134576E+16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-245613807380607.38</v>
      </c>
      <c r="L6025" s="444">
        <f t="shared" ca="1" si="199"/>
        <v>-5.9192927578726368E+16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25">
      <c r="G6026" s="459"/>
      <c r="H6026" s="459">
        <v>6019</v>
      </c>
      <c r="I6026" s="444">
        <f t="shared" ca="1" si="200"/>
        <v>-5.9192927578726368E+16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-246637198244693.19</v>
      </c>
      <c r="L6026" s="444">
        <f t="shared" ca="1" si="199"/>
        <v>-5.9439564776971064E+16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25">
      <c r="G6027" s="459"/>
      <c r="H6027" s="459">
        <v>6020</v>
      </c>
      <c r="I6027" s="444">
        <f t="shared" ca="1" si="200"/>
        <v>-5.9439564776971064E+16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-247664853237379.41</v>
      </c>
      <c r="L6027" s="444">
        <f t="shared" ca="1" si="199"/>
        <v>-5.968722963020844E+16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25">
      <c r="G6028" s="459"/>
      <c r="H6028" s="459">
        <v>6021</v>
      </c>
      <c r="I6028" s="444">
        <f t="shared" ca="1" si="200"/>
        <v>-5.968722963020844E+16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-248696790125868.5</v>
      </c>
      <c r="L6028" s="444">
        <f t="shared" ca="1" si="199"/>
        <v>-5.9935926420334312E+16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25">
      <c r="G6029" s="459"/>
      <c r="H6029" s="459">
        <v>6022</v>
      </c>
      <c r="I6029" s="444">
        <f t="shared" ca="1" si="200"/>
        <v>-5.9935926420334312E+16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-249733026751392.97</v>
      </c>
      <c r="L6029" s="444">
        <f t="shared" ca="1" si="199"/>
        <v>-6.0185659447085704E+16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25">
      <c r="G6030" s="459"/>
      <c r="H6030" s="459">
        <v>6023</v>
      </c>
      <c r="I6030" s="444">
        <f t="shared" ca="1" si="200"/>
        <v>-6.0185659447085704E+16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-250773581029523.72</v>
      </c>
      <c r="L6030" s="444">
        <f t="shared" ca="1" si="199"/>
        <v>-6.0436433028115224E+16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25">
      <c r="G6031" s="459"/>
      <c r="H6031" s="459">
        <v>6024</v>
      </c>
      <c r="I6031" s="444">
        <f t="shared" ca="1" si="200"/>
        <v>-6.0436433028115224E+16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-251818470950480.06</v>
      </c>
      <c r="L6031" s="444">
        <f t="shared" ca="1" si="199"/>
        <v>-6.0688251499065704E+16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25">
      <c r="G6032" s="459"/>
      <c r="H6032" s="459">
        <v>6025</v>
      </c>
      <c r="I6032" s="444">
        <f t="shared" ca="1" si="200"/>
        <v>-6.0688251499065704E+16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-252867714579440.44</v>
      </c>
      <c r="L6032" s="444">
        <f t="shared" ca="1" si="199"/>
        <v>-6.0941119213645144E+16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25">
      <c r="G6033" s="459"/>
      <c r="H6033" s="459">
        <v>6026</v>
      </c>
      <c r="I6033" s="444">
        <f t="shared" ca="1" si="200"/>
        <v>-6.0941119213645144E+16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-253921330056854.75</v>
      </c>
      <c r="L6033" s="444">
        <f t="shared" ca="1" si="199"/>
        <v>-6.1195040543702E+16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25">
      <c r="G6034" s="459"/>
      <c r="H6034" s="459">
        <v>6027</v>
      </c>
      <c r="I6034" s="444">
        <f t="shared" ca="1" si="200"/>
        <v>-6.1195040543702E+16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-254979335598758.34</v>
      </c>
      <c r="L6034" s="444">
        <f t="shared" ca="1" si="199"/>
        <v>-6.145001987930076E+16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25">
      <c r="G6035" s="459"/>
      <c r="H6035" s="459">
        <v>6028</v>
      </c>
      <c r="I6035" s="444">
        <f t="shared" ca="1" si="200"/>
        <v>-6.145001987930076E+16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-256041749497086.47</v>
      </c>
      <c r="L6035" s="444">
        <f t="shared" ca="1" si="199"/>
        <v>-6.1706061628797848E+16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25">
      <c r="G6036" s="459"/>
      <c r="H6036" s="459">
        <v>6029</v>
      </c>
      <c r="I6036" s="444">
        <f t="shared" ca="1" si="200"/>
        <v>-6.1706061628797848E+16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-257108590119991.03</v>
      </c>
      <c r="L6036" s="444">
        <f t="shared" ca="1" si="199"/>
        <v>-6.196317021891784E+16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25">
      <c r="G6037" s="459"/>
      <c r="H6037" s="459">
        <v>6030</v>
      </c>
      <c r="I6037" s="444">
        <f t="shared" ca="1" si="200"/>
        <v>-6.196317021891784E+16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-258179875912157.69</v>
      </c>
      <c r="L6037" s="444">
        <f t="shared" ca="1" si="199"/>
        <v>-6.222135009483E+16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25">
      <c r="G6038" s="459"/>
      <c r="H6038" s="459">
        <v>6031</v>
      </c>
      <c r="I6038" s="444">
        <f t="shared" ca="1" si="200"/>
        <v>-6.222135009483E+16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-259255625395124.97</v>
      </c>
      <c r="L6038" s="444">
        <f t="shared" ca="1" si="199"/>
        <v>-6.2480605720225128E+16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25">
      <c r="G6039" s="459"/>
      <c r="H6039" s="459">
        <v>6032</v>
      </c>
      <c r="I6039" s="444">
        <f t="shared" ca="1" si="200"/>
        <v>-6.2480605720225128E+16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-260335857167604.69</v>
      </c>
      <c r="L6039" s="444">
        <f t="shared" ca="1" si="199"/>
        <v>-6.2740941577392736E+16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25">
      <c r="G6040" s="459"/>
      <c r="H6040" s="459">
        <v>6033</v>
      </c>
      <c r="I6040" s="444">
        <f t="shared" ca="1" si="200"/>
        <v>-6.2740941577392736E+16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-261420589905803.06</v>
      </c>
      <c r="L6040" s="444">
        <f t="shared" ca="1" si="199"/>
        <v>-6.3002362167298536E+16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25">
      <c r="G6041" s="459"/>
      <c r="H6041" s="459">
        <v>6034</v>
      </c>
      <c r="I6041" s="444">
        <f t="shared" ca="1" si="200"/>
        <v>-6.3002362167298536E+16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-262509842363743.91</v>
      </c>
      <c r="L6041" s="444">
        <f t="shared" ca="1" si="199"/>
        <v>-6.326487200966228E+16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25">
      <c r="G6042" s="459"/>
      <c r="H6042" s="459">
        <v>6035</v>
      </c>
      <c r="I6042" s="444">
        <f t="shared" ca="1" si="200"/>
        <v>-6.326487200966228E+16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-263603633373592.84</v>
      </c>
      <c r="L6042" s="444">
        <f t="shared" ca="1" si="199"/>
        <v>-6.3528475643035872E+16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25">
      <c r="G6043" s="459"/>
      <c r="H6043" s="459">
        <v>6036</v>
      </c>
      <c r="I6043" s="444">
        <f t="shared" ca="1" si="200"/>
        <v>-6.3528475643035872E+16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-264701981845982.78</v>
      </c>
      <c r="L6043" s="444">
        <f t="shared" ca="1" si="199"/>
        <v>-6.3793177624881856E+16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25">
      <c r="G6044" s="459"/>
      <c r="H6044" s="459">
        <v>6037</v>
      </c>
      <c r="I6044" s="444">
        <f t="shared" ca="1" si="200"/>
        <v>-6.3793177624881856E+16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-265804906770341.09</v>
      </c>
      <c r="L6044" s="444">
        <f t="shared" ca="1" si="199"/>
        <v>-6.40589825316522E+16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25">
      <c r="G6045" s="459"/>
      <c r="H6045" s="459">
        <v>6038</v>
      </c>
      <c r="I6045" s="444">
        <f t="shared" ca="1" si="200"/>
        <v>-6.40589825316522E+16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-266912427215217.47</v>
      </c>
      <c r="L6045" s="444">
        <f t="shared" ca="1" si="199"/>
        <v>-6.4325894958867416E+16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25">
      <c r="G6046" s="459"/>
      <c r="H6046" s="459">
        <v>6039</v>
      </c>
      <c r="I6046" s="444">
        <f t="shared" ca="1" si="200"/>
        <v>-6.4325894958867416E+16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-268024562328614.22</v>
      </c>
      <c r="L6046" s="444">
        <f t="shared" ca="1" si="199"/>
        <v>-6.4593919521196032E+16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25">
      <c r="G6047" s="459"/>
      <c r="H6047" s="459">
        <v>6040</v>
      </c>
      <c r="I6047" s="444">
        <f t="shared" ca="1" si="200"/>
        <v>-6.4593919521196032E+16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-269141331338316.75</v>
      </c>
      <c r="L6047" s="444">
        <f t="shared" ca="1" si="199"/>
        <v>-6.4863060852534352E+16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25">
      <c r="G6048" s="459"/>
      <c r="H6048" s="459">
        <v>6041</v>
      </c>
      <c r="I6048" s="444">
        <f t="shared" ca="1" si="200"/>
        <v>-6.4863060852534352E+16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-270262753552226.5</v>
      </c>
      <c r="L6048" s="444">
        <f t="shared" ca="1" si="199"/>
        <v>-6.5133323606086576E+16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25">
      <c r="G6049" s="459"/>
      <c r="H6049" s="459">
        <v>6042</v>
      </c>
      <c r="I6049" s="444">
        <f t="shared" ca="1" si="200"/>
        <v>-6.5133323606086576E+16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-271388848358694.06</v>
      </c>
      <c r="L6049" s="444">
        <f t="shared" ca="1" si="199"/>
        <v>-6.5404712454445272E+16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25">
      <c r="G6050" s="459"/>
      <c r="H6050" s="459">
        <v>6043</v>
      </c>
      <c r="I6050" s="444">
        <f t="shared" ca="1" si="200"/>
        <v>-6.5404712454445272E+16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-272519635226855.28</v>
      </c>
      <c r="L6050" s="444">
        <f t="shared" ca="1" si="199"/>
        <v>-6.5677232089672128E+16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25">
      <c r="G6051" s="459"/>
      <c r="H6051" s="459">
        <v>6044</v>
      </c>
      <c r="I6051" s="444">
        <f t="shared" ca="1" si="200"/>
        <v>-6.5677232089672128E+16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-273655133706967.22</v>
      </c>
      <c r="L6051" s="444">
        <f t="shared" ca="1" si="199"/>
        <v>-6.5950887223379096E+16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25">
      <c r="G6052" s="459"/>
      <c r="H6052" s="459">
        <v>6045</v>
      </c>
      <c r="I6052" s="444">
        <f t="shared" ca="1" si="200"/>
        <v>-6.5950887223379096E+16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-274795363430746.22</v>
      </c>
      <c r="L6052" s="444">
        <f t="shared" ca="1" si="199"/>
        <v>-6.622568258680984E+16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25">
      <c r="G6053" s="459"/>
      <c r="H6053" s="459">
        <v>6046</v>
      </c>
      <c r="I6053" s="444">
        <f t="shared" ca="1" si="200"/>
        <v>-6.622568258680984E+16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-275940344111707.69</v>
      </c>
      <c r="L6053" s="444">
        <f t="shared" ca="1" si="199"/>
        <v>-6.6501622930921544E+16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25">
      <c r="G6054" s="459"/>
      <c r="H6054" s="459">
        <v>6047</v>
      </c>
      <c r="I6054" s="444">
        <f t="shared" ca="1" si="200"/>
        <v>-6.6501622930921544E+16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-277090095545506.44</v>
      </c>
      <c r="L6054" s="444">
        <f t="shared" ca="1" si="199"/>
        <v>-6.6778713026467048E+16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25">
      <c r="G6055" s="459"/>
      <c r="H6055" s="459">
        <v>6048</v>
      </c>
      <c r="I6055" s="444">
        <f t="shared" ca="1" si="200"/>
        <v>-6.6778713026467048E+16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-278244637610279.38</v>
      </c>
      <c r="L6055" s="444">
        <f t="shared" ca="1" si="199"/>
        <v>-6.7056957664077328E+16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25">
      <c r="G6056" s="459"/>
      <c r="H6056" s="459">
        <v>6049</v>
      </c>
      <c r="I6056" s="444">
        <f t="shared" ca="1" si="200"/>
        <v>-6.7056957664077328E+16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-279403990266988.88</v>
      </c>
      <c r="L6056" s="444">
        <f t="shared" ca="1" si="199"/>
        <v>-6.733636165434432E+16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25">
      <c r="G6057" s="459"/>
      <c r="H6057" s="459">
        <v>6050</v>
      </c>
      <c r="I6057" s="444">
        <f t="shared" ca="1" si="200"/>
        <v>-6.733636165434432E+16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-280568173559768</v>
      </c>
      <c r="L6057" s="444">
        <f t="shared" ca="1" si="199"/>
        <v>-6.7616929827904088E+16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25">
      <c r="G6058" s="459"/>
      <c r="H6058" s="459">
        <v>6051</v>
      </c>
      <c r="I6058" s="444">
        <f t="shared" ca="1" si="200"/>
        <v>-6.7616929827904088E+16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-281737207616267.06</v>
      </c>
      <c r="L6058" s="444">
        <f t="shared" ca="1" si="199"/>
        <v>-6.7898667035520352E+16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25">
      <c r="G6059" s="459"/>
      <c r="H6059" s="459">
        <v>6052</v>
      </c>
      <c r="I6059" s="444">
        <f t="shared" ca="1" si="200"/>
        <v>-6.7898667035520352E+16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-282911112648001.5</v>
      </c>
      <c r="L6059" s="444">
        <f t="shared" ca="1" si="199"/>
        <v>-6.8181578148168352E+16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25">
      <c r="G6060" s="459"/>
      <c r="H6060" s="459">
        <v>6053</v>
      </c>
      <c r="I6060" s="444">
        <f t="shared" ca="1" si="200"/>
        <v>-6.8181578148168352E+16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-284089908950701.5</v>
      </c>
      <c r="L6060" s="444">
        <f t="shared" ca="1" si="199"/>
        <v>-6.8465668057119056E+16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25">
      <c r="G6061" s="459"/>
      <c r="H6061" s="459">
        <v>6054</v>
      </c>
      <c r="I6061" s="444">
        <f t="shared" ca="1" si="200"/>
        <v>-6.8465668057119056E+16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-285273616904662.75</v>
      </c>
      <c r="L6061" s="444">
        <f t="shared" ca="1" si="199"/>
        <v>-6.875094167402372E+16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25">
      <c r="G6062" s="459"/>
      <c r="H6062" s="459">
        <v>6055</v>
      </c>
      <c r="I6062" s="444">
        <f t="shared" ca="1" si="200"/>
        <v>-6.875094167402372E+16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-286462256975098.81</v>
      </c>
      <c r="L6062" s="444">
        <f t="shared" ca="1" si="199"/>
        <v>-6.9037403930998816E+16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25">
      <c r="G6063" s="459"/>
      <c r="H6063" s="459">
        <v>6056</v>
      </c>
      <c r="I6063" s="444">
        <f t="shared" ca="1" si="200"/>
        <v>-6.9037403930998816E+16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-287655849712495.06</v>
      </c>
      <c r="L6063" s="444">
        <f t="shared" ca="1" si="199"/>
        <v>-6.9325059780711312E+16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25">
      <c r="G6064" s="459"/>
      <c r="H6064" s="459">
        <v>6057</v>
      </c>
      <c r="I6064" s="444">
        <f t="shared" ca="1" si="200"/>
        <v>-6.9325059780711312E+16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-288854415752963.81</v>
      </c>
      <c r="L6064" s="444">
        <f t="shared" ca="1" si="199"/>
        <v>-6.9613914196464272E+16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25">
      <c r="G6065" s="459"/>
      <c r="H6065" s="459">
        <v>6058</v>
      </c>
      <c r="I6065" s="444">
        <f t="shared" ca="1" si="200"/>
        <v>-6.9613914196464272E+16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-290057975818601.13</v>
      </c>
      <c r="L6065" s="444">
        <f t="shared" ca="1" si="199"/>
        <v>-6.9903972172282872E+16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25">
      <c r="G6066" s="459"/>
      <c r="H6066" s="459">
        <v>6059</v>
      </c>
      <c r="I6066" s="444">
        <f t="shared" ca="1" si="200"/>
        <v>-6.9903972172282872E+16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-291266550717845.31</v>
      </c>
      <c r="L6066" s="444">
        <f t="shared" ca="1" si="199"/>
        <v>-7.019523872300072E+16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25">
      <c r="G6067" s="459"/>
      <c r="H6067" s="459">
        <v>6060</v>
      </c>
      <c r="I6067" s="444">
        <f t="shared" ca="1" si="200"/>
        <v>-7.019523872300072E+16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-292480161345836.38</v>
      </c>
      <c r="L6067" s="444">
        <f t="shared" ca="1" si="199"/>
        <v>-7.048771888434656E+16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25">
      <c r="G6068" s="459"/>
      <c r="H6068" s="459">
        <v>6061</v>
      </c>
      <c r="I6068" s="444">
        <f t="shared" ca="1" si="200"/>
        <v>-7.048771888434656E+16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-293698828684777.38</v>
      </c>
      <c r="L6068" s="444">
        <f t="shared" ca="1" si="199"/>
        <v>-7.0781417713031336E+16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25">
      <c r="G6069" s="459"/>
      <c r="H6069" s="459">
        <v>6062</v>
      </c>
      <c r="I6069" s="444">
        <f t="shared" ca="1" si="200"/>
        <v>-7.0781417713031336E+16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-294922573804297.19</v>
      </c>
      <c r="L6069" s="444">
        <f t="shared" ca="1" si="199"/>
        <v>-7.1076340286835632E+16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25">
      <c r="G6070" s="459"/>
      <c r="H6070" s="459">
        <v>6063</v>
      </c>
      <c r="I6070" s="444">
        <f t="shared" ca="1" si="200"/>
        <v>-7.1076340286835632E+16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-296151417861815.13</v>
      </c>
      <c r="L6070" s="444">
        <f t="shared" ca="1" si="199"/>
        <v>-7.1372491704697448E+16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25">
      <c r="G6071" s="459"/>
      <c r="H6071" s="459">
        <v>6064</v>
      </c>
      <c r="I6071" s="444">
        <f t="shared" ca="1" si="200"/>
        <v>-7.1372491704697448E+16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-297385382102906</v>
      </c>
      <c r="L6071" s="444">
        <f t="shared" ca="1" si="199"/>
        <v>-7.1669877086800352E+16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25">
      <c r="G6072" s="459"/>
      <c r="H6072" s="459">
        <v>6065</v>
      </c>
      <c r="I6072" s="444">
        <f t="shared" ca="1" si="200"/>
        <v>-7.1669877086800352E+16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-298624487861668.19</v>
      </c>
      <c r="L6072" s="444">
        <f t="shared" ca="1" si="199"/>
        <v>-7.1968501574662024E+16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25">
      <c r="G6073" s="459"/>
      <c r="H6073" s="459">
        <v>6066</v>
      </c>
      <c r="I6073" s="444">
        <f t="shared" ca="1" si="200"/>
        <v>-7.1968501574662024E+16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-299868756561091.75</v>
      </c>
      <c r="L6073" s="444">
        <f t="shared" ca="1" si="199"/>
        <v>-7.226837033122312E+16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25">
      <c r="G6074" s="459"/>
      <c r="H6074" s="459">
        <v>6067</v>
      </c>
      <c r="I6074" s="444">
        <f t="shared" ca="1" si="200"/>
        <v>-7.226837033122312E+16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-301118209713429.69</v>
      </c>
      <c r="L6074" s="444">
        <f t="shared" ca="1" si="199"/>
        <v>-7.2569488540936544E+16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25">
      <c r="G6075" s="459"/>
      <c r="H6075" s="459">
        <v>6068</v>
      </c>
      <c r="I6075" s="444">
        <f t="shared" ca="1" si="200"/>
        <v>-7.2569488540936544E+16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-302372868920568.94</v>
      </c>
      <c r="L6075" s="444">
        <f t="shared" ca="1" si="199"/>
        <v>-7.287186140985712E+16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25">
      <c r="G6076" s="459"/>
      <c r="H6076" s="459">
        <v>6069</v>
      </c>
      <c r="I6076" s="444">
        <f t="shared" ca="1" si="200"/>
        <v>-7.287186140985712E+16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-303632755874404.69</v>
      </c>
      <c r="L6076" s="444">
        <f t="shared" ca="1" si="199"/>
        <v>-7.317549416573152E+16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25">
      <c r="G6077" s="459"/>
      <c r="H6077" s="459">
        <v>6070</v>
      </c>
      <c r="I6077" s="444">
        <f t="shared" ca="1" si="200"/>
        <v>-7.317549416573152E+16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-304897892357214.69</v>
      </c>
      <c r="L6077" s="444">
        <f t="shared" ca="1" si="199"/>
        <v>-7.3480392058088736E+16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25">
      <c r="G6078" s="459"/>
      <c r="H6078" s="459">
        <v>6071</v>
      </c>
      <c r="I6078" s="444">
        <f t="shared" ca="1" si="200"/>
        <v>-7.3480392058088736E+16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-306168300242036.38</v>
      </c>
      <c r="L6078" s="444">
        <f t="shared" ca="1" si="199"/>
        <v>-7.3786560358330768E+16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25">
      <c r="G6079" s="459"/>
      <c r="H6079" s="459">
        <v>6072</v>
      </c>
      <c r="I6079" s="444">
        <f t="shared" ca="1" si="200"/>
        <v>-7.3786560358330768E+16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-307444001493044.88</v>
      </c>
      <c r="L6079" s="444">
        <f t="shared" ca="1" si="199"/>
        <v>-7.4094004359823808E+16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25">
      <c r="G6080" s="459"/>
      <c r="H6080" s="459">
        <v>6073</v>
      </c>
      <c r="I6080" s="444">
        <f t="shared" ca="1" si="200"/>
        <v>-7.4094004359823808E+16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-308725018165932.5</v>
      </c>
      <c r="L6080" s="444">
        <f t="shared" ca="1" si="199"/>
        <v>-7.4402729377989744E+16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25">
      <c r="G6081" s="459"/>
      <c r="H6081" s="459">
        <v>6074</v>
      </c>
      <c r="I6081" s="444">
        <f t="shared" ca="1" si="200"/>
        <v>-7.4402729377989744E+16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-310011372408290.63</v>
      </c>
      <c r="L6081" s="444">
        <f t="shared" ca="1" si="199"/>
        <v>-7.4712740750398032E+16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25">
      <c r="G6082" s="459"/>
      <c r="H6082" s="459">
        <v>6075</v>
      </c>
      <c r="I6082" s="444">
        <f t="shared" ca="1" si="200"/>
        <v>-7.4712740750398032E+16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-311303086459991.81</v>
      </c>
      <c r="L6082" s="444">
        <f t="shared" ca="1" si="199"/>
        <v>-7.5024043836858016E+16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25">
      <c r="G6083" s="459"/>
      <c r="H6083" s="459">
        <v>6076</v>
      </c>
      <c r="I6083" s="444">
        <f t="shared" ca="1" si="200"/>
        <v>-7.5024043836858016E+16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-312600182653575.06</v>
      </c>
      <c r="L6083" s="444">
        <f t="shared" ca="1" si="199"/>
        <v>-7.5336644019511584E+16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25">
      <c r="G6084" s="459"/>
      <c r="H6084" s="459">
        <v>6077</v>
      </c>
      <c r="I6084" s="444">
        <f t="shared" ca="1" si="200"/>
        <v>-7.5336644019511584E+16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-313902683414631.63</v>
      </c>
      <c r="L6084" s="444">
        <f t="shared" ca="1" si="199"/>
        <v>-7.5650546702926208E+16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25">
      <c r="G6085" s="459"/>
      <c r="H6085" s="459">
        <v>6078</v>
      </c>
      <c r="I6085" s="444">
        <f t="shared" ca="1" si="200"/>
        <v>-7.5650546702926208E+16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-315210611262192.5</v>
      </c>
      <c r="L6085" s="444">
        <f t="shared" ca="1" si="199"/>
        <v>-7.59657573141884E+16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25">
      <c r="G6086" s="459"/>
      <c r="H6086" s="459">
        <v>6079</v>
      </c>
      <c r="I6086" s="444">
        <f t="shared" ca="1" si="200"/>
        <v>-7.59657573141884E+16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-316523988809118.31</v>
      </c>
      <c r="L6086" s="444">
        <f t="shared" ca="1" si="199"/>
        <v>-7.628228130299752E+16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25">
      <c r="G6087" s="459"/>
      <c r="H6087" s="459">
        <v>6080</v>
      </c>
      <c r="I6087" s="444">
        <f t="shared" ca="1" si="200"/>
        <v>-7.628228130299752E+16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-317842838762489.69</v>
      </c>
      <c r="L6087" s="444">
        <f t="shared" ca="1" si="199"/>
        <v>-7.6600124141760016E+16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25">
      <c r="G6088" s="459"/>
      <c r="H6088" s="459">
        <v>6081</v>
      </c>
      <c r="I6088" s="444">
        <f t="shared" ca="1" si="200"/>
        <v>-7.6600124141760016E+16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-319167183924000.06</v>
      </c>
      <c r="L6088" s="444">
        <f t="shared" ca="1" si="199"/>
        <v>-7.6919291325684016E+16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25">
      <c r="G6089" s="459"/>
      <c r="H6089" s="459">
        <v>6082</v>
      </c>
      <c r="I6089" s="444">
        <f t="shared" ca="1" si="200"/>
        <v>-7.6919291325684016E+16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-320497047190350.06</v>
      </c>
      <c r="L6089" s="444">
        <f t="shared" ca="1" si="199"/>
        <v>-7.7239788372874368E+16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25">
      <c r="G6090" s="459"/>
      <c r="H6090" s="459">
        <v>6083</v>
      </c>
      <c r="I6090" s="444">
        <f t="shared" ca="1" si="200"/>
        <v>-7.7239788372874368E+16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-321832451553643.19</v>
      </c>
      <c r="L6090" s="444">
        <f t="shared" ca="1" si="199"/>
        <v>-7.7561620824428016E+16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25">
      <c r="G6091" s="459"/>
      <c r="H6091" s="459">
        <v>6084</v>
      </c>
      <c r="I6091" s="444">
        <f t="shared" ca="1" si="200"/>
        <v>-7.7561620824428016E+16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-323173420101783.38</v>
      </c>
      <c r="L6091" s="444">
        <f t="shared" ca="1" si="199"/>
        <v>-7.7884794244529792E+16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25">
      <c r="G6092" s="459"/>
      <c r="H6092" s="459">
        <v>6085</v>
      </c>
      <c r="I6092" s="444">
        <f t="shared" ca="1" si="200"/>
        <v>-7.7884794244529792E+16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-324519976018874.13</v>
      </c>
      <c r="L6092" s="444">
        <f t="shared" ca="1" si="199"/>
        <v>-7.8209314220548672E+16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25">
      <c r="G6093" s="459"/>
      <c r="H6093" s="459">
        <v>6086</v>
      </c>
      <c r="I6093" s="444">
        <f t="shared" ca="1" si="200"/>
        <v>-7.8209314220548672E+16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-325872142585619.44</v>
      </c>
      <c r="L6093" s="444">
        <f t="shared" ca="1" si="199"/>
        <v>-7.8535186363134288E+16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25">
      <c r="G6094" s="459"/>
      <c r="H6094" s="459">
        <v>6087</v>
      </c>
      <c r="I6094" s="444">
        <f t="shared" ca="1" si="200"/>
        <v>-7.8535186363134288E+16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-327229943179726.19</v>
      </c>
      <c r="L6094" s="444">
        <f t="shared" ca="1" si="199"/>
        <v>-7.8862416306314016E+16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25">
      <c r="G6095" s="459"/>
      <c r="H6095" s="459">
        <v>6088</v>
      </c>
      <c r="I6095" s="444">
        <f t="shared" ca="1" si="200"/>
        <v>-7.8862416306314016E+16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-328593401276308.38</v>
      </c>
      <c r="L6095" s="444">
        <f t="shared" ca="1" si="199"/>
        <v>-7.919100970759032E+16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25">
      <c r="G6096" s="459"/>
      <c r="H6096" s="459">
        <v>6089</v>
      </c>
      <c r="I6096" s="444">
        <f t="shared" ca="1" si="200"/>
        <v>-7.919100970759032E+16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-329962540448293</v>
      </c>
      <c r="L6096" s="444">
        <f t="shared" ca="1" si="199"/>
        <v>-7.9520972248038608E+16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25">
      <c r="G6097" s="459"/>
      <c r="H6097" s="459">
        <v>6090</v>
      </c>
      <c r="I6097" s="444">
        <f t="shared" ca="1" si="200"/>
        <v>-7.9520972248038608E+16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-331337384366827.5</v>
      </c>
      <c r="L6097" s="444">
        <f t="shared" ca="1" si="199"/>
        <v>-7.985230963240544E+16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25">
      <c r="G6098" s="459"/>
      <c r="H6098" s="459">
        <v>6091</v>
      </c>
      <c r="I6098" s="444">
        <f t="shared" ca="1" si="200"/>
        <v>-7.985230963240544E+16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-332717956801689.31</v>
      </c>
      <c r="L6098" s="444">
        <f t="shared" ca="1" si="199"/>
        <v>-8.0185027589207136E+16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25">
      <c r="G6099" s="459"/>
      <c r="H6099" s="459">
        <v>6092</v>
      </c>
      <c r="I6099" s="444">
        <f t="shared" ca="1" si="200"/>
        <v>-8.0185027589207136E+16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-334104281621696.38</v>
      </c>
      <c r="L6099" s="444">
        <f t="shared" ca="1" si="199"/>
        <v>-8.0519131870828832E+16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25">
      <c r="G6100" s="459"/>
      <c r="H6100" s="459">
        <v>6093</v>
      </c>
      <c r="I6100" s="444">
        <f t="shared" ca="1" si="200"/>
        <v>-8.0519131870828832E+16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-335496382795120.13</v>
      </c>
      <c r="L6100" s="444">
        <f t="shared" ca="1" si="199"/>
        <v>-8.0854628253623952E+16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25">
      <c r="G6101" s="459"/>
      <c r="H6101" s="459">
        <v>6094</v>
      </c>
      <c r="I6101" s="444">
        <f t="shared" ca="1" si="200"/>
        <v>-8.0854628253623952E+16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-336894284390099.81</v>
      </c>
      <c r="L6101" s="444">
        <f t="shared" ca="1" si="199"/>
        <v>-8.1191522538014048E+16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25">
      <c r="G6102" s="459"/>
      <c r="H6102" s="459">
        <v>6095</v>
      </c>
      <c r="I6102" s="444">
        <f t="shared" ca="1" si="200"/>
        <v>-8.1191522538014048E+16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-338298010575058.5</v>
      </c>
      <c r="L6102" s="444">
        <f t="shared" ca="1" si="199"/>
        <v>-8.1529820548589104E+16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25">
      <c r="G6103" s="459"/>
      <c r="H6103" s="459">
        <v>6096</v>
      </c>
      <c r="I6103" s="444">
        <f t="shared" ca="1" si="200"/>
        <v>-8.1529820548589104E+16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-339707585619121.25</v>
      </c>
      <c r="L6103" s="444">
        <f t="shared" ca="1" si="199"/>
        <v>-8.1869528134208224E+16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25">
      <c r="G6104" s="459"/>
      <c r="H6104" s="459">
        <v>6097</v>
      </c>
      <c r="I6104" s="444">
        <f t="shared" ca="1" si="200"/>
        <v>-8.1869528134208224E+16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-341123033892534.25</v>
      </c>
      <c r="L6104" s="444">
        <f t="shared" ca="1" si="199"/>
        <v>-8.2210651168100752E+16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25">
      <c r="G6105" s="459"/>
      <c r="H6105" s="459">
        <v>6098</v>
      </c>
      <c r="I6105" s="444">
        <f t="shared" ca="1" si="200"/>
        <v>-8.2210651168100752E+16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-342544379867086.44</v>
      </c>
      <c r="L6105" s="444">
        <f t="shared" ca="1" si="199"/>
        <v>-8.255319554796784E+16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25">
      <c r="G6106" s="459"/>
      <c r="H6106" s="459">
        <v>6099</v>
      </c>
      <c r="I6106" s="444">
        <f t="shared" ca="1" si="200"/>
        <v>-8.255319554796784E+16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-343971648116532.69</v>
      </c>
      <c r="L6106" s="444">
        <f t="shared" ca="1" si="199"/>
        <v>-8.2897167196084368E+16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25">
      <c r="G6107" s="459"/>
      <c r="H6107" s="459">
        <v>6100</v>
      </c>
      <c r="I6107" s="444">
        <f t="shared" ca="1" si="200"/>
        <v>-8.2897167196084368E+16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-345404863317018.19</v>
      </c>
      <c r="L6107" s="444">
        <f t="shared" ca="1" si="199"/>
        <v>-8.3242572059401392E+16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25">
      <c r="G6108" s="459"/>
      <c r="H6108" s="459">
        <v>6101</v>
      </c>
      <c r="I6108" s="444">
        <f t="shared" ca="1" si="200"/>
        <v>-8.3242572059401392E+16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-346844050247505.81</v>
      </c>
      <c r="L6108" s="444">
        <f t="shared" ca="1" si="199"/>
        <v>-8.3589416109648896E+16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25">
      <c r="G6109" s="459"/>
      <c r="H6109" s="459">
        <v>6102</v>
      </c>
      <c r="I6109" s="444">
        <f t="shared" ca="1" si="200"/>
        <v>-8.3589416109648896E+16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-348289233790203.75</v>
      </c>
      <c r="L6109" s="444">
        <f t="shared" ca="1" si="199"/>
        <v>-8.3937705343439104E+16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25">
      <c r="G6110" s="459"/>
      <c r="H6110" s="459">
        <v>6103</v>
      </c>
      <c r="I6110" s="444">
        <f t="shared" ca="1" si="200"/>
        <v>-8.3937705343439104E+16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-349740438930996.25</v>
      </c>
      <c r="L6110" s="444">
        <f t="shared" ca="1" si="199"/>
        <v>-8.4287445782370096E+16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25">
      <c r="G6111" s="459"/>
      <c r="H6111" s="459">
        <v>6104</v>
      </c>
      <c r="I6111" s="444">
        <f t="shared" ca="1" si="200"/>
        <v>-8.4287445782370096E+16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-351197690759875.38</v>
      </c>
      <c r="L6111" s="444">
        <f t="shared" ca="1" si="199"/>
        <v>-8.4638643473129968E+16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25">
      <c r="G6112" s="459"/>
      <c r="H6112" s="459">
        <v>6105</v>
      </c>
      <c r="I6112" s="444">
        <f t="shared" ca="1" si="200"/>
        <v>-8.4638643473129968E+16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-352661014471374.88</v>
      </c>
      <c r="L6112" s="444">
        <f t="shared" ca="1" si="199"/>
        <v>-8.4991304487601344E+16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25">
      <c r="G6113" s="459"/>
      <c r="H6113" s="459">
        <v>6106</v>
      </c>
      <c r="I6113" s="444">
        <f t="shared" ca="1" si="200"/>
        <v>-8.4991304487601344E+16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-354130435365005.63</v>
      </c>
      <c r="L6113" s="444">
        <f t="shared" ca="1" si="199"/>
        <v>-8.5345434922966352E+16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25">
      <c r="G6114" s="459"/>
      <c r="H6114" s="459">
        <v>6107</v>
      </c>
      <c r="I6114" s="444">
        <f t="shared" ca="1" si="200"/>
        <v>-8.5345434922966352E+16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-355605978845693.13</v>
      </c>
      <c r="L6114" s="444">
        <f t="shared" ca="1" si="199"/>
        <v>-8.5701040901812048E+16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25">
      <c r="G6115" s="459"/>
      <c r="H6115" s="459">
        <v>6108</v>
      </c>
      <c r="I6115" s="444">
        <f t="shared" ca="1" si="200"/>
        <v>-8.5701040901812048E+16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-357087670424216.88</v>
      </c>
      <c r="L6115" s="444">
        <f t="shared" ca="1" si="199"/>
        <v>-8.6058128572236272E+16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25">
      <c r="G6116" s="459"/>
      <c r="H6116" s="459">
        <v>6109</v>
      </c>
      <c r="I6116" s="444">
        <f t="shared" ca="1" si="200"/>
        <v>-8.6058128572236272E+16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-358575535717651.13</v>
      </c>
      <c r="L6116" s="444">
        <f t="shared" ca="1" si="199"/>
        <v>-8.641670410795392E+16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25">
      <c r="G6117" s="459"/>
      <c r="H6117" s="459">
        <v>6110</v>
      </c>
      <c r="I6117" s="444">
        <f t="shared" ca="1" si="200"/>
        <v>-8.641670410795392E+16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-360069600449808</v>
      </c>
      <c r="L6117" s="444">
        <f t="shared" ca="1" si="199"/>
        <v>-8.6776773708403728E+16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25">
      <c r="G6118" s="459"/>
      <c r="H6118" s="459">
        <v>6111</v>
      </c>
      <c r="I6118" s="444">
        <f t="shared" ca="1" si="200"/>
        <v>-8.6776773708403728E+16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-361569890451682.19</v>
      </c>
      <c r="L6118" s="444">
        <f t="shared" ca="1" si="199"/>
        <v>-8.7138343598855408E+16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25">
      <c r="G6119" s="459"/>
      <c r="H6119" s="459">
        <v>6112</v>
      </c>
      <c r="I6119" s="444">
        <f t="shared" ca="1" si="200"/>
        <v>-8.7138343598855408E+16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-363076431661897.5</v>
      </c>
      <c r="L6119" s="444">
        <f t="shared" ca="1" si="199"/>
        <v>-8.7501420030517312E+16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25">
      <c r="G6120" s="459"/>
      <c r="H6120" s="459">
        <v>6113</v>
      </c>
      <c r="I6120" s="444">
        <f t="shared" ca="1" si="200"/>
        <v>-8.7501420030517312E+16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-364589250127155.44</v>
      </c>
      <c r="L6120" s="444">
        <f t="shared" ca="1" si="199"/>
        <v>-8.7866009280644464E+16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25">
      <c r="G6121" s="459"/>
      <c r="H6121" s="459">
        <v>6114</v>
      </c>
      <c r="I6121" s="444">
        <f t="shared" ca="1" si="200"/>
        <v>-8.7866009280644464E+16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-366108372002685.25</v>
      </c>
      <c r="L6121" s="444">
        <f t="shared" ca="1" si="199"/>
        <v>-8.8232117652647152E+16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25">
      <c r="G6122" s="459"/>
      <c r="H6122" s="459">
        <v>6115</v>
      </c>
      <c r="I6122" s="444">
        <f t="shared" ca="1" si="200"/>
        <v>-8.8232117652647152E+16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-367633823552696.44</v>
      </c>
      <c r="L6122" s="444">
        <f t="shared" ca="1" si="199"/>
        <v>-8.8599751476199856E+16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25">
      <c r="G6123" s="459"/>
      <c r="H6123" s="459">
        <v>6116</v>
      </c>
      <c r="I6123" s="444">
        <f t="shared" ca="1" si="200"/>
        <v>-8.8599751476199856E+16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-369165631150832.75</v>
      </c>
      <c r="L6123" s="444">
        <f t="shared" ca="1" si="199"/>
        <v>-8.8968917107350688E+16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25">
      <c r="G6124" s="459"/>
      <c r="H6124" s="459">
        <v>6117</v>
      </c>
      <c r="I6124" s="444">
        <f t="shared" ca="1" si="200"/>
        <v>-8.8968917107350688E+16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-370703821280627.88</v>
      </c>
      <c r="L6124" s="444">
        <f t="shared" ca="1" si="199"/>
        <v>-8.9339620928631312E+16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25">
      <c r="G6125" s="459"/>
      <c r="H6125" s="459">
        <v>6118</v>
      </c>
      <c r="I6125" s="444">
        <f t="shared" ca="1" si="200"/>
        <v>-8.9339620928631312E+16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-372248420535963.81</v>
      </c>
      <c r="L6125" s="444">
        <f t="shared" ca="1" si="199"/>
        <v>-8.971186934916728E+16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25">
      <c r="G6126" s="459"/>
      <c r="H6126" s="459">
        <v>6119</v>
      </c>
      <c r="I6126" s="444">
        <f t="shared" ca="1" si="200"/>
        <v>-8.971186934916728E+16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-373799455621530.31</v>
      </c>
      <c r="L6126" s="444">
        <f t="shared" ca="1" si="199"/>
        <v>-9.0085668804788816E+16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25">
      <c r="G6127" s="459"/>
      <c r="H6127" s="459">
        <v>6120</v>
      </c>
      <c r="I6127" s="444">
        <f t="shared" ca="1" si="200"/>
        <v>-9.0085668804788816E+16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-375356953353286.75</v>
      </c>
      <c r="L6127" s="444">
        <f t="shared" ca="1" si="199"/>
        <v>-9.0461025758142096E+16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25">
      <c r="G6128" s="459"/>
      <c r="H6128" s="459">
        <v>6121</v>
      </c>
      <c r="I6128" s="444">
        <f t="shared" ca="1" si="200"/>
        <v>-9.0461025758142096E+16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-376920940658925.38</v>
      </c>
      <c r="L6128" s="444">
        <f t="shared" ref="L6128:L6250" ca="1" si="204">I6128-J6128+K6128</f>
        <v>-9.0837946698801024E+16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25">
      <c r="G6129" s="459"/>
      <c r="H6129" s="459">
        <v>6122</v>
      </c>
      <c r="I6129" s="444">
        <f t="shared" ref="I6129:I6250" ca="1" si="205">L6128</f>
        <v>-9.0837946698801024E+16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-378491444578337.63</v>
      </c>
      <c r="L6129" s="444">
        <f t="shared" ca="1" si="204"/>
        <v>-9.121643814337936E+16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25">
      <c r="G6130" s="459"/>
      <c r="H6130" s="459">
        <v>6123</v>
      </c>
      <c r="I6130" s="444">
        <f t="shared" ca="1" si="205"/>
        <v>-9.121643814337936E+16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-380068492264080.69</v>
      </c>
      <c r="L6130" s="444">
        <f t="shared" ca="1" si="204"/>
        <v>-9.159650663564344E+16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25">
      <c r="G6131" s="459"/>
      <c r="H6131" s="459">
        <v>6124</v>
      </c>
      <c r="I6131" s="444">
        <f t="shared" ca="1" si="205"/>
        <v>-9.159650663564344E+16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-381652110981847.69</v>
      </c>
      <c r="L6131" s="444">
        <f t="shared" ca="1" si="204"/>
        <v>-9.197815874662528E+16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25">
      <c r="G6132" s="459"/>
      <c r="H6132" s="459">
        <v>6125</v>
      </c>
      <c r="I6132" s="444">
        <f t="shared" ca="1" si="205"/>
        <v>-9.197815874662528E+16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-383242328110938.69</v>
      </c>
      <c r="L6132" s="444">
        <f t="shared" ca="1" si="204"/>
        <v>-9.2361401074736224E+16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25">
      <c r="G6133" s="459"/>
      <c r="H6133" s="459">
        <v>6126</v>
      </c>
      <c r="I6133" s="444">
        <f t="shared" ca="1" si="205"/>
        <v>-9.2361401074736224E+16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-384839171144734.25</v>
      </c>
      <c r="L6133" s="444">
        <f t="shared" ca="1" si="204"/>
        <v>-9.274624024588096E+16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25">
      <c r="G6134" s="459"/>
      <c r="H6134" s="459">
        <v>6127</v>
      </c>
      <c r="I6134" s="444">
        <f t="shared" ca="1" si="205"/>
        <v>-9.274624024588096E+16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-386442667691170.69</v>
      </c>
      <c r="L6134" s="444">
        <f t="shared" ca="1" si="204"/>
        <v>-9.3132682913572128E+16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25">
      <c r="G6135" s="459"/>
      <c r="H6135" s="459">
        <v>6128</v>
      </c>
      <c r="I6135" s="444">
        <f t="shared" ca="1" si="205"/>
        <v>-9.3132682913572128E+16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-388052845473217.19</v>
      </c>
      <c r="L6135" s="444">
        <f t="shared" ca="1" si="204"/>
        <v>-9.3520735759045344E+16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25">
      <c r="G6136" s="459"/>
      <c r="H6136" s="459">
        <v>6129</v>
      </c>
      <c r="I6136" s="444">
        <f t="shared" ca="1" si="205"/>
        <v>-9.3520735759045344E+16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-389669732329355.63</v>
      </c>
      <c r="L6136" s="444">
        <f t="shared" ca="1" si="204"/>
        <v>-9.3910405491374704E+16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25">
      <c r="G6137" s="459"/>
      <c r="H6137" s="459">
        <v>6130</v>
      </c>
      <c r="I6137" s="444">
        <f t="shared" ca="1" si="205"/>
        <v>-9.3910405491374704E+16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-391293356214061.25</v>
      </c>
      <c r="L6137" s="444">
        <f t="shared" ca="1" si="204"/>
        <v>-9.4301698847588768E+16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25">
      <c r="G6138" s="459"/>
      <c r="H6138" s="459">
        <v>6131</v>
      </c>
      <c r="I6138" s="444">
        <f t="shared" ca="1" si="205"/>
        <v>-9.4301698847588768E+16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-392923745198286.5</v>
      </c>
      <c r="L6138" s="444">
        <f t="shared" ca="1" si="204"/>
        <v>-9.4694622592787056E+16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25">
      <c r="G6139" s="459"/>
      <c r="H6139" s="459">
        <v>6132</v>
      </c>
      <c r="I6139" s="444">
        <f t="shared" ca="1" si="205"/>
        <v>-9.4694622592787056E+16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-394560927469946.06</v>
      </c>
      <c r="L6139" s="444">
        <f t="shared" ca="1" si="204"/>
        <v>-9.5089183520257008E+16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25">
      <c r="G6140" s="459"/>
      <c r="H6140" s="459">
        <v>6133</v>
      </c>
      <c r="I6140" s="444">
        <f t="shared" ca="1" si="205"/>
        <v>-9.5089183520257008E+16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-396204931334404.19</v>
      </c>
      <c r="L6140" s="444">
        <f t="shared" ca="1" si="204"/>
        <v>-9.5485388451591408E+16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25">
      <c r="G6141" s="459"/>
      <c r="H6141" s="459">
        <v>6134</v>
      </c>
      <c r="I6141" s="444">
        <f t="shared" ca="1" si="205"/>
        <v>-9.5485388451591408E+16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-397855785214964.19</v>
      </c>
      <c r="L6141" s="444">
        <f t="shared" ca="1" si="204"/>
        <v>-9.5883244236806368E+16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25">
      <c r="G6142" s="459"/>
      <c r="H6142" s="459">
        <v>6135</v>
      </c>
      <c r="I6142" s="444">
        <f t="shared" ca="1" si="205"/>
        <v>-9.5883244236806368E+16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-399513517653359.88</v>
      </c>
      <c r="L6142" s="444">
        <f t="shared" ca="1" si="204"/>
        <v>-9.6282757754459728E+16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25">
      <c r="G6143" s="459"/>
      <c r="H6143" s="459">
        <v>6136</v>
      </c>
      <c r="I6143" s="444">
        <f t="shared" ca="1" si="205"/>
        <v>-9.6282757754459728E+16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-401178157310248.88</v>
      </c>
      <c r="L6143" s="444">
        <f t="shared" ca="1" si="204"/>
        <v>-9.6683935911769984E+16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25">
      <c r="G6144" s="459"/>
      <c r="H6144" s="459">
        <v>6137</v>
      </c>
      <c r="I6144" s="444">
        <f t="shared" ca="1" si="205"/>
        <v>-9.6683935911769984E+16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-402849732965708.25</v>
      </c>
      <c r="L6144" s="444">
        <f t="shared" ca="1" si="204"/>
        <v>-9.7086785644735696E+16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25">
      <c r="G6145" s="459"/>
      <c r="H6145" s="459">
        <v>6138</v>
      </c>
      <c r="I6145" s="444">
        <f t="shared" ca="1" si="205"/>
        <v>-9.7086785644735696E+16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-404528273519732.06</v>
      </c>
      <c r="L6145" s="444">
        <f t="shared" ca="1" si="204"/>
        <v>-9.7491313918255424E+16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25">
      <c r="G6146" s="459"/>
      <c r="H6146" s="459">
        <v>6139</v>
      </c>
      <c r="I6146" s="444">
        <f t="shared" ca="1" si="205"/>
        <v>-9.7491313918255424E+16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-406213807992730.94</v>
      </c>
      <c r="L6146" s="444">
        <f t="shared" ca="1" si="204"/>
        <v>-9.789752772624816E+16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25">
      <c r="G6147" s="459"/>
      <c r="H6147" s="459">
        <v>6140</v>
      </c>
      <c r="I6147" s="444">
        <f t="shared" ca="1" si="205"/>
        <v>-9.789752772624816E+16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-407906365526034</v>
      </c>
      <c r="L6147" s="444">
        <f t="shared" ca="1" si="204"/>
        <v>-9.8305434091774192E+16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25">
      <c r="G6148" s="459"/>
      <c r="H6148" s="459">
        <v>6141</v>
      </c>
      <c r="I6148" s="444">
        <f t="shared" ca="1" si="205"/>
        <v>-9.8305434091774192E+16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-409605975382392.44</v>
      </c>
      <c r="L6148" s="444">
        <f t="shared" ca="1" si="204"/>
        <v>-9.8715040067156592E+16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25">
      <c r="G6149" s="459"/>
      <c r="H6149" s="459">
        <v>6142</v>
      </c>
      <c r="I6149" s="444">
        <f t="shared" ca="1" si="205"/>
        <v>-9.8715040067156592E+16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-411312666946485.81</v>
      </c>
      <c r="L6149" s="444">
        <f t="shared" ca="1" si="204"/>
        <v>-9.9126352734103072E+16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25">
      <c r="G6150" s="459"/>
      <c r="H6150" s="459">
        <v>6143</v>
      </c>
      <c r="I6150" s="444">
        <f t="shared" ca="1" si="205"/>
        <v>-9.9126352734103072E+16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-413026469725429.44</v>
      </c>
      <c r="L6150" s="444">
        <f t="shared" ca="1" si="204"/>
        <v>-9.9539379203828496E+16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25">
      <c r="G6151" s="459"/>
      <c r="H6151" s="459">
        <v>6144</v>
      </c>
      <c r="I6151" s="444">
        <f t="shared" ca="1" si="205"/>
        <v>-9.9539379203828496E+16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-414747413349285.38</v>
      </c>
      <c r="L6151" s="444">
        <f t="shared" ca="1" si="204"/>
        <v>-9.9954126617177776E+16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25">
      <c r="G6152" s="459"/>
      <c r="H6152" s="459">
        <v>6145</v>
      </c>
      <c r="I6152" s="444">
        <f t="shared" ca="1" si="205"/>
        <v>-9.9954126617177776E+16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-416475527571574.06</v>
      </c>
      <c r="L6152" s="444">
        <f t="shared" ca="1" si="204"/>
        <v>-1.0037060214474934E+17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25">
      <c r="G6153" s="459"/>
      <c r="H6153" s="459">
        <v>6146</v>
      </c>
      <c r="I6153" s="444">
        <f t="shared" ca="1" si="205"/>
        <v>-1.0037060214474934E+17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-418210842269788.94</v>
      </c>
      <c r="L6153" s="444">
        <f t="shared" ca="1" si="204"/>
        <v>-1.0078881298701914E+17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25">
      <c r="G6154" s="459"/>
      <c r="H6154" s="459">
        <v>6147</v>
      </c>
      <c r="I6154" s="444">
        <f t="shared" ca="1" si="205"/>
        <v>-1.0078881298701914E+17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-419953387445913.06</v>
      </c>
      <c r="L6154" s="444">
        <f t="shared" ca="1" si="204"/>
        <v>-1.0120876637446506E+17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25">
      <c r="G6155" s="459"/>
      <c r="H6155" s="459">
        <v>6148</v>
      </c>
      <c r="I6155" s="444">
        <f t="shared" ca="1" si="205"/>
        <v>-1.0120876637446506E+17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-421703193226937.75</v>
      </c>
      <c r="L6155" s="444">
        <f t="shared" ca="1" si="204"/>
        <v>-1.01630469567692E+17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25">
      <c r="G6156" s="459"/>
      <c r="H6156" s="459">
        <v>6149</v>
      </c>
      <c r="I6156" s="444">
        <f t="shared" ca="1" si="205"/>
        <v>-1.01630469567692E+17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-423460289865383.31</v>
      </c>
      <c r="L6156" s="444">
        <f t="shared" ca="1" si="204"/>
        <v>-1.0205392985755738E+17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25">
      <c r="G6157" s="459"/>
      <c r="H6157" s="459">
        <v>6150</v>
      </c>
      <c r="I6157" s="444">
        <f t="shared" ca="1" si="205"/>
        <v>-1.0205392985755738E+17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-425224707739822.38</v>
      </c>
      <c r="L6157" s="444">
        <f t="shared" ca="1" si="204"/>
        <v>-1.024791545652972E+17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25">
      <c r="G6158" s="459"/>
      <c r="H6158" s="459">
        <v>6151</v>
      </c>
      <c r="I6158" s="444">
        <f t="shared" ca="1" si="205"/>
        <v>-1.024791545652972E+17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-426996477355405</v>
      </c>
      <c r="L6158" s="444">
        <f t="shared" ca="1" si="204"/>
        <v>-1.0290615104265261E+17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25">
      <c r="G6159" s="459"/>
      <c r="H6159" s="459">
        <v>6152</v>
      </c>
      <c r="I6159" s="444">
        <f t="shared" ca="1" si="205"/>
        <v>-1.0290615104265261E+17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-428775629344385.88</v>
      </c>
      <c r="L6159" s="444">
        <f t="shared" ca="1" si="204"/>
        <v>-1.0333492667199699E+17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25">
      <c r="G6160" s="459"/>
      <c r="H6160" s="459">
        <v>6153</v>
      </c>
      <c r="I6160" s="444">
        <f t="shared" ca="1" si="205"/>
        <v>-1.0333492667199699E+17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-430562194466654.13</v>
      </c>
      <c r="L6160" s="444">
        <f t="shared" ca="1" si="204"/>
        <v>-1.0376548886646365E+17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25">
      <c r="G6161" s="459"/>
      <c r="H6161" s="459">
        <v>6154</v>
      </c>
      <c r="I6161" s="444">
        <f t="shared" ca="1" si="205"/>
        <v>-1.0376548886646365E+17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-432356203610265.19</v>
      </c>
      <c r="L6161" s="444">
        <f t="shared" ca="1" si="204"/>
        <v>-1.0419784507007392E+17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25">
      <c r="G6162" s="459"/>
      <c r="H6162" s="459">
        <v>6155</v>
      </c>
      <c r="I6162" s="444">
        <f t="shared" ca="1" si="205"/>
        <v>-1.0419784507007392E+17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-434157687791974.69</v>
      </c>
      <c r="L6162" s="444">
        <f t="shared" ca="1" si="204"/>
        <v>-1.0463200275786589E+17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25">
      <c r="G6163" s="459"/>
      <c r="H6163" s="459">
        <v>6156</v>
      </c>
      <c r="I6163" s="444">
        <f t="shared" ca="1" si="205"/>
        <v>-1.0463200275786589E+17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-435966678157774.5</v>
      </c>
      <c r="L6163" s="444">
        <f t="shared" ca="1" si="204"/>
        <v>-1.0506796943602366E+17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25">
      <c r="G6164" s="459"/>
      <c r="H6164" s="459">
        <v>6157</v>
      </c>
      <c r="I6164" s="444">
        <f t="shared" ca="1" si="205"/>
        <v>-1.0506796943602366E+17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-437783205983431.94</v>
      </c>
      <c r="L6164" s="444">
        <f t="shared" ca="1" si="204"/>
        <v>-1.0550575264200709E+17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25">
      <c r="G6165" s="459"/>
      <c r="H6165" s="459">
        <v>6158</v>
      </c>
      <c r="I6165" s="444">
        <f t="shared" ca="1" si="205"/>
        <v>-1.0550575264200709E+17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-439607302675029.5</v>
      </c>
      <c r="L6165" s="444">
        <f t="shared" ca="1" si="204"/>
        <v>-1.0594535994468211E+17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25">
      <c r="G6166" s="459"/>
      <c r="H6166" s="459">
        <v>6159</v>
      </c>
      <c r="I6166" s="444">
        <f t="shared" ca="1" si="205"/>
        <v>-1.0594535994468211E+17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-441438999769508.81</v>
      </c>
      <c r="L6166" s="444">
        <f t="shared" ca="1" si="204"/>
        <v>-1.0638679894445162E+17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25">
      <c r="G6167" s="459"/>
      <c r="H6167" s="459">
        <v>6160</v>
      </c>
      <c r="I6167" s="444">
        <f t="shared" ca="1" si="205"/>
        <v>-1.0638679894445162E+17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-443278328935215.06</v>
      </c>
      <c r="L6167" s="444">
        <f t="shared" ca="1" si="204"/>
        <v>-1.0683007727338683E+17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25">
      <c r="G6168" s="459"/>
      <c r="H6168" s="459">
        <v>6161</v>
      </c>
      <c r="I6168" s="444">
        <f t="shared" ca="1" si="205"/>
        <v>-1.0683007727338683E+17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-445125321972445.13</v>
      </c>
      <c r="L6168" s="444">
        <f t="shared" ca="1" si="204"/>
        <v>-1.0727520259535928E+17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25">
      <c r="G6169" s="459"/>
      <c r="H6169" s="459">
        <v>6162</v>
      </c>
      <c r="I6169" s="444">
        <f t="shared" ca="1" si="205"/>
        <v>-1.0727520259535928E+17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-446980010813997</v>
      </c>
      <c r="L6169" s="444">
        <f t="shared" ca="1" si="204"/>
        <v>-1.0772218260617328E+17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25">
      <c r="G6170" s="459"/>
      <c r="H6170" s="459">
        <v>6163</v>
      </c>
      <c r="I6170" s="444">
        <f t="shared" ca="1" si="205"/>
        <v>-1.0772218260617328E+17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-448842427525722</v>
      </c>
      <c r="L6170" s="444">
        <f t="shared" ca="1" si="204"/>
        <v>-1.0817102503369901E+17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25">
      <c r="G6171" s="459"/>
      <c r="H6171" s="459">
        <v>6164</v>
      </c>
      <c r="I6171" s="444">
        <f t="shared" ca="1" si="205"/>
        <v>-1.0817102503369901E+17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-450712604307079.19</v>
      </c>
      <c r="L6171" s="444">
        <f t="shared" ca="1" si="204"/>
        <v>-1.0862173763800608E+17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25">
      <c r="G6172" s="459"/>
      <c r="H6172" s="459">
        <v>6165</v>
      </c>
      <c r="I6172" s="444">
        <f t="shared" ca="1" si="205"/>
        <v>-1.0862173763800608E+17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-452590573491692</v>
      </c>
      <c r="L6172" s="444">
        <f t="shared" ca="1" si="204"/>
        <v>-1.0907432821149778E+17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25">
      <c r="G6173" s="459"/>
      <c r="H6173" s="459">
        <v>6166</v>
      </c>
      <c r="I6173" s="444">
        <f t="shared" ca="1" si="205"/>
        <v>-1.0907432821149778E+17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-454476367547907.38</v>
      </c>
      <c r="L6173" s="444">
        <f t="shared" ca="1" si="204"/>
        <v>-1.0952880457904568E+17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25">
      <c r="G6174" s="459"/>
      <c r="H6174" s="459">
        <v>6167</v>
      </c>
      <c r="I6174" s="444">
        <f t="shared" ca="1" si="205"/>
        <v>-1.0952880457904568E+17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-456370019079357</v>
      </c>
      <c r="L6174" s="444">
        <f t="shared" ca="1" si="204"/>
        <v>-1.0998517459812504E+17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25">
      <c r="G6175" s="459"/>
      <c r="H6175" s="459">
        <v>6168</v>
      </c>
      <c r="I6175" s="444">
        <f t="shared" ca="1" si="205"/>
        <v>-1.0998517459812504E+17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-458271560825521</v>
      </c>
      <c r="L6175" s="444">
        <f t="shared" ca="1" si="204"/>
        <v>-1.1044344615895056E+17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25">
      <c r="G6176" s="459"/>
      <c r="H6176" s="459">
        <v>6169</v>
      </c>
      <c r="I6176" s="444">
        <f t="shared" ca="1" si="205"/>
        <v>-1.1044344615895056E+17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-460181025662294</v>
      </c>
      <c r="L6176" s="444">
        <f t="shared" ca="1" si="204"/>
        <v>-1.1090362718461285E+17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25">
      <c r="G6177" s="459"/>
      <c r="H6177" s="459">
        <v>6170</v>
      </c>
      <c r="I6177" s="444">
        <f t="shared" ca="1" si="205"/>
        <v>-1.1090362718461285E+17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-462098446602553.5</v>
      </c>
      <c r="L6177" s="444">
        <f t="shared" ca="1" si="204"/>
        <v>-1.1136572563121541E+17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25">
      <c r="G6178" s="459"/>
      <c r="H6178" s="459">
        <v>6171</v>
      </c>
      <c r="I6178" s="444">
        <f t="shared" ca="1" si="205"/>
        <v>-1.1136572563121541E+17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-464023856796730.88</v>
      </c>
      <c r="L6178" s="444">
        <f t="shared" ca="1" si="204"/>
        <v>-1.1182974948801214E+17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25">
      <c r="G6179" s="459"/>
      <c r="H6179" s="459">
        <v>6172</v>
      </c>
      <c r="I6179" s="444">
        <f t="shared" ca="1" si="205"/>
        <v>-1.1182974948801214E+17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-465957289533383.94</v>
      </c>
      <c r="L6179" s="444">
        <f t="shared" ca="1" si="204"/>
        <v>-1.1229570677754552E+17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25">
      <c r="G6180" s="459"/>
      <c r="H6180" s="459">
        <v>6173</v>
      </c>
      <c r="I6180" s="444">
        <f t="shared" ca="1" si="205"/>
        <v>-1.1229570677754552E+17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-467898778239773</v>
      </c>
      <c r="L6180" s="444">
        <f t="shared" ca="1" si="204"/>
        <v>-1.127636055557853E+17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25">
      <c r="G6181" s="459"/>
      <c r="H6181" s="459">
        <v>6174</v>
      </c>
      <c r="I6181" s="444">
        <f t="shared" ca="1" si="205"/>
        <v>-1.127636055557853E+17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-469848356482438.69</v>
      </c>
      <c r="L6181" s="444">
        <f t="shared" ca="1" si="204"/>
        <v>-1.1323345391226773E+17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25">
      <c r="G6182" s="459"/>
      <c r="H6182" s="459">
        <v>6175</v>
      </c>
      <c r="I6182" s="444">
        <f t="shared" ca="1" si="205"/>
        <v>-1.1323345391226773E+17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-471806057967782.13</v>
      </c>
      <c r="L6182" s="444">
        <f t="shared" ca="1" si="204"/>
        <v>-1.137052599702355E+17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25">
      <c r="G6183" s="459"/>
      <c r="H6183" s="459">
        <v>6176</v>
      </c>
      <c r="I6183" s="444">
        <f t="shared" ca="1" si="205"/>
        <v>-1.137052599702355E+17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-473771916542647.94</v>
      </c>
      <c r="L6183" s="444">
        <f t="shared" ca="1" si="204"/>
        <v>-1.1417903188677814E+17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25">
      <c r="G6184" s="459"/>
      <c r="H6184" s="459">
        <v>6177</v>
      </c>
      <c r="I6184" s="444">
        <f t="shared" ca="1" si="205"/>
        <v>-1.1417903188677814E+17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-475745966194909</v>
      </c>
      <c r="L6184" s="444">
        <f t="shared" ca="1" si="204"/>
        <v>-1.1465477785297306E+17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25">
      <c r="G6185" s="459"/>
      <c r="H6185" s="459">
        <v>6178</v>
      </c>
      <c r="I6185" s="444">
        <f t="shared" ca="1" si="205"/>
        <v>-1.1465477785297306E+17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-477728241054054.38</v>
      </c>
      <c r="L6185" s="444">
        <f t="shared" ca="1" si="204"/>
        <v>-1.151325060940271E+17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25">
      <c r="G6186" s="459"/>
      <c r="H6186" s="459">
        <v>6179</v>
      </c>
      <c r="I6186" s="444">
        <f t="shared" ca="1" si="205"/>
        <v>-1.151325060940271E+17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-479718775391779.69</v>
      </c>
      <c r="L6186" s="444">
        <f t="shared" ca="1" si="204"/>
        <v>-1.1561222486941888E+17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25">
      <c r="G6187" s="459"/>
      <c r="H6187" s="459">
        <v>6180</v>
      </c>
      <c r="I6187" s="444">
        <f t="shared" ca="1" si="205"/>
        <v>-1.1561222486941888E+17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-481717603622578.69</v>
      </c>
      <c r="L6187" s="444">
        <f t="shared" ca="1" si="204"/>
        <v>-1.1609394247304146E+17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25">
      <c r="G6188" s="459"/>
      <c r="H6188" s="459">
        <v>6181</v>
      </c>
      <c r="I6188" s="444">
        <f t="shared" ca="1" si="205"/>
        <v>-1.1609394247304146E+17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-483724760304339.38</v>
      </c>
      <c r="L6188" s="444">
        <f t="shared" ca="1" si="204"/>
        <v>-1.1657766723334579E+17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25">
      <c r="G6189" s="459"/>
      <c r="H6189" s="459">
        <v>6182</v>
      </c>
      <c r="I6189" s="444">
        <f t="shared" ca="1" si="205"/>
        <v>-1.1657766723334579E+17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-485740280138940.81</v>
      </c>
      <c r="L6189" s="444">
        <f t="shared" ca="1" si="204"/>
        <v>-1.1706340751348474E+17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25">
      <c r="G6190" s="459"/>
      <c r="H6190" s="459">
        <v>6183</v>
      </c>
      <c r="I6190" s="444">
        <f t="shared" ca="1" si="205"/>
        <v>-1.1706340751348474E+17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-487764197972853.13</v>
      </c>
      <c r="L6190" s="444">
        <f t="shared" ca="1" si="204"/>
        <v>-1.1755117171145758E+17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25">
      <c r="G6191" s="459"/>
      <c r="H6191" s="459">
        <v>6184</v>
      </c>
      <c r="I6191" s="444">
        <f t="shared" ca="1" si="205"/>
        <v>-1.1755117171145758E+17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-489796548797739.88</v>
      </c>
      <c r="L6191" s="444">
        <f t="shared" ca="1" si="204"/>
        <v>-1.1804096826025533E+17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25">
      <c r="G6192" s="459"/>
      <c r="H6192" s="459">
        <v>6185</v>
      </c>
      <c r="I6192" s="444">
        <f t="shared" ca="1" si="205"/>
        <v>-1.1804096826025533E+17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-491837367751063.88</v>
      </c>
      <c r="L6192" s="444">
        <f t="shared" ca="1" si="204"/>
        <v>-1.1853280562800638E+17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25">
      <c r="G6193" s="459"/>
      <c r="H6193" s="459">
        <v>6186</v>
      </c>
      <c r="I6193" s="444">
        <f t="shared" ca="1" si="205"/>
        <v>-1.1853280562800638E+17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-493886690116693.25</v>
      </c>
      <c r="L6193" s="444">
        <f t="shared" ca="1" si="204"/>
        <v>-1.1902669231812307E+17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25">
      <c r="G6194" s="459"/>
      <c r="H6194" s="459">
        <v>6187</v>
      </c>
      <c r="I6194" s="444">
        <f t="shared" ca="1" si="205"/>
        <v>-1.1902669231812307E+17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-495944551325512.81</v>
      </c>
      <c r="L6194" s="444">
        <f t="shared" ca="1" si="204"/>
        <v>-1.1952263686944859E+17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25">
      <c r="G6195" s="459"/>
      <c r="H6195" s="459">
        <v>6188</v>
      </c>
      <c r="I6195" s="444">
        <f t="shared" ca="1" si="205"/>
        <v>-1.1952263686944859E+17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-498010986956035.81</v>
      </c>
      <c r="L6195" s="444">
        <f t="shared" ca="1" si="204"/>
        <v>-1.2002064785640462E+17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25">
      <c r="G6196" s="459"/>
      <c r="H6196" s="459">
        <v>6189</v>
      </c>
      <c r="I6196" s="444">
        <f t="shared" ca="1" si="205"/>
        <v>-1.2002064785640462E+17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-500086032735019.25</v>
      </c>
      <c r="L6196" s="444">
        <f t="shared" ca="1" si="204"/>
        <v>-1.2052073388913965E+17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25">
      <c r="G6197" s="459"/>
      <c r="H6197" s="459">
        <v>6190</v>
      </c>
      <c r="I6197" s="444">
        <f t="shared" ca="1" si="205"/>
        <v>-1.2052073388913965E+17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-502169724538081.88</v>
      </c>
      <c r="L6197" s="444">
        <f t="shared" ca="1" si="204"/>
        <v>-1.2102290361367773E+17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25">
      <c r="G6198" s="459"/>
      <c r="H6198" s="459">
        <v>6191</v>
      </c>
      <c r="I6198" s="444">
        <f t="shared" ca="1" si="205"/>
        <v>-1.2102290361367773E+17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-504262098390323.81</v>
      </c>
      <c r="L6198" s="444">
        <f t="shared" ca="1" si="204"/>
        <v>-1.2152716571206805E+17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25">
      <c r="G6199" s="459"/>
      <c r="H6199" s="459">
        <v>6192</v>
      </c>
      <c r="I6199" s="444">
        <f t="shared" ca="1" si="205"/>
        <v>-1.2152716571206805E+17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-506363190466950.25</v>
      </c>
      <c r="L6199" s="444">
        <f t="shared" ca="1" si="204"/>
        <v>-1.2203352890253499E+17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25">
      <c r="G6200" s="459"/>
      <c r="H6200" s="459">
        <v>6193</v>
      </c>
      <c r="I6200" s="444">
        <f t="shared" ca="1" si="205"/>
        <v>-1.2203352890253499E+17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-508473037093895.81</v>
      </c>
      <c r="L6200" s="444">
        <f t="shared" ca="1" si="204"/>
        <v>-1.2254200193962888E+17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25">
      <c r="G6201" s="459"/>
      <c r="H6201" s="459">
        <v>6194</v>
      </c>
      <c r="I6201" s="444">
        <f t="shared" ca="1" si="205"/>
        <v>-1.2254200193962888E+17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-510591674748453.75</v>
      </c>
      <c r="L6201" s="444">
        <f t="shared" ca="1" si="204"/>
        <v>-1.2305259361437733E+17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25">
      <c r="G6202" s="459"/>
      <c r="H6202" s="459">
        <v>6195</v>
      </c>
      <c r="I6202" s="444">
        <f t="shared" ca="1" si="205"/>
        <v>-1.2305259361437733E+17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-512719140059905.5</v>
      </c>
      <c r="L6202" s="444">
        <f t="shared" ca="1" si="204"/>
        <v>-1.2356531275443723E+17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25">
      <c r="G6203" s="459"/>
      <c r="H6203" s="459">
        <v>6196</v>
      </c>
      <c r="I6203" s="444">
        <f t="shared" ca="1" si="205"/>
        <v>-1.2356531275443723E+17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-514855469810155.19</v>
      </c>
      <c r="L6203" s="444">
        <f t="shared" ca="1" si="204"/>
        <v>-1.2408016822424739E+17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25">
      <c r="G6204" s="459"/>
      <c r="H6204" s="459">
        <v>6197</v>
      </c>
      <c r="I6204" s="444">
        <f t="shared" ca="1" si="205"/>
        <v>-1.2408016822424739E+17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-517000700934364.13</v>
      </c>
      <c r="L6204" s="444">
        <f t="shared" ca="1" si="204"/>
        <v>-1.2459716892518176E+17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25">
      <c r="G6205" s="459"/>
      <c r="H6205" s="459">
        <v>6198</v>
      </c>
      <c r="I6205" s="444">
        <f t="shared" ca="1" si="205"/>
        <v>-1.2459716892518176E+17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-519154870521590.69</v>
      </c>
      <c r="L6205" s="444">
        <f t="shared" ca="1" si="204"/>
        <v>-1.2511632379570334E+17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25">
      <c r="G6206" s="459"/>
      <c r="H6206" s="459">
        <v>6199</v>
      </c>
      <c r="I6206" s="444">
        <f t="shared" ca="1" si="205"/>
        <v>-1.2511632379570334E+17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-521318015815430.69</v>
      </c>
      <c r="L6206" s="444">
        <f t="shared" ca="1" si="204"/>
        <v>-1.2563764181151877E+17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25">
      <c r="G6207" s="459"/>
      <c r="H6207" s="459">
        <v>6200</v>
      </c>
      <c r="I6207" s="444">
        <f t="shared" ca="1" si="205"/>
        <v>-1.2563764181151877E+17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-523490174214661.5</v>
      </c>
      <c r="L6207" s="444">
        <f t="shared" ca="1" si="204"/>
        <v>-1.2616113198573342E+17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25">
      <c r="G6208" s="459"/>
      <c r="H6208" s="459">
        <v>6201</v>
      </c>
      <c r="I6208" s="444">
        <f t="shared" ca="1" si="205"/>
        <v>-1.2616113198573342E+17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-525671383273889.19</v>
      </c>
      <c r="L6208" s="444">
        <f t="shared" ca="1" si="204"/>
        <v>-1.2668680336900731E+17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25">
      <c r="G6209" s="459"/>
      <c r="H6209" s="459">
        <v>6202</v>
      </c>
      <c r="I6209" s="444">
        <f t="shared" ca="1" si="205"/>
        <v>-1.2668680336900731E+17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-527861680704197.13</v>
      </c>
      <c r="L6209" s="444">
        <f t="shared" ca="1" si="204"/>
        <v>-1.272146650497115E+17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25">
      <c r="G6210" s="459"/>
      <c r="H6210" s="459">
        <v>6203</v>
      </c>
      <c r="I6210" s="444">
        <f t="shared" ca="1" si="205"/>
        <v>-1.272146650497115E+17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-530061104373798</v>
      </c>
      <c r="L6210" s="444">
        <f t="shared" ca="1" si="204"/>
        <v>-1.277447261540853E+17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25">
      <c r="G6211" s="459"/>
      <c r="H6211" s="459">
        <v>6204</v>
      </c>
      <c r="I6211" s="444">
        <f t="shared" ca="1" si="205"/>
        <v>-1.277447261540853E+17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-532269692308688.75</v>
      </c>
      <c r="L6211" s="444">
        <f t="shared" ca="1" si="204"/>
        <v>-1.2827699584639398E+17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25">
      <c r="G6212" s="459"/>
      <c r="H6212" s="459">
        <v>6205</v>
      </c>
      <c r="I6212" s="444">
        <f t="shared" ca="1" si="205"/>
        <v>-1.2827699584639398E+17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-534487482693308.31</v>
      </c>
      <c r="L6212" s="444">
        <f t="shared" ca="1" si="204"/>
        <v>-1.288114833290873E+17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25">
      <c r="G6213" s="459"/>
      <c r="H6213" s="459">
        <v>6206</v>
      </c>
      <c r="I6213" s="444">
        <f t="shared" ca="1" si="205"/>
        <v>-1.288114833290873E+17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-536714513871197.06</v>
      </c>
      <c r="L6213" s="444">
        <f t="shared" ca="1" si="204"/>
        <v>-1.293481978429585E+17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25">
      <c r="G6214" s="459"/>
      <c r="H6214" s="459">
        <v>6207</v>
      </c>
      <c r="I6214" s="444">
        <f t="shared" ca="1" si="205"/>
        <v>-1.293481978429585E+17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-538950824345660.38</v>
      </c>
      <c r="L6214" s="444">
        <f t="shared" ca="1" si="204"/>
        <v>-1.2988714866730416E+17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25">
      <c r="G6215" s="459"/>
      <c r="H6215" s="459">
        <v>6208</v>
      </c>
      <c r="I6215" s="444">
        <f t="shared" ca="1" si="205"/>
        <v>-1.2988714866730416E+17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-541196452780434.06</v>
      </c>
      <c r="L6215" s="444">
        <f t="shared" ca="1" si="204"/>
        <v>-1.3042834512008459E+17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25">
      <c r="G6216" s="459"/>
      <c r="H6216" s="459">
        <v>6209</v>
      </c>
      <c r="I6216" s="444">
        <f t="shared" ca="1" si="205"/>
        <v>-1.3042834512008459E+17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-543451438000352.44</v>
      </c>
      <c r="L6216" s="444">
        <f t="shared" ca="1" si="204"/>
        <v>-1.3097179655808494E+17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25">
      <c r="G6217" s="459"/>
      <c r="H6217" s="459">
        <v>6210</v>
      </c>
      <c r="I6217" s="444">
        <f t="shared" ca="1" si="205"/>
        <v>-1.3097179655808494E+17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-545715818992020.69</v>
      </c>
      <c r="L6217" s="444">
        <f t="shared" ca="1" si="204"/>
        <v>-1.3151751237707696E+17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25">
      <c r="G6218" s="459"/>
      <c r="H6218" s="459">
        <v>6211</v>
      </c>
      <c r="I6218" s="444">
        <f t="shared" ca="1" si="205"/>
        <v>-1.3151751237707696E+17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-547989634904487.31</v>
      </c>
      <c r="L6218" s="444">
        <f t="shared" ca="1" si="204"/>
        <v>-1.3206550201198144E+17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25">
      <c r="G6219" s="459"/>
      <c r="H6219" s="459">
        <v>6212</v>
      </c>
      <c r="I6219" s="444">
        <f t="shared" ca="1" si="205"/>
        <v>-1.3206550201198144E+17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-550272925049922.75</v>
      </c>
      <c r="L6219" s="444">
        <f t="shared" ca="1" si="204"/>
        <v>-1.3261577493703136E+17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25">
      <c r="G6220" s="459"/>
      <c r="H6220" s="459">
        <v>6213</v>
      </c>
      <c r="I6220" s="444">
        <f t="shared" ca="1" si="205"/>
        <v>-1.3261577493703136E+17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-552565728904297.31</v>
      </c>
      <c r="L6220" s="444">
        <f t="shared" ca="1" si="204"/>
        <v>-1.3316834066593566E+17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25">
      <c r="G6221" s="459"/>
      <c r="H6221" s="459">
        <v>6214</v>
      </c>
      <c r="I6221" s="444">
        <f t="shared" ca="1" si="205"/>
        <v>-1.3316834066593566E+17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-554868086108065.19</v>
      </c>
      <c r="L6221" s="444">
        <f t="shared" ca="1" si="204"/>
        <v>-1.3372320875204373E+17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25">
      <c r="G6222" s="459"/>
      <c r="H6222" s="459">
        <v>6215</v>
      </c>
      <c r="I6222" s="444">
        <f t="shared" ca="1" si="205"/>
        <v>-1.3372320875204373E+17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-557180036466848.88</v>
      </c>
      <c r="L6222" s="444">
        <f t="shared" ca="1" si="204"/>
        <v>-1.3428038878851058E+17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25">
      <c r="G6223" s="459"/>
      <c r="H6223" s="459">
        <v>6216</v>
      </c>
      <c r="I6223" s="444">
        <f t="shared" ca="1" si="205"/>
        <v>-1.3428038878851058E+17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-559501619952127.31</v>
      </c>
      <c r="L6223" s="444">
        <f t="shared" ca="1" si="204"/>
        <v>-1.348398904084627E+17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25">
      <c r="G6224" s="459"/>
      <c r="H6224" s="459">
        <v>6217</v>
      </c>
      <c r="I6224" s="444">
        <f t="shared" ca="1" si="205"/>
        <v>-1.348398904084627E+17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-561832876701927.94</v>
      </c>
      <c r="L6224" s="444">
        <f t="shared" ca="1" si="204"/>
        <v>-1.3540172328516462E+17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25">
      <c r="G6225" s="459"/>
      <c r="H6225" s="459">
        <v>6218</v>
      </c>
      <c r="I6225" s="444">
        <f t="shared" ca="1" si="205"/>
        <v>-1.3540172328516462E+17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-564173847021519.25</v>
      </c>
      <c r="L6225" s="444">
        <f t="shared" ca="1" si="204"/>
        <v>-1.3596589713218614E+17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25">
      <c r="G6226" s="459"/>
      <c r="H6226" s="459">
        <v>6219</v>
      </c>
      <c r="I6226" s="444">
        <f t="shared" ca="1" si="205"/>
        <v>-1.3596589713218614E+17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-566524571384108.88</v>
      </c>
      <c r="L6226" s="444">
        <f t="shared" ca="1" si="204"/>
        <v>-1.3653242170357026E+17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25">
      <c r="G6227" s="459"/>
      <c r="H6227" s="459">
        <v>6220</v>
      </c>
      <c r="I6227" s="444">
        <f t="shared" ca="1" si="205"/>
        <v>-1.3653242170357026E+17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-568885090431542.75</v>
      </c>
      <c r="L6227" s="444">
        <f t="shared" ca="1" si="204"/>
        <v>-1.3710130679400179E+17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25">
      <c r="G6228" s="459"/>
      <c r="H6228" s="459">
        <v>6221</v>
      </c>
      <c r="I6228" s="444">
        <f t="shared" ca="1" si="205"/>
        <v>-1.3710130679400179E+17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-571255444975007.5</v>
      </c>
      <c r="L6228" s="444">
        <f t="shared" ca="1" si="204"/>
        <v>-1.376725622389768E+17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25">
      <c r="G6229" s="459"/>
      <c r="H6229" s="459">
        <v>6222</v>
      </c>
      <c r="I6229" s="444">
        <f t="shared" ca="1" si="205"/>
        <v>-1.376725622389768E+17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-573635675995736.63</v>
      </c>
      <c r="L6229" s="444">
        <f t="shared" ca="1" si="204"/>
        <v>-1.3824619791497254E+17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25">
      <c r="G6230" s="459"/>
      <c r="H6230" s="459">
        <v>6223</v>
      </c>
      <c r="I6230" s="444">
        <f t="shared" ca="1" si="205"/>
        <v>-1.3824619791497254E+17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-576025824645719</v>
      </c>
      <c r="L6230" s="444">
        <f t="shared" ca="1" si="204"/>
        <v>-1.3882222373961826E+17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25">
      <c r="G6231" s="459"/>
      <c r="H6231" s="459">
        <v>6224</v>
      </c>
      <c r="I6231" s="444">
        <f t="shared" ca="1" si="205"/>
        <v>-1.3882222373961826E+17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-578425932248409.38</v>
      </c>
      <c r="L6231" s="444">
        <f t="shared" ca="1" si="204"/>
        <v>-1.3940064967186667E+17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25">
      <c r="G6232" s="459"/>
      <c r="H6232" s="459">
        <v>6225</v>
      </c>
      <c r="I6232" s="444">
        <f t="shared" ca="1" si="205"/>
        <v>-1.3940064967186667E+17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-580836040299444.5</v>
      </c>
      <c r="L6232" s="444">
        <f t="shared" ca="1" si="204"/>
        <v>-1.3998148571216611E+17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25">
      <c r="G6233" s="459"/>
      <c r="H6233" s="459">
        <v>6226</v>
      </c>
      <c r="I6233" s="444">
        <f t="shared" ca="1" si="205"/>
        <v>-1.3998148571216611E+17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-583256190467358.88</v>
      </c>
      <c r="L6233" s="444">
        <f t="shared" ca="1" si="204"/>
        <v>-1.4056474190263347E+17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25">
      <c r="G6234" s="459"/>
      <c r="H6234" s="459">
        <v>6227</v>
      </c>
      <c r="I6234" s="444">
        <f t="shared" ca="1" si="205"/>
        <v>-1.4056474190263347E+17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-585686424594306.25</v>
      </c>
      <c r="L6234" s="444">
        <f t="shared" ca="1" si="204"/>
        <v>-1.4115042832722778E+17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25">
      <c r="G6235" s="459"/>
      <c r="H6235" s="459">
        <v>6228</v>
      </c>
      <c r="I6235" s="444">
        <f t="shared" ca="1" si="205"/>
        <v>-1.4115042832722778E+17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-588126784696782.38</v>
      </c>
      <c r="L6235" s="444">
        <f t="shared" ca="1" si="204"/>
        <v>-1.4173855511192456E+17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25">
      <c r="G6236" s="459"/>
      <c r="H6236" s="459">
        <v>6229</v>
      </c>
      <c r="I6236" s="444">
        <f t="shared" ca="1" si="205"/>
        <v>-1.4173855511192456E+17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-590577312966352.38</v>
      </c>
      <c r="L6236" s="444">
        <f t="shared" ca="1" si="204"/>
        <v>-1.4232913242489091E+17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25">
      <c r="G6237" s="459"/>
      <c r="H6237" s="459">
        <v>6230</v>
      </c>
      <c r="I6237" s="444">
        <f t="shared" ca="1" si="205"/>
        <v>-1.4232913242489091E+17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-593038051770378.75</v>
      </c>
      <c r="L6237" s="444">
        <f t="shared" ca="1" si="204"/>
        <v>-1.429221704766613E+17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25">
      <c r="G6238" s="459"/>
      <c r="H6238" s="459">
        <v>6231</v>
      </c>
      <c r="I6238" s="444">
        <f t="shared" ca="1" si="205"/>
        <v>-1.429221704766613E+17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-595509043652755.5</v>
      </c>
      <c r="L6238" s="444">
        <f t="shared" ca="1" si="204"/>
        <v>-1.4351767952031405E+17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25">
      <c r="G6239" s="459"/>
      <c r="H6239" s="459">
        <v>6232</v>
      </c>
      <c r="I6239" s="444">
        <f t="shared" ca="1" si="205"/>
        <v>-1.4351767952031405E+17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-597990331334641.88</v>
      </c>
      <c r="L6239" s="444">
        <f t="shared" ca="1" si="204"/>
        <v>-1.441156698516487E+17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25">
      <c r="G6240" s="459"/>
      <c r="H6240" s="459">
        <v>6233</v>
      </c>
      <c r="I6240" s="444">
        <f t="shared" ca="1" si="205"/>
        <v>-1.441156698516487E+17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-600481957715202.88</v>
      </c>
      <c r="L6240" s="444">
        <f t="shared" ca="1" si="204"/>
        <v>-1.447161518093639E+17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25">
      <c r="G6241" s="459"/>
      <c r="H6241" s="459">
        <v>6234</v>
      </c>
      <c r="I6241" s="444">
        <f t="shared" ca="1" si="205"/>
        <v>-1.447161518093639E+17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-602983965872349.63</v>
      </c>
      <c r="L6241" s="444">
        <f t="shared" ca="1" si="204"/>
        <v>-1.4531913577523626E+17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25">
      <c r="G6242" s="459"/>
      <c r="H6242" s="459">
        <v>6235</v>
      </c>
      <c r="I6242" s="444">
        <f t="shared" ca="1" si="205"/>
        <v>-1.4531913577523626E+17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-605496399063484.38</v>
      </c>
      <c r="L6242" s="444">
        <f t="shared" ca="1" si="204"/>
        <v>-1.4592463217429974E+17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25">
      <c r="G6243" s="459"/>
      <c r="H6243" s="459">
        <v>6236</v>
      </c>
      <c r="I6243" s="444">
        <f t="shared" ca="1" si="205"/>
        <v>-1.4592463217429974E+17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-608019300726248.88</v>
      </c>
      <c r="L6243" s="444">
        <f t="shared" ca="1" si="204"/>
        <v>-1.4653265147502598E+17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25">
      <c r="G6244" s="459"/>
      <c r="H6244" s="459">
        <v>6237</v>
      </c>
      <c r="I6244" s="444">
        <f t="shared" ca="1" si="205"/>
        <v>-1.4653265147502598E+17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-610552714479274.88</v>
      </c>
      <c r="L6244" s="444">
        <f t="shared" ca="1" si="204"/>
        <v>-1.4714320418950525E+17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25">
      <c r="G6245" s="459"/>
      <c r="H6245" s="459">
        <v>6238</v>
      </c>
      <c r="I6245" s="444">
        <f t="shared" ca="1" si="205"/>
        <v>-1.4714320418950525E+17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-613096684122938.5</v>
      </c>
      <c r="L6245" s="444">
        <f t="shared" ca="1" si="204"/>
        <v>-1.4775630087362819E+17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25">
      <c r="G6246" s="459"/>
      <c r="H6246" s="459">
        <v>6239</v>
      </c>
      <c r="I6246" s="444">
        <f t="shared" ca="1" si="205"/>
        <v>-1.4775630087362819E+17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-615651253640117.5</v>
      </c>
      <c r="L6246" s="444">
        <f t="shared" ca="1" si="204"/>
        <v>-1.4837195212726832E+17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25">
      <c r="G6247" s="459"/>
      <c r="H6247" s="459">
        <v>6240</v>
      </c>
      <c r="I6247" s="444">
        <f t="shared" ca="1" si="205"/>
        <v>-1.4837195212726832E+17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-618216467196951.38</v>
      </c>
      <c r="L6247" s="444">
        <f t="shared" ca="1" si="204"/>
        <v>-1.4899016859446528E+17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25">
      <c r="G6248" s="459"/>
      <c r="H6248" s="459">
        <v>6241</v>
      </c>
      <c r="I6248" s="444">
        <f t="shared" ca="1" si="205"/>
        <v>-1.4899016859446528E+17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-620792369143605.38</v>
      </c>
      <c r="L6248" s="444">
        <f t="shared" ca="1" si="204"/>
        <v>-1.496109609636089E+17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25">
      <c r="G6249" s="459"/>
      <c r="H6249" s="459">
        <v>6242</v>
      </c>
      <c r="I6249" s="444">
        <f t="shared" ca="1" si="205"/>
        <v>-1.496109609636089E+17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-623379004015037</v>
      </c>
      <c r="L6249" s="444">
        <f t="shared" ca="1" si="204"/>
        <v>-1.5023433996762394E+17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25">
      <c r="G6250" s="459"/>
      <c r="H6250" s="459">
        <v>6243</v>
      </c>
      <c r="I6250" s="444">
        <f t="shared" ca="1" si="205"/>
        <v>-1.5023433996762394E+17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-625976416531766.38</v>
      </c>
      <c r="L6250" s="444">
        <f t="shared" ca="1" si="204"/>
        <v>-1.5086031638415571E+17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2578125" defaultRowHeight="15" customHeight="1" x14ac:dyDescent="0.25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25">
      <c r="A1" s="465"/>
      <c r="B1" s="465"/>
      <c r="C1" s="466" t="s">
        <v>666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667</v>
      </c>
    </row>
    <row r="2" spans="1:13" ht="11.25" customHeight="1" x14ac:dyDescent="0.25">
      <c r="A2" s="465"/>
      <c r="B2" s="465"/>
      <c r="C2" s="466" t="s">
        <v>668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25">
      <c r="A3" s="465"/>
      <c r="B3" s="465"/>
      <c r="C3" s="466" t="s">
        <v>669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25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25">
      <c r="A5" s="465" t="s">
        <v>645</v>
      </c>
      <c r="B5" s="465" t="s">
        <v>659</v>
      </c>
      <c r="C5" s="466" t="s">
        <v>670</v>
      </c>
      <c r="D5" s="572" t="s">
        <v>671</v>
      </c>
      <c r="E5" s="561"/>
      <c r="F5" s="572" t="s">
        <v>672</v>
      </c>
      <c r="G5" s="561"/>
      <c r="H5" s="572" t="s">
        <v>673</v>
      </c>
      <c r="I5" s="561"/>
      <c r="J5" s="572" t="s">
        <v>674</v>
      </c>
      <c r="K5" s="561"/>
      <c r="L5" s="295"/>
      <c r="M5" s="295"/>
    </row>
    <row r="6" spans="1:13" ht="11.25" customHeight="1" x14ac:dyDescent="0.25">
      <c r="A6" s="465"/>
      <c r="B6" s="465"/>
      <c r="C6" s="466"/>
      <c r="D6" s="188" t="s">
        <v>675</v>
      </c>
      <c r="E6" s="188" t="s">
        <v>162</v>
      </c>
      <c r="F6" s="188" t="s">
        <v>675</v>
      </c>
      <c r="G6" s="188" t="s">
        <v>162</v>
      </c>
      <c r="H6" s="188" t="s">
        <v>675</v>
      </c>
      <c r="I6" s="188" t="s">
        <v>162</v>
      </c>
      <c r="J6" s="188" t="s">
        <v>675</v>
      </c>
      <c r="K6" s="188" t="s">
        <v>162</v>
      </c>
      <c r="L6" s="295"/>
      <c r="M6" s="295"/>
    </row>
    <row r="7" spans="1:13" ht="11.25" customHeight="1" x14ac:dyDescent="0.25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25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25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25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25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25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25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25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25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25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25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25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25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25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25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25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25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25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25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25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25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25"/>
    <row r="29" spans="1:11" ht="15.75" customHeight="1" x14ac:dyDescent="0.25"/>
    <row r="30" spans="1:11" ht="15.75" customHeight="1" x14ac:dyDescent="0.25"/>
    <row r="31" spans="1:11" ht="15.75" customHeight="1" x14ac:dyDescent="0.25"/>
    <row r="32" spans="1:1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2578125" defaultRowHeight="15" customHeight="1" x14ac:dyDescent="0.25"/>
  <cols>
    <col min="1" max="1" width="25.5703125" customWidth="1"/>
    <col min="2" max="2" width="26.5703125" customWidth="1"/>
    <col min="3" max="3" width="18.28515625" customWidth="1"/>
    <col min="4" max="4" width="5" customWidth="1"/>
    <col min="5" max="5" width="65.85546875" customWidth="1"/>
    <col min="6" max="6" width="13.140625" customWidth="1"/>
    <col min="7" max="7" width="8" customWidth="1"/>
    <col min="8" max="8" width="9.140625" customWidth="1"/>
  </cols>
  <sheetData>
    <row r="1" spans="1:8" ht="11.25" customHeight="1" x14ac:dyDescent="0.25">
      <c r="A1" s="473"/>
      <c r="B1" s="473" t="s">
        <v>676</v>
      </c>
      <c r="C1" s="473" t="s">
        <v>677</v>
      </c>
      <c r="D1" s="473" t="s">
        <v>678</v>
      </c>
      <c r="E1" s="473" t="s">
        <v>679</v>
      </c>
      <c r="F1" s="473" t="s">
        <v>680</v>
      </c>
      <c r="G1" s="473"/>
      <c r="H1" s="473"/>
    </row>
    <row r="2" spans="1:8" ht="11.25" customHeight="1" x14ac:dyDescent="0.25">
      <c r="A2" s="473" t="s">
        <v>681</v>
      </c>
      <c r="B2" s="295" t="s">
        <v>682</v>
      </c>
      <c r="C2" s="473" t="s">
        <v>683</v>
      </c>
      <c r="D2" s="473"/>
      <c r="E2" s="473" t="s">
        <v>684</v>
      </c>
      <c r="F2" s="473"/>
      <c r="G2" s="473"/>
      <c r="H2" s="473"/>
    </row>
    <row r="3" spans="1:8" ht="11.25" customHeight="1" x14ac:dyDescent="0.25">
      <c r="A3" s="473" t="s">
        <v>685</v>
      </c>
      <c r="B3" s="473" t="s">
        <v>686</v>
      </c>
      <c r="C3" s="473" t="s">
        <v>687</v>
      </c>
      <c r="D3" s="473"/>
      <c r="E3" s="473"/>
      <c r="F3" s="473"/>
      <c r="G3" s="473"/>
      <c r="H3" s="473"/>
    </row>
    <row r="4" spans="1:8" ht="11.25" customHeight="1" x14ac:dyDescent="0.25">
      <c r="A4" s="473" t="s">
        <v>688</v>
      </c>
      <c r="B4" s="474" t="s">
        <v>689</v>
      </c>
      <c r="C4" s="473" t="s">
        <v>690</v>
      </c>
      <c r="D4" s="473"/>
      <c r="E4" s="473" t="s">
        <v>691</v>
      </c>
      <c r="F4" s="473"/>
      <c r="G4" s="473"/>
      <c r="H4" s="473"/>
    </row>
    <row r="5" spans="1:8" ht="11.25" customHeight="1" x14ac:dyDescent="0.25">
      <c r="A5" s="473" t="s">
        <v>688</v>
      </c>
      <c r="B5" s="473" t="s">
        <v>692</v>
      </c>
      <c r="C5" s="473" t="s">
        <v>693</v>
      </c>
      <c r="D5" s="473"/>
      <c r="E5" s="473" t="s">
        <v>691</v>
      </c>
      <c r="F5" s="473"/>
      <c r="G5" s="473"/>
      <c r="H5" s="473"/>
    </row>
    <row r="6" spans="1:8" ht="11.25" customHeight="1" x14ac:dyDescent="0.25">
      <c r="A6" s="473" t="s">
        <v>622</v>
      </c>
      <c r="B6" s="473" t="s">
        <v>694</v>
      </c>
      <c r="C6" s="473" t="s">
        <v>695</v>
      </c>
      <c r="D6" s="473"/>
      <c r="E6" s="295" t="s">
        <v>696</v>
      </c>
      <c r="F6" s="473"/>
      <c r="G6" s="473"/>
      <c r="H6" s="473"/>
    </row>
    <row r="7" spans="1:8" ht="11.25" customHeight="1" x14ac:dyDescent="0.25">
      <c r="A7" s="473" t="s">
        <v>185</v>
      </c>
      <c r="B7" s="473" t="s">
        <v>697</v>
      </c>
      <c r="C7" s="473" t="s">
        <v>698</v>
      </c>
      <c r="D7" s="473"/>
      <c r="E7" s="473" t="s">
        <v>699</v>
      </c>
      <c r="F7" s="473"/>
      <c r="G7" s="473"/>
      <c r="H7" s="473"/>
    </row>
    <row r="8" spans="1:8" ht="11.25" customHeight="1" x14ac:dyDescent="0.25">
      <c r="A8" s="473" t="s">
        <v>185</v>
      </c>
      <c r="B8" s="473" t="s">
        <v>689</v>
      </c>
      <c r="C8" s="473" t="s">
        <v>700</v>
      </c>
      <c r="D8" s="473"/>
      <c r="E8" s="473"/>
      <c r="F8" s="473"/>
      <c r="G8" s="473"/>
      <c r="H8" s="473"/>
    </row>
    <row r="9" spans="1:8" ht="11.25" customHeight="1" x14ac:dyDescent="0.25">
      <c r="A9" s="473" t="s">
        <v>701</v>
      </c>
      <c r="B9" s="295" t="s">
        <v>702</v>
      </c>
      <c r="C9" s="473" t="s">
        <v>700</v>
      </c>
      <c r="D9" s="473"/>
      <c r="E9" s="473" t="s">
        <v>703</v>
      </c>
      <c r="F9" s="473"/>
      <c r="G9" s="473"/>
      <c r="H9" s="473"/>
    </row>
    <row r="10" spans="1:8" ht="11.25" customHeight="1" x14ac:dyDescent="0.25">
      <c r="A10" s="473" t="s">
        <v>704</v>
      </c>
      <c r="B10" s="473" t="s">
        <v>693</v>
      </c>
      <c r="C10" s="475" t="s">
        <v>705</v>
      </c>
      <c r="D10" s="475"/>
      <c r="E10" s="295" t="s">
        <v>706</v>
      </c>
      <c r="F10" s="473"/>
      <c r="G10" s="473"/>
      <c r="H10" s="473"/>
    </row>
    <row r="11" spans="1:8" ht="11.25" customHeight="1" x14ac:dyDescent="0.25">
      <c r="A11" s="473" t="s">
        <v>707</v>
      </c>
      <c r="B11" s="474" t="s">
        <v>708</v>
      </c>
      <c r="C11" s="473" t="s">
        <v>709</v>
      </c>
      <c r="D11" s="473"/>
      <c r="E11" s="476" t="s">
        <v>710</v>
      </c>
      <c r="F11" s="473"/>
      <c r="G11" s="473" t="s">
        <v>711</v>
      </c>
      <c r="H11" s="473" t="s">
        <v>712</v>
      </c>
    </row>
    <row r="12" spans="1:8" ht="11.25" customHeight="1" x14ac:dyDescent="0.25">
      <c r="A12" s="473" t="s">
        <v>713</v>
      </c>
      <c r="B12" s="473" t="s">
        <v>714</v>
      </c>
      <c r="C12" s="473" t="s">
        <v>715</v>
      </c>
      <c r="D12" s="473"/>
      <c r="E12" s="473" t="s">
        <v>716</v>
      </c>
      <c r="F12" s="473"/>
      <c r="G12" s="473"/>
      <c r="H12" s="473"/>
    </row>
    <row r="13" spans="1:8" ht="11.25" customHeight="1" x14ac:dyDescent="0.25">
      <c r="A13" s="473" t="s">
        <v>351</v>
      </c>
      <c r="B13" s="295" t="s">
        <v>682</v>
      </c>
      <c r="C13" s="473" t="s">
        <v>712</v>
      </c>
      <c r="D13" s="473"/>
      <c r="E13" s="474" t="s">
        <v>717</v>
      </c>
      <c r="F13" s="473"/>
      <c r="G13" s="473"/>
      <c r="H13" s="473"/>
    </row>
    <row r="14" spans="1:8" ht="11.25" customHeight="1" x14ac:dyDescent="0.25">
      <c r="A14" s="473" t="s">
        <v>718</v>
      </c>
      <c r="B14" s="473" t="s">
        <v>689</v>
      </c>
      <c r="C14" s="473" t="s">
        <v>690</v>
      </c>
      <c r="D14" s="473"/>
      <c r="E14" s="477" t="s">
        <v>719</v>
      </c>
      <c r="F14" s="473"/>
      <c r="G14" s="473"/>
      <c r="H14" s="473"/>
    </row>
    <row r="15" spans="1:8" ht="11.25" customHeight="1" x14ac:dyDescent="0.25">
      <c r="A15" s="473" t="s">
        <v>720</v>
      </c>
      <c r="B15" s="473" t="s">
        <v>721</v>
      </c>
      <c r="C15" s="473" t="s">
        <v>722</v>
      </c>
      <c r="D15" s="473"/>
      <c r="E15" s="295" t="s">
        <v>723</v>
      </c>
      <c r="F15" s="473"/>
      <c r="G15" s="473"/>
      <c r="H15" s="473"/>
    </row>
    <row r="16" spans="1:8" ht="11.25" customHeight="1" x14ac:dyDescent="0.25">
      <c r="A16" s="473" t="s">
        <v>724</v>
      </c>
      <c r="B16" s="295" t="s">
        <v>682</v>
      </c>
      <c r="C16" s="473" t="s">
        <v>698</v>
      </c>
      <c r="D16" s="473"/>
      <c r="E16" s="473"/>
      <c r="F16" s="473"/>
      <c r="G16" s="473"/>
      <c r="H16" s="473"/>
    </row>
    <row r="17" spans="1:8" ht="11.25" customHeight="1" x14ac:dyDescent="0.25">
      <c r="A17" s="473" t="s">
        <v>725</v>
      </c>
      <c r="B17" s="474" t="s">
        <v>726</v>
      </c>
      <c r="C17" s="473" t="s">
        <v>698</v>
      </c>
      <c r="D17" s="473"/>
      <c r="E17" s="473"/>
      <c r="F17" s="473"/>
      <c r="G17" s="473"/>
      <c r="H17" s="473"/>
    </row>
    <row r="18" spans="1:8" ht="11.25" customHeight="1" x14ac:dyDescent="0.25">
      <c r="A18" s="473" t="s">
        <v>727</v>
      </c>
      <c r="B18" s="473" t="s">
        <v>689</v>
      </c>
      <c r="C18" s="473" t="s">
        <v>728</v>
      </c>
      <c r="D18" s="473"/>
      <c r="E18" s="473" t="s">
        <v>729</v>
      </c>
      <c r="F18" s="473"/>
      <c r="G18" s="473"/>
      <c r="H18" s="473"/>
    </row>
    <row r="19" spans="1:8" ht="11.25" customHeight="1" x14ac:dyDescent="0.25">
      <c r="A19" s="473" t="s">
        <v>730</v>
      </c>
      <c r="B19" s="474" t="s">
        <v>686</v>
      </c>
      <c r="C19" s="473" t="s">
        <v>731</v>
      </c>
      <c r="D19" s="473"/>
      <c r="E19" s="476" t="s">
        <v>732</v>
      </c>
      <c r="F19" s="473"/>
      <c r="G19" s="473"/>
      <c r="H19" s="473"/>
    </row>
    <row r="20" spans="1:8" ht="11.25" customHeight="1" x14ac:dyDescent="0.25">
      <c r="A20" s="473" t="s">
        <v>733</v>
      </c>
      <c r="B20" s="473" t="s">
        <v>689</v>
      </c>
      <c r="C20" s="473" t="s">
        <v>731</v>
      </c>
      <c r="D20" s="473"/>
      <c r="E20" s="473" t="s">
        <v>732</v>
      </c>
      <c r="F20" s="473"/>
      <c r="G20" s="473"/>
      <c r="H20" s="473"/>
    </row>
    <row r="21" spans="1:8" ht="11.25" customHeight="1" x14ac:dyDescent="0.25">
      <c r="A21" s="473" t="s">
        <v>734</v>
      </c>
      <c r="B21" s="474" t="s">
        <v>686</v>
      </c>
      <c r="C21" s="473" t="s">
        <v>735</v>
      </c>
      <c r="D21" s="473" t="s">
        <v>736</v>
      </c>
      <c r="E21" s="473"/>
      <c r="F21" s="473"/>
      <c r="G21" s="473"/>
      <c r="H21" s="473"/>
    </row>
    <row r="22" spans="1:8" ht="11.25" customHeight="1" x14ac:dyDescent="0.25">
      <c r="A22" s="473" t="s">
        <v>734</v>
      </c>
      <c r="B22" s="473" t="s">
        <v>737</v>
      </c>
      <c r="C22" s="473" t="s">
        <v>738</v>
      </c>
      <c r="D22" s="473" t="s">
        <v>739</v>
      </c>
      <c r="E22" s="473"/>
      <c r="F22" s="473"/>
      <c r="G22" s="473"/>
      <c r="H22" s="473"/>
    </row>
    <row r="23" spans="1:8" ht="11.25" customHeight="1" x14ac:dyDescent="0.25">
      <c r="A23" s="473" t="s">
        <v>740</v>
      </c>
      <c r="B23" s="473" t="s">
        <v>686</v>
      </c>
      <c r="C23" s="473" t="s">
        <v>698</v>
      </c>
      <c r="D23" s="473"/>
      <c r="E23" s="473"/>
      <c r="F23" s="473"/>
      <c r="G23" s="473"/>
      <c r="H23" s="473"/>
    </row>
    <row r="24" spans="1:8" ht="11.25" customHeight="1" x14ac:dyDescent="0.25">
      <c r="A24" s="473" t="s">
        <v>741</v>
      </c>
      <c r="B24" s="473" t="s">
        <v>742</v>
      </c>
      <c r="C24" s="473" t="s">
        <v>690</v>
      </c>
      <c r="D24" s="473"/>
      <c r="E24" s="295" t="s">
        <v>743</v>
      </c>
      <c r="F24" s="473"/>
      <c r="G24" s="473"/>
      <c r="H24" s="473"/>
    </row>
    <row r="25" spans="1:8" ht="11.25" customHeight="1" x14ac:dyDescent="0.25">
      <c r="A25" s="473" t="s">
        <v>97</v>
      </c>
      <c r="B25" s="473" t="s">
        <v>714</v>
      </c>
      <c r="C25" s="473" t="s">
        <v>744</v>
      </c>
      <c r="D25" s="473"/>
      <c r="E25" s="473" t="s">
        <v>745</v>
      </c>
      <c r="F25" s="473"/>
      <c r="G25" s="473"/>
      <c r="H25" s="473"/>
    </row>
    <row r="26" spans="1:8" ht="11.25" customHeight="1" x14ac:dyDescent="0.25">
      <c r="A26" s="473" t="s">
        <v>746</v>
      </c>
      <c r="B26" s="473" t="s">
        <v>689</v>
      </c>
      <c r="C26" s="473" t="s">
        <v>712</v>
      </c>
      <c r="D26" s="473"/>
      <c r="E26" s="473"/>
      <c r="F26" s="473" t="s">
        <v>747</v>
      </c>
      <c r="G26" s="473" t="s">
        <v>748</v>
      </c>
      <c r="H26" s="473"/>
    </row>
    <row r="27" spans="1:8" ht="11.25" customHeight="1" x14ac:dyDescent="0.25">
      <c r="A27" s="473" t="s">
        <v>749</v>
      </c>
      <c r="B27" s="473" t="s">
        <v>689</v>
      </c>
      <c r="C27" s="473" t="s">
        <v>690</v>
      </c>
      <c r="D27" s="475">
        <v>1116</v>
      </c>
      <c r="E27" s="295" t="s">
        <v>750</v>
      </c>
      <c r="F27" s="473"/>
      <c r="G27" s="473"/>
      <c r="H27" s="473"/>
    </row>
    <row r="28" spans="1:8" ht="11.25" customHeight="1" x14ac:dyDescent="0.25">
      <c r="A28" s="473" t="s">
        <v>751</v>
      </c>
      <c r="B28" s="475">
        <v>4403872289</v>
      </c>
      <c r="C28" s="473" t="s">
        <v>690</v>
      </c>
      <c r="D28" s="473"/>
      <c r="E28" s="473" t="s">
        <v>752</v>
      </c>
      <c r="F28" s="473"/>
      <c r="G28" s="473"/>
      <c r="H28" s="473"/>
    </row>
    <row r="29" spans="1:8" ht="11.25" customHeight="1" x14ac:dyDescent="0.25">
      <c r="A29" s="473" t="s">
        <v>753</v>
      </c>
      <c r="B29" s="295" t="s">
        <v>682</v>
      </c>
      <c r="C29" s="473" t="s">
        <v>698</v>
      </c>
      <c r="D29" s="473"/>
      <c r="E29" s="295" t="s">
        <v>754</v>
      </c>
      <c r="F29" s="473" t="s">
        <v>755</v>
      </c>
      <c r="G29" s="473" t="s">
        <v>756</v>
      </c>
      <c r="H29" s="473"/>
    </row>
    <row r="30" spans="1:8" ht="11.25" customHeight="1" x14ac:dyDescent="0.25">
      <c r="A30" s="473" t="s">
        <v>757</v>
      </c>
      <c r="B30" s="473" t="s">
        <v>714</v>
      </c>
      <c r="C30" s="473" t="s">
        <v>758</v>
      </c>
      <c r="D30" s="473"/>
      <c r="E30" s="473"/>
      <c r="F30" s="473"/>
      <c r="G30" s="473"/>
      <c r="H30" s="473"/>
    </row>
    <row r="31" spans="1:8" ht="11.25" customHeight="1" x14ac:dyDescent="0.25">
      <c r="A31" s="473" t="s">
        <v>759</v>
      </c>
      <c r="B31" s="473" t="s">
        <v>689</v>
      </c>
      <c r="C31" s="473" t="s">
        <v>690</v>
      </c>
      <c r="D31" s="473"/>
      <c r="E31" s="473"/>
      <c r="F31" s="473"/>
      <c r="G31" s="473"/>
      <c r="H31" s="473"/>
    </row>
    <row r="32" spans="1:8" ht="11.25" customHeight="1" x14ac:dyDescent="0.25">
      <c r="A32" s="473" t="s">
        <v>760</v>
      </c>
      <c r="B32" s="473" t="s">
        <v>689</v>
      </c>
      <c r="C32" s="473" t="s">
        <v>712</v>
      </c>
      <c r="D32" s="473"/>
      <c r="E32" s="473"/>
      <c r="F32" s="473"/>
      <c r="G32" s="473"/>
      <c r="H32" s="473"/>
    </row>
    <row r="33" spans="1:8" ht="11.25" customHeight="1" x14ac:dyDescent="0.25">
      <c r="A33" s="473" t="s">
        <v>761</v>
      </c>
      <c r="B33" s="476" t="s">
        <v>762</v>
      </c>
      <c r="C33" s="473" t="s">
        <v>712</v>
      </c>
      <c r="D33" s="473"/>
      <c r="E33" s="473"/>
      <c r="F33" s="473"/>
      <c r="G33" s="473"/>
      <c r="H33" s="473"/>
    </row>
    <row r="34" spans="1:8" ht="11.25" customHeight="1" x14ac:dyDescent="0.25">
      <c r="A34" s="473" t="s">
        <v>763</v>
      </c>
      <c r="B34" s="473" t="s">
        <v>764</v>
      </c>
      <c r="C34" s="473"/>
      <c r="D34" s="473"/>
      <c r="E34" s="473"/>
      <c r="F34" s="473"/>
      <c r="G34" s="473"/>
      <c r="H34" s="473"/>
    </row>
    <row r="35" spans="1:8" ht="11.25" customHeight="1" x14ac:dyDescent="0.25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25">
      <c r="A36" s="473"/>
      <c r="B36" s="473"/>
      <c r="C36" s="473"/>
      <c r="D36" s="473"/>
      <c r="E36" s="473"/>
      <c r="F36" s="473" t="s">
        <v>765</v>
      </c>
      <c r="G36" s="473"/>
      <c r="H36" s="473"/>
    </row>
    <row r="37" spans="1:8" ht="15.75" customHeight="1" x14ac:dyDescent="0.25"/>
    <row r="38" spans="1:8" ht="15.75" customHeight="1" x14ac:dyDescent="0.25"/>
    <row r="39" spans="1:8" ht="15.75" customHeight="1" x14ac:dyDescent="0.25"/>
    <row r="40" spans="1:8" ht="15.75" customHeight="1" x14ac:dyDescent="0.25"/>
    <row r="41" spans="1:8" ht="15.75" customHeight="1" x14ac:dyDescent="0.25"/>
    <row r="42" spans="1:8" ht="15.75" customHeight="1" x14ac:dyDescent="0.25"/>
    <row r="43" spans="1:8" ht="15.75" customHeight="1" x14ac:dyDescent="0.25"/>
    <row r="44" spans="1:8" ht="15.75" customHeight="1" x14ac:dyDescent="0.25"/>
    <row r="45" spans="1:8" ht="15.75" customHeight="1" x14ac:dyDescent="0.25"/>
    <row r="46" spans="1:8" ht="15.75" customHeight="1" x14ac:dyDescent="0.25"/>
    <row r="47" spans="1:8" ht="15.75" customHeight="1" x14ac:dyDescent="0.25"/>
    <row r="48" spans="1: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2578125" defaultRowHeight="15" customHeight="1" x14ac:dyDescent="0.25"/>
  <cols>
    <col min="1" max="1" width="8.7109375" customWidth="1"/>
    <col min="2" max="2" width="13.140625" customWidth="1"/>
    <col min="3" max="3" width="24.140625" customWidth="1"/>
    <col min="4" max="4" width="16.28515625" customWidth="1"/>
    <col min="5" max="5" width="10.28515625" customWidth="1"/>
    <col min="6" max="6" width="8.7109375" customWidth="1"/>
    <col min="7" max="7" width="11.28515625" customWidth="1"/>
    <col min="8" max="8" width="8.7109375" customWidth="1"/>
    <col min="9" max="9" width="11.28515625" customWidth="1"/>
    <col min="10" max="26" width="8.7109375" customWidth="1"/>
  </cols>
  <sheetData>
    <row r="1" spans="1:10" ht="14.25" customHeight="1" x14ac:dyDescent="0.25">
      <c r="B1" s="478"/>
      <c r="C1" s="479"/>
      <c r="E1" s="480"/>
      <c r="G1" s="65"/>
    </row>
    <row r="2" spans="1:10" ht="14.25" customHeight="1" x14ac:dyDescent="0.25">
      <c r="B2" s="478"/>
      <c r="C2" s="479"/>
      <c r="E2" s="480" t="s">
        <v>766</v>
      </c>
      <c r="G2" s="65"/>
      <c r="I2" s="92" t="s">
        <v>767</v>
      </c>
    </row>
    <row r="3" spans="1:10" ht="14.25" customHeight="1" x14ac:dyDescent="0.25">
      <c r="A3" s="92" t="s">
        <v>768</v>
      </c>
      <c r="B3" s="478"/>
      <c r="C3" s="479"/>
      <c r="E3" s="480" t="s">
        <v>769</v>
      </c>
      <c r="F3" s="92" t="s">
        <v>770</v>
      </c>
      <c r="G3" s="65"/>
      <c r="I3" s="481">
        <v>0.46899999999999997</v>
      </c>
      <c r="J3" s="92" t="s">
        <v>771</v>
      </c>
    </row>
    <row r="4" spans="1:10" ht="14.25" customHeight="1" x14ac:dyDescent="0.25">
      <c r="B4" s="478"/>
      <c r="C4" s="479"/>
      <c r="E4" s="480"/>
      <c r="G4" s="65"/>
    </row>
    <row r="5" spans="1:10" ht="14.25" customHeight="1" x14ac:dyDescent="0.25">
      <c r="B5" s="478"/>
      <c r="C5" s="479"/>
      <c r="E5" s="480"/>
      <c r="G5" s="65"/>
    </row>
    <row r="6" spans="1:10" ht="14.25" customHeight="1" x14ac:dyDescent="0.25">
      <c r="A6" s="92" t="s">
        <v>772</v>
      </c>
      <c r="B6" s="478"/>
      <c r="C6" s="479"/>
      <c r="E6" s="480" t="s">
        <v>773</v>
      </c>
      <c r="F6" s="92" t="s">
        <v>718</v>
      </c>
      <c r="G6" s="65"/>
      <c r="I6" s="482">
        <v>0.46899999999999997</v>
      </c>
      <c r="J6" s="92" t="s">
        <v>771</v>
      </c>
    </row>
    <row r="7" spans="1:10" ht="14.25" customHeight="1" x14ac:dyDescent="0.25">
      <c r="B7" s="478"/>
      <c r="C7" s="479"/>
      <c r="E7" s="480"/>
      <c r="G7" s="65"/>
    </row>
    <row r="8" spans="1:10" ht="14.25" customHeight="1" x14ac:dyDescent="0.25">
      <c r="B8" s="478"/>
      <c r="C8" s="479"/>
      <c r="E8" s="480"/>
      <c r="G8" s="65"/>
    </row>
    <row r="9" spans="1:10" ht="14.25" customHeight="1" x14ac:dyDescent="0.25">
      <c r="B9" s="478"/>
      <c r="C9" s="479"/>
      <c r="E9" s="480"/>
      <c r="G9" s="65"/>
    </row>
    <row r="10" spans="1:10" ht="14.25" customHeight="1" x14ac:dyDescent="0.25">
      <c r="B10" s="478"/>
      <c r="C10" s="479"/>
      <c r="E10" s="480"/>
      <c r="G10" s="65"/>
    </row>
    <row r="11" spans="1:10" ht="14.25" customHeight="1" x14ac:dyDescent="0.25">
      <c r="B11" s="478" t="s">
        <v>774</v>
      </c>
      <c r="C11" s="479" t="s">
        <v>775</v>
      </c>
      <c r="D11" s="86" t="s">
        <v>776</v>
      </c>
      <c r="E11" s="480" t="s">
        <v>777</v>
      </c>
      <c r="F11" s="86" t="s">
        <v>778</v>
      </c>
      <c r="G11" s="65" t="s">
        <v>779</v>
      </c>
      <c r="H11" s="86" t="s">
        <v>780</v>
      </c>
    </row>
    <row r="12" spans="1:10" ht="14.25" customHeight="1" x14ac:dyDescent="0.25">
      <c r="A12" s="86" t="s">
        <v>781</v>
      </c>
      <c r="B12" s="478">
        <v>110059119914</v>
      </c>
      <c r="C12" s="483" t="s">
        <v>782</v>
      </c>
      <c r="D12" s="86" t="s">
        <v>770</v>
      </c>
      <c r="E12" s="480">
        <v>8.2900000000000001E-2</v>
      </c>
      <c r="F12" s="86" t="s">
        <v>783</v>
      </c>
      <c r="G12" s="65">
        <v>45878</v>
      </c>
    </row>
    <row r="13" spans="1:10" ht="14.25" customHeight="1" x14ac:dyDescent="0.25">
      <c r="A13" s="86" t="s">
        <v>149</v>
      </c>
      <c r="B13" s="478">
        <v>110154325473</v>
      </c>
      <c r="C13" s="479" t="s">
        <v>784</v>
      </c>
      <c r="D13" s="86" t="s">
        <v>770</v>
      </c>
      <c r="E13" s="480">
        <v>8.2900000000000001E-2</v>
      </c>
      <c r="F13" s="86" t="s">
        <v>783</v>
      </c>
      <c r="G13" s="65">
        <v>45878</v>
      </c>
    </row>
    <row r="14" spans="1:10" ht="14.25" customHeight="1" x14ac:dyDescent="0.25">
      <c r="B14" s="478"/>
      <c r="C14" s="479"/>
      <c r="E14" s="480"/>
      <c r="G14" s="65"/>
    </row>
    <row r="15" spans="1:10" ht="14.25" customHeight="1" x14ac:dyDescent="0.25">
      <c r="B15" s="478"/>
      <c r="C15" s="479"/>
      <c r="E15" s="480"/>
      <c r="G15" s="65"/>
    </row>
    <row r="16" spans="1:10" ht="14.25" customHeight="1" x14ac:dyDescent="0.25">
      <c r="B16" s="478"/>
      <c r="C16" s="479"/>
      <c r="E16" s="480"/>
      <c r="G16" s="65"/>
    </row>
    <row r="17" spans="2:7" ht="14.25" customHeight="1" x14ac:dyDescent="0.25">
      <c r="B17" s="478"/>
      <c r="C17" s="479"/>
      <c r="E17" s="480"/>
      <c r="G17" s="65"/>
    </row>
    <row r="18" spans="2:7" ht="14.25" customHeight="1" x14ac:dyDescent="0.25">
      <c r="B18" s="478"/>
      <c r="C18" s="479"/>
      <c r="E18" s="480"/>
      <c r="G18" s="65"/>
    </row>
    <row r="19" spans="2:7" ht="14.25" customHeight="1" x14ac:dyDescent="0.25">
      <c r="B19" s="478"/>
      <c r="C19" s="479"/>
      <c r="E19" s="480"/>
      <c r="G19" s="65"/>
    </row>
    <row r="20" spans="2:7" ht="14.25" customHeight="1" x14ac:dyDescent="0.25">
      <c r="B20" s="478"/>
      <c r="C20" s="479"/>
      <c r="E20" s="480"/>
      <c r="G20" s="65"/>
    </row>
    <row r="21" spans="2:7" ht="14.25" customHeight="1" x14ac:dyDescent="0.25">
      <c r="B21" s="478"/>
      <c r="C21" s="479"/>
      <c r="E21" s="480"/>
      <c r="G21" s="65"/>
    </row>
    <row r="22" spans="2:7" ht="14.25" customHeight="1" x14ac:dyDescent="0.25">
      <c r="B22" s="478"/>
      <c r="C22" s="479"/>
      <c r="E22" s="480"/>
      <c r="G22" s="65"/>
    </row>
    <row r="23" spans="2:7" ht="14.25" customHeight="1" x14ac:dyDescent="0.25">
      <c r="B23" s="478"/>
      <c r="C23" s="479"/>
      <c r="E23" s="480"/>
      <c r="G23" s="65"/>
    </row>
    <row r="24" spans="2:7" ht="14.25" customHeight="1" x14ac:dyDescent="0.25">
      <c r="B24" s="478"/>
      <c r="C24" s="479"/>
      <c r="E24" s="480"/>
      <c r="G24" s="65"/>
    </row>
    <row r="25" spans="2:7" ht="14.25" customHeight="1" x14ac:dyDescent="0.25">
      <c r="B25" s="478"/>
      <c r="C25" s="479"/>
      <c r="E25" s="480"/>
      <c r="G25" s="65"/>
    </row>
    <row r="26" spans="2:7" ht="14.25" customHeight="1" x14ac:dyDescent="0.25">
      <c r="B26" s="478"/>
      <c r="C26" s="479"/>
      <c r="E26" s="480"/>
      <c r="G26" s="65"/>
    </row>
    <row r="27" spans="2:7" ht="14.25" customHeight="1" x14ac:dyDescent="0.25">
      <c r="B27" s="478"/>
      <c r="C27" s="479"/>
      <c r="E27" s="480"/>
      <c r="G27" s="65"/>
    </row>
    <row r="28" spans="2:7" ht="14.25" customHeight="1" x14ac:dyDescent="0.25">
      <c r="B28" s="478"/>
      <c r="C28" s="479"/>
      <c r="E28" s="480"/>
      <c r="G28" s="65"/>
    </row>
    <row r="29" spans="2:7" ht="14.25" customHeight="1" x14ac:dyDescent="0.25">
      <c r="B29" s="478"/>
      <c r="C29" s="479"/>
      <c r="E29" s="480"/>
      <c r="G29" s="65"/>
    </row>
    <row r="30" spans="2:7" ht="14.25" customHeight="1" x14ac:dyDescent="0.25">
      <c r="B30" s="478"/>
      <c r="C30" s="479"/>
      <c r="E30" s="480"/>
      <c r="G30" s="65"/>
    </row>
    <row r="31" spans="2:7" ht="14.25" customHeight="1" x14ac:dyDescent="0.25">
      <c r="B31" s="478"/>
      <c r="C31" s="479"/>
      <c r="E31" s="480"/>
      <c r="G31" s="65"/>
    </row>
    <row r="32" spans="2:7" ht="14.25" customHeight="1" x14ac:dyDescent="0.25">
      <c r="B32" s="478"/>
      <c r="C32" s="479"/>
      <c r="E32" s="480"/>
      <c r="G32" s="65"/>
    </row>
    <row r="33" spans="2:7" ht="14.25" customHeight="1" x14ac:dyDescent="0.25">
      <c r="B33" s="478"/>
      <c r="C33" s="479"/>
      <c r="E33" s="480"/>
      <c r="G33" s="65"/>
    </row>
    <row r="34" spans="2:7" ht="14.25" customHeight="1" x14ac:dyDescent="0.25">
      <c r="B34" s="478"/>
      <c r="C34" s="479"/>
      <c r="E34" s="480"/>
      <c r="G34" s="65"/>
    </row>
    <row r="35" spans="2:7" ht="14.25" customHeight="1" x14ac:dyDescent="0.25">
      <c r="B35" s="478"/>
      <c r="C35" s="479"/>
      <c r="E35" s="480"/>
      <c r="G35" s="65"/>
    </row>
    <row r="36" spans="2:7" ht="14.25" customHeight="1" x14ac:dyDescent="0.25">
      <c r="B36" s="478"/>
      <c r="C36" s="479"/>
      <c r="E36" s="480"/>
      <c r="G36" s="65"/>
    </row>
    <row r="37" spans="2:7" ht="14.25" customHeight="1" x14ac:dyDescent="0.25">
      <c r="B37" s="478"/>
      <c r="C37" s="479"/>
      <c r="E37" s="480"/>
      <c r="G37" s="65"/>
    </row>
    <row r="38" spans="2:7" ht="14.25" customHeight="1" x14ac:dyDescent="0.25">
      <c r="B38" s="478"/>
      <c r="C38" s="479"/>
      <c r="E38" s="480"/>
      <c r="G38" s="65"/>
    </row>
    <row r="39" spans="2:7" ht="14.25" customHeight="1" x14ac:dyDescent="0.25">
      <c r="B39" s="478"/>
      <c r="C39" s="479"/>
      <c r="E39" s="480"/>
      <c r="G39" s="65"/>
    </row>
    <row r="40" spans="2:7" ht="14.25" customHeight="1" x14ac:dyDescent="0.25">
      <c r="B40" s="478"/>
      <c r="C40" s="479"/>
      <c r="E40" s="480"/>
      <c r="G40" s="65"/>
    </row>
    <row r="41" spans="2:7" ht="14.25" customHeight="1" x14ac:dyDescent="0.25">
      <c r="B41" s="478"/>
      <c r="C41" s="479"/>
      <c r="E41" s="480"/>
      <c r="G41" s="65"/>
    </row>
    <row r="42" spans="2:7" ht="14.25" customHeight="1" x14ac:dyDescent="0.25">
      <c r="B42" s="478"/>
      <c r="C42" s="479"/>
      <c r="E42" s="480"/>
      <c r="G42" s="65"/>
    </row>
    <row r="43" spans="2:7" ht="14.25" customHeight="1" x14ac:dyDescent="0.25">
      <c r="B43" s="478"/>
      <c r="C43" s="479"/>
      <c r="E43" s="480"/>
      <c r="G43" s="65"/>
    </row>
    <row r="44" spans="2:7" ht="14.25" customHeight="1" x14ac:dyDescent="0.25">
      <c r="B44" s="478"/>
      <c r="C44" s="479"/>
      <c r="E44" s="480"/>
      <c r="G44" s="65"/>
    </row>
    <row r="45" spans="2:7" ht="14.25" customHeight="1" x14ac:dyDescent="0.25">
      <c r="B45" s="478"/>
      <c r="C45" s="479"/>
      <c r="E45" s="480"/>
      <c r="G45" s="65"/>
    </row>
    <row r="46" spans="2:7" ht="14.25" customHeight="1" x14ac:dyDescent="0.25">
      <c r="B46" s="478"/>
      <c r="C46" s="479"/>
      <c r="E46" s="480"/>
      <c r="G46" s="65"/>
    </row>
    <row r="47" spans="2:7" ht="14.25" customHeight="1" x14ac:dyDescent="0.25">
      <c r="B47" s="478"/>
      <c r="C47" s="479"/>
      <c r="E47" s="480"/>
      <c r="G47" s="65"/>
    </row>
    <row r="48" spans="2:7" ht="14.25" customHeight="1" x14ac:dyDescent="0.25">
      <c r="B48" s="478"/>
      <c r="C48" s="479"/>
      <c r="E48" s="480"/>
      <c r="G48" s="65"/>
    </row>
    <row r="49" spans="2:7" ht="14.25" customHeight="1" x14ac:dyDescent="0.25">
      <c r="B49" s="478"/>
      <c r="C49" s="479"/>
      <c r="E49" s="480"/>
      <c r="G49" s="65"/>
    </row>
    <row r="50" spans="2:7" ht="14.25" customHeight="1" x14ac:dyDescent="0.25">
      <c r="B50" s="478"/>
      <c r="C50" s="479"/>
      <c r="E50" s="480"/>
      <c r="G50" s="65"/>
    </row>
    <row r="51" spans="2:7" ht="14.25" customHeight="1" x14ac:dyDescent="0.25">
      <c r="B51" s="478"/>
      <c r="C51" s="479"/>
      <c r="E51" s="480"/>
      <c r="G51" s="65"/>
    </row>
    <row r="52" spans="2:7" ht="14.25" customHeight="1" x14ac:dyDescent="0.25">
      <c r="B52" s="478"/>
      <c r="C52" s="479"/>
      <c r="E52" s="480"/>
      <c r="G52" s="65"/>
    </row>
    <row r="53" spans="2:7" ht="14.25" customHeight="1" x14ac:dyDescent="0.25">
      <c r="B53" s="478"/>
      <c r="C53" s="479"/>
      <c r="E53" s="480"/>
      <c r="G53" s="65"/>
    </row>
    <row r="54" spans="2:7" ht="14.25" customHeight="1" x14ac:dyDescent="0.25">
      <c r="B54" s="478"/>
      <c r="C54" s="479"/>
      <c r="E54" s="480"/>
      <c r="G54" s="65"/>
    </row>
    <row r="55" spans="2:7" ht="14.25" customHeight="1" x14ac:dyDescent="0.25">
      <c r="B55" s="478"/>
      <c r="C55" s="479"/>
      <c r="E55" s="480"/>
      <c r="G55" s="65"/>
    </row>
    <row r="56" spans="2:7" ht="14.25" customHeight="1" x14ac:dyDescent="0.25">
      <c r="B56" s="478"/>
      <c r="C56" s="479"/>
      <c r="E56" s="480"/>
      <c r="G56" s="65"/>
    </row>
    <row r="57" spans="2:7" ht="14.25" customHeight="1" x14ac:dyDescent="0.25">
      <c r="B57" s="478"/>
      <c r="C57" s="479"/>
      <c r="E57" s="480"/>
      <c r="G57" s="65"/>
    </row>
    <row r="58" spans="2:7" ht="14.25" customHeight="1" x14ac:dyDescent="0.25">
      <c r="B58" s="478"/>
      <c r="C58" s="479"/>
      <c r="E58" s="480"/>
      <c r="G58" s="65"/>
    </row>
    <row r="59" spans="2:7" ht="14.25" customHeight="1" x14ac:dyDescent="0.25">
      <c r="B59" s="478"/>
      <c r="C59" s="479"/>
      <c r="E59" s="480"/>
      <c r="G59" s="65"/>
    </row>
    <row r="60" spans="2:7" ht="14.25" customHeight="1" x14ac:dyDescent="0.25">
      <c r="B60" s="478"/>
      <c r="C60" s="479"/>
      <c r="E60" s="480"/>
      <c r="G60" s="65"/>
    </row>
    <row r="61" spans="2:7" ht="14.25" customHeight="1" x14ac:dyDescent="0.25">
      <c r="B61" s="478"/>
      <c r="C61" s="479"/>
      <c r="E61" s="480"/>
      <c r="G61" s="65"/>
    </row>
    <row r="62" spans="2:7" ht="14.25" customHeight="1" x14ac:dyDescent="0.25">
      <c r="B62" s="478"/>
      <c r="C62" s="479"/>
      <c r="E62" s="480"/>
      <c r="G62" s="65"/>
    </row>
    <row r="63" spans="2:7" ht="14.25" customHeight="1" x14ac:dyDescent="0.25">
      <c r="B63" s="478"/>
      <c r="C63" s="479"/>
      <c r="E63" s="480"/>
      <c r="G63" s="65"/>
    </row>
    <row r="64" spans="2:7" ht="14.25" customHeight="1" x14ac:dyDescent="0.25">
      <c r="B64" s="478"/>
      <c r="C64" s="479"/>
      <c r="E64" s="480"/>
      <c r="G64" s="65"/>
    </row>
    <row r="65" spans="2:7" ht="14.25" customHeight="1" x14ac:dyDescent="0.25">
      <c r="B65" s="478"/>
      <c r="C65" s="479"/>
      <c r="E65" s="480"/>
      <c r="G65" s="65"/>
    </row>
    <row r="66" spans="2:7" ht="14.25" customHeight="1" x14ac:dyDescent="0.25">
      <c r="B66" s="478"/>
      <c r="C66" s="479"/>
      <c r="E66" s="480"/>
      <c r="G66" s="65"/>
    </row>
    <row r="67" spans="2:7" ht="14.25" customHeight="1" x14ac:dyDescent="0.25">
      <c r="B67" s="478"/>
      <c r="C67" s="479"/>
      <c r="E67" s="480"/>
      <c r="G67" s="65"/>
    </row>
    <row r="68" spans="2:7" ht="14.25" customHeight="1" x14ac:dyDescent="0.25">
      <c r="B68" s="478"/>
      <c r="C68" s="479"/>
      <c r="E68" s="480"/>
      <c r="G68" s="65"/>
    </row>
    <row r="69" spans="2:7" ht="14.25" customHeight="1" x14ac:dyDescent="0.25">
      <c r="B69" s="478"/>
      <c r="C69" s="479"/>
      <c r="E69" s="480"/>
      <c r="G69" s="65"/>
    </row>
    <row r="70" spans="2:7" ht="14.25" customHeight="1" x14ac:dyDescent="0.25">
      <c r="B70" s="478"/>
      <c r="C70" s="479"/>
      <c r="E70" s="480"/>
      <c r="G70" s="65"/>
    </row>
    <row r="71" spans="2:7" ht="14.25" customHeight="1" x14ac:dyDescent="0.25">
      <c r="B71" s="478"/>
      <c r="C71" s="479"/>
      <c r="E71" s="480"/>
      <c r="G71" s="65"/>
    </row>
    <row r="72" spans="2:7" ht="14.25" customHeight="1" x14ac:dyDescent="0.25">
      <c r="B72" s="478"/>
      <c r="C72" s="479"/>
      <c r="E72" s="480"/>
      <c r="G72" s="65"/>
    </row>
    <row r="73" spans="2:7" ht="14.25" customHeight="1" x14ac:dyDescent="0.25">
      <c r="B73" s="478"/>
      <c r="C73" s="479"/>
      <c r="E73" s="480"/>
      <c r="G73" s="65"/>
    </row>
    <row r="74" spans="2:7" ht="14.25" customHeight="1" x14ac:dyDescent="0.25">
      <c r="B74" s="478"/>
      <c r="C74" s="479"/>
      <c r="E74" s="480"/>
      <c r="G74" s="65"/>
    </row>
    <row r="75" spans="2:7" ht="14.25" customHeight="1" x14ac:dyDescent="0.25">
      <c r="B75" s="478"/>
      <c r="C75" s="479"/>
      <c r="E75" s="480"/>
      <c r="G75" s="65"/>
    </row>
    <row r="76" spans="2:7" ht="14.25" customHeight="1" x14ac:dyDescent="0.25">
      <c r="B76" s="478"/>
      <c r="C76" s="479"/>
      <c r="E76" s="480"/>
      <c r="G76" s="65"/>
    </row>
    <row r="77" spans="2:7" ht="14.25" customHeight="1" x14ac:dyDescent="0.25">
      <c r="B77" s="478"/>
      <c r="C77" s="479"/>
      <c r="E77" s="480"/>
      <c r="G77" s="65"/>
    </row>
    <row r="78" spans="2:7" ht="14.25" customHeight="1" x14ac:dyDescent="0.25">
      <c r="B78" s="478"/>
      <c r="C78" s="479"/>
      <c r="E78" s="480"/>
      <c r="G78" s="65"/>
    </row>
    <row r="79" spans="2:7" ht="14.25" customHeight="1" x14ac:dyDescent="0.25">
      <c r="B79" s="478"/>
      <c r="C79" s="479"/>
      <c r="E79" s="480"/>
      <c r="G79" s="65"/>
    </row>
    <row r="80" spans="2:7" ht="14.25" customHeight="1" x14ac:dyDescent="0.25">
      <c r="B80" s="478"/>
      <c r="C80" s="479"/>
      <c r="E80" s="480"/>
      <c r="G80" s="65"/>
    </row>
    <row r="81" spans="2:7" ht="14.25" customHeight="1" x14ac:dyDescent="0.25">
      <c r="B81" s="478"/>
      <c r="C81" s="479"/>
      <c r="E81" s="480"/>
      <c r="G81" s="65"/>
    </row>
    <row r="82" spans="2:7" ht="14.25" customHeight="1" x14ac:dyDescent="0.25">
      <c r="B82" s="478"/>
      <c r="C82" s="479"/>
      <c r="E82" s="480"/>
      <c r="G82" s="65"/>
    </row>
    <row r="83" spans="2:7" ht="14.25" customHeight="1" x14ac:dyDescent="0.25">
      <c r="B83" s="478"/>
      <c r="C83" s="479"/>
      <c r="E83" s="480"/>
      <c r="G83" s="65"/>
    </row>
    <row r="84" spans="2:7" ht="14.25" customHeight="1" x14ac:dyDescent="0.25">
      <c r="B84" s="478"/>
      <c r="C84" s="479"/>
      <c r="E84" s="480"/>
      <c r="G84" s="65"/>
    </row>
    <row r="85" spans="2:7" ht="14.25" customHeight="1" x14ac:dyDescent="0.25">
      <c r="B85" s="478"/>
      <c r="C85" s="479"/>
      <c r="E85" s="480"/>
      <c r="G85" s="65"/>
    </row>
    <row r="86" spans="2:7" ht="14.25" customHeight="1" x14ac:dyDescent="0.25">
      <c r="B86" s="478"/>
      <c r="C86" s="479"/>
      <c r="E86" s="480"/>
      <c r="G86" s="65"/>
    </row>
    <row r="87" spans="2:7" ht="14.25" customHeight="1" x14ac:dyDescent="0.25">
      <c r="B87" s="478"/>
      <c r="C87" s="479"/>
      <c r="E87" s="480"/>
      <c r="G87" s="65"/>
    </row>
    <row r="88" spans="2:7" ht="14.25" customHeight="1" x14ac:dyDescent="0.25">
      <c r="B88" s="478"/>
      <c r="C88" s="479"/>
      <c r="E88" s="480"/>
      <c r="G88" s="65"/>
    </row>
    <row r="89" spans="2:7" ht="14.25" customHeight="1" x14ac:dyDescent="0.25">
      <c r="B89" s="478"/>
      <c r="C89" s="479"/>
      <c r="E89" s="480"/>
      <c r="G89" s="65"/>
    </row>
    <row r="90" spans="2:7" ht="14.25" customHeight="1" x14ac:dyDescent="0.25">
      <c r="B90" s="478"/>
      <c r="C90" s="479"/>
      <c r="E90" s="480"/>
      <c r="G90" s="65"/>
    </row>
    <row r="91" spans="2:7" ht="14.25" customHeight="1" x14ac:dyDescent="0.25">
      <c r="B91" s="478"/>
      <c r="C91" s="479"/>
      <c r="E91" s="480"/>
      <c r="G91" s="65"/>
    </row>
    <row r="92" spans="2:7" ht="14.25" customHeight="1" x14ac:dyDescent="0.25">
      <c r="B92" s="478"/>
      <c r="C92" s="479"/>
      <c r="E92" s="480"/>
      <c r="G92" s="65"/>
    </row>
    <row r="93" spans="2:7" ht="14.25" customHeight="1" x14ac:dyDescent="0.25">
      <c r="B93" s="478"/>
      <c r="C93" s="479"/>
      <c r="E93" s="480"/>
      <c r="G93" s="65"/>
    </row>
    <row r="94" spans="2:7" ht="14.25" customHeight="1" x14ac:dyDescent="0.25">
      <c r="B94" s="478"/>
      <c r="C94" s="479"/>
      <c r="E94" s="480"/>
      <c r="G94" s="65"/>
    </row>
    <row r="95" spans="2:7" ht="14.25" customHeight="1" x14ac:dyDescent="0.25">
      <c r="B95" s="478"/>
      <c r="C95" s="479"/>
      <c r="E95" s="480"/>
      <c r="G95" s="65"/>
    </row>
    <row r="96" spans="2:7" ht="14.25" customHeight="1" x14ac:dyDescent="0.25">
      <c r="B96" s="478"/>
      <c r="C96" s="479"/>
      <c r="E96" s="480"/>
      <c r="G96" s="65"/>
    </row>
    <row r="97" spans="2:7" ht="14.25" customHeight="1" x14ac:dyDescent="0.25">
      <c r="B97" s="478"/>
      <c r="C97" s="479"/>
      <c r="E97" s="480"/>
      <c r="G97" s="65"/>
    </row>
    <row r="98" spans="2:7" ht="14.25" customHeight="1" x14ac:dyDescent="0.25">
      <c r="B98" s="478"/>
      <c r="C98" s="479"/>
      <c r="E98" s="480"/>
      <c r="G98" s="65"/>
    </row>
    <row r="99" spans="2:7" ht="14.25" customHeight="1" x14ac:dyDescent="0.25">
      <c r="B99" s="478"/>
      <c r="C99" s="479"/>
      <c r="E99" s="480"/>
      <c r="G99" s="65"/>
    </row>
    <row r="100" spans="2:7" ht="14.25" customHeight="1" x14ac:dyDescent="0.25">
      <c r="B100" s="478"/>
      <c r="C100" s="479"/>
      <c r="E100" s="480"/>
      <c r="G100" s="65"/>
    </row>
    <row r="101" spans="2:7" ht="14.25" customHeight="1" x14ac:dyDescent="0.25">
      <c r="B101" s="478"/>
      <c r="C101" s="479"/>
      <c r="E101" s="480"/>
      <c r="G101" s="65"/>
    </row>
    <row r="102" spans="2:7" ht="14.25" customHeight="1" x14ac:dyDescent="0.25">
      <c r="B102" s="478"/>
      <c r="C102" s="479"/>
      <c r="E102" s="480"/>
      <c r="G102" s="65"/>
    </row>
    <row r="103" spans="2:7" ht="14.25" customHeight="1" x14ac:dyDescent="0.25">
      <c r="B103" s="478"/>
      <c r="C103" s="479"/>
      <c r="E103" s="480"/>
      <c r="G103" s="65"/>
    </row>
    <row r="104" spans="2:7" ht="14.25" customHeight="1" x14ac:dyDescent="0.25">
      <c r="B104" s="478"/>
      <c r="C104" s="479"/>
      <c r="E104" s="480"/>
      <c r="G104" s="65"/>
    </row>
    <row r="105" spans="2:7" ht="14.25" customHeight="1" x14ac:dyDescent="0.25">
      <c r="B105" s="478"/>
      <c r="C105" s="479"/>
      <c r="E105" s="480"/>
      <c r="G105" s="65"/>
    </row>
    <row r="106" spans="2:7" ht="14.25" customHeight="1" x14ac:dyDescent="0.25">
      <c r="B106" s="478"/>
      <c r="C106" s="479"/>
      <c r="E106" s="480"/>
      <c r="G106" s="65"/>
    </row>
    <row r="107" spans="2:7" ht="14.25" customHeight="1" x14ac:dyDescent="0.25">
      <c r="B107" s="478"/>
      <c r="C107" s="479"/>
      <c r="E107" s="480"/>
      <c r="G107" s="65"/>
    </row>
    <row r="108" spans="2:7" ht="14.25" customHeight="1" x14ac:dyDescent="0.25">
      <c r="B108" s="478"/>
      <c r="C108" s="479"/>
      <c r="E108" s="480"/>
      <c r="G108" s="65"/>
    </row>
    <row r="109" spans="2:7" ht="14.25" customHeight="1" x14ac:dyDescent="0.25">
      <c r="B109" s="478"/>
      <c r="C109" s="479"/>
      <c r="E109" s="480"/>
      <c r="G109" s="65"/>
    </row>
    <row r="110" spans="2:7" ht="14.25" customHeight="1" x14ac:dyDescent="0.25">
      <c r="B110" s="478"/>
      <c r="C110" s="479"/>
      <c r="E110" s="480"/>
      <c r="G110" s="65"/>
    </row>
    <row r="111" spans="2:7" ht="14.25" customHeight="1" x14ac:dyDescent="0.25">
      <c r="B111" s="478"/>
      <c r="C111" s="479"/>
      <c r="E111" s="480"/>
      <c r="G111" s="65"/>
    </row>
    <row r="112" spans="2:7" ht="14.25" customHeight="1" x14ac:dyDescent="0.25">
      <c r="B112" s="478"/>
      <c r="C112" s="479"/>
      <c r="E112" s="480"/>
      <c r="G112" s="65"/>
    </row>
    <row r="113" spans="2:7" ht="14.25" customHeight="1" x14ac:dyDescent="0.25">
      <c r="B113" s="478"/>
      <c r="C113" s="479"/>
      <c r="E113" s="480"/>
      <c r="G113" s="65"/>
    </row>
    <row r="114" spans="2:7" ht="14.25" customHeight="1" x14ac:dyDescent="0.25">
      <c r="B114" s="478"/>
      <c r="C114" s="479"/>
      <c r="E114" s="480"/>
      <c r="G114" s="65"/>
    </row>
    <row r="115" spans="2:7" ht="14.25" customHeight="1" x14ac:dyDescent="0.25">
      <c r="B115" s="478"/>
      <c r="C115" s="479"/>
      <c r="E115" s="480"/>
      <c r="G115" s="65"/>
    </row>
    <row r="116" spans="2:7" ht="14.25" customHeight="1" x14ac:dyDescent="0.25">
      <c r="B116" s="478"/>
      <c r="C116" s="479"/>
      <c r="E116" s="480"/>
      <c r="G116" s="65"/>
    </row>
    <row r="117" spans="2:7" ht="14.25" customHeight="1" x14ac:dyDescent="0.25">
      <c r="B117" s="478"/>
      <c r="C117" s="479"/>
      <c r="E117" s="480"/>
      <c r="G117" s="65"/>
    </row>
    <row r="118" spans="2:7" ht="14.25" customHeight="1" x14ac:dyDescent="0.25">
      <c r="B118" s="478"/>
      <c r="C118" s="479"/>
      <c r="E118" s="480"/>
      <c r="G118" s="65"/>
    </row>
    <row r="119" spans="2:7" ht="14.25" customHeight="1" x14ac:dyDescent="0.25">
      <c r="B119" s="478"/>
      <c r="C119" s="479"/>
      <c r="E119" s="480"/>
      <c r="G119" s="65"/>
    </row>
    <row r="120" spans="2:7" ht="14.25" customHeight="1" x14ac:dyDescent="0.25">
      <c r="B120" s="478"/>
      <c r="C120" s="479"/>
      <c r="E120" s="480"/>
      <c r="G120" s="65"/>
    </row>
    <row r="121" spans="2:7" ht="14.25" customHeight="1" x14ac:dyDescent="0.25">
      <c r="B121" s="478"/>
      <c r="C121" s="479"/>
      <c r="E121" s="480"/>
      <c r="G121" s="65"/>
    </row>
    <row r="122" spans="2:7" ht="14.25" customHeight="1" x14ac:dyDescent="0.25">
      <c r="B122" s="478"/>
      <c r="C122" s="479"/>
      <c r="E122" s="480"/>
      <c r="G122" s="65"/>
    </row>
    <row r="123" spans="2:7" ht="14.25" customHeight="1" x14ac:dyDescent="0.25">
      <c r="B123" s="478"/>
      <c r="C123" s="479"/>
      <c r="E123" s="480"/>
      <c r="G123" s="65"/>
    </row>
    <row r="124" spans="2:7" ht="14.25" customHeight="1" x14ac:dyDescent="0.25">
      <c r="B124" s="478"/>
      <c r="C124" s="479"/>
      <c r="E124" s="480"/>
      <c r="G124" s="65"/>
    </row>
    <row r="125" spans="2:7" ht="14.25" customHeight="1" x14ac:dyDescent="0.25">
      <c r="B125" s="478"/>
      <c r="C125" s="479"/>
      <c r="E125" s="480"/>
      <c r="G125" s="65"/>
    </row>
    <row r="126" spans="2:7" ht="14.25" customHeight="1" x14ac:dyDescent="0.25">
      <c r="B126" s="478"/>
      <c r="C126" s="479"/>
      <c r="E126" s="480"/>
      <c r="G126" s="65"/>
    </row>
    <row r="127" spans="2:7" ht="14.25" customHeight="1" x14ac:dyDescent="0.25">
      <c r="B127" s="478"/>
      <c r="C127" s="479"/>
      <c r="E127" s="480"/>
      <c r="G127" s="65"/>
    </row>
    <row r="128" spans="2:7" ht="14.25" customHeight="1" x14ac:dyDescent="0.25">
      <c r="B128" s="478"/>
      <c r="C128" s="479"/>
      <c r="E128" s="480"/>
      <c r="G128" s="65"/>
    </row>
    <row r="129" spans="2:7" ht="14.25" customHeight="1" x14ac:dyDescent="0.25">
      <c r="B129" s="478"/>
      <c r="C129" s="479"/>
      <c r="E129" s="480"/>
      <c r="G129" s="65"/>
    </row>
    <row r="130" spans="2:7" ht="14.25" customHeight="1" x14ac:dyDescent="0.25">
      <c r="B130" s="478"/>
      <c r="C130" s="479"/>
      <c r="E130" s="480"/>
      <c r="G130" s="65"/>
    </row>
    <row r="131" spans="2:7" ht="14.25" customHeight="1" x14ac:dyDescent="0.25">
      <c r="B131" s="478"/>
      <c r="C131" s="479"/>
      <c r="E131" s="480"/>
      <c r="G131" s="65"/>
    </row>
    <row r="132" spans="2:7" ht="14.25" customHeight="1" x14ac:dyDescent="0.25">
      <c r="B132" s="478"/>
      <c r="C132" s="479"/>
      <c r="E132" s="480"/>
      <c r="G132" s="65"/>
    </row>
    <row r="133" spans="2:7" ht="14.25" customHeight="1" x14ac:dyDescent="0.25">
      <c r="B133" s="478"/>
      <c r="C133" s="479"/>
      <c r="E133" s="480"/>
      <c r="G133" s="65"/>
    </row>
    <row r="134" spans="2:7" ht="14.25" customHeight="1" x14ac:dyDescent="0.25">
      <c r="B134" s="478"/>
      <c r="C134" s="479"/>
      <c r="E134" s="480"/>
      <c r="G134" s="65"/>
    </row>
    <row r="135" spans="2:7" ht="14.25" customHeight="1" x14ac:dyDescent="0.25">
      <c r="B135" s="478"/>
      <c r="C135" s="479"/>
      <c r="E135" s="480"/>
      <c r="G135" s="65"/>
    </row>
    <row r="136" spans="2:7" ht="14.25" customHeight="1" x14ac:dyDescent="0.25">
      <c r="B136" s="478"/>
      <c r="C136" s="479"/>
      <c r="E136" s="480"/>
      <c r="G136" s="65"/>
    </row>
    <row r="137" spans="2:7" ht="14.25" customHeight="1" x14ac:dyDescent="0.25">
      <c r="B137" s="478"/>
      <c r="C137" s="479"/>
      <c r="E137" s="480"/>
      <c r="G137" s="65"/>
    </row>
    <row r="138" spans="2:7" ht="14.25" customHeight="1" x14ac:dyDescent="0.25">
      <c r="B138" s="478"/>
      <c r="C138" s="479"/>
      <c r="E138" s="480"/>
      <c r="G138" s="65"/>
    </row>
    <row r="139" spans="2:7" ht="14.25" customHeight="1" x14ac:dyDescent="0.25">
      <c r="B139" s="478"/>
      <c r="C139" s="479"/>
      <c r="E139" s="480"/>
      <c r="G139" s="65"/>
    </row>
    <row r="140" spans="2:7" ht="14.25" customHeight="1" x14ac:dyDescent="0.25">
      <c r="B140" s="478"/>
      <c r="C140" s="479"/>
      <c r="E140" s="480"/>
      <c r="G140" s="65"/>
    </row>
    <row r="141" spans="2:7" ht="14.25" customHeight="1" x14ac:dyDescent="0.25">
      <c r="B141" s="478"/>
      <c r="C141" s="479"/>
      <c r="E141" s="480"/>
      <c r="G141" s="65"/>
    </row>
    <row r="142" spans="2:7" ht="14.25" customHeight="1" x14ac:dyDescent="0.25">
      <c r="B142" s="478"/>
      <c r="C142" s="479"/>
      <c r="E142" s="480"/>
      <c r="G142" s="65"/>
    </row>
    <row r="143" spans="2:7" ht="14.25" customHeight="1" x14ac:dyDescent="0.25">
      <c r="B143" s="478"/>
      <c r="C143" s="479"/>
      <c r="E143" s="480"/>
      <c r="G143" s="65"/>
    </row>
    <row r="144" spans="2:7" ht="14.25" customHeight="1" x14ac:dyDescent="0.25">
      <c r="B144" s="478"/>
      <c r="C144" s="479"/>
      <c r="E144" s="480"/>
      <c r="G144" s="65"/>
    </row>
    <row r="145" spans="2:7" ht="14.25" customHeight="1" x14ac:dyDescent="0.25">
      <c r="B145" s="478"/>
      <c r="C145" s="479"/>
      <c r="E145" s="480"/>
      <c r="G145" s="65"/>
    </row>
    <row r="146" spans="2:7" ht="14.25" customHeight="1" x14ac:dyDescent="0.25">
      <c r="B146" s="478"/>
      <c r="C146" s="479"/>
      <c r="E146" s="480"/>
      <c r="G146" s="65"/>
    </row>
    <row r="147" spans="2:7" ht="14.25" customHeight="1" x14ac:dyDescent="0.25">
      <c r="B147" s="478"/>
      <c r="C147" s="479"/>
      <c r="E147" s="480"/>
      <c r="G147" s="65"/>
    </row>
    <row r="148" spans="2:7" ht="14.25" customHeight="1" x14ac:dyDescent="0.25">
      <c r="B148" s="478"/>
      <c r="C148" s="479"/>
      <c r="E148" s="480"/>
      <c r="G148" s="65"/>
    </row>
    <row r="149" spans="2:7" ht="14.25" customHeight="1" x14ac:dyDescent="0.25">
      <c r="B149" s="478"/>
      <c r="C149" s="479"/>
      <c r="E149" s="480"/>
      <c r="G149" s="65"/>
    </row>
    <row r="150" spans="2:7" ht="14.25" customHeight="1" x14ac:dyDescent="0.25">
      <c r="B150" s="478"/>
      <c r="C150" s="479"/>
      <c r="E150" s="480"/>
      <c r="G150" s="65"/>
    </row>
    <row r="151" spans="2:7" ht="14.25" customHeight="1" x14ac:dyDescent="0.25">
      <c r="B151" s="478"/>
      <c r="C151" s="479"/>
      <c r="E151" s="480"/>
      <c r="G151" s="65"/>
    </row>
    <row r="152" spans="2:7" ht="14.25" customHeight="1" x14ac:dyDescent="0.25">
      <c r="B152" s="478"/>
      <c r="C152" s="479"/>
      <c r="E152" s="480"/>
      <c r="G152" s="65"/>
    </row>
    <row r="153" spans="2:7" ht="14.25" customHeight="1" x14ac:dyDescent="0.25">
      <c r="B153" s="478"/>
      <c r="C153" s="479"/>
      <c r="E153" s="480"/>
      <c r="G153" s="65"/>
    </row>
    <row r="154" spans="2:7" ht="14.25" customHeight="1" x14ac:dyDescent="0.25">
      <c r="B154" s="478"/>
      <c r="C154" s="479"/>
      <c r="E154" s="480"/>
      <c r="G154" s="65"/>
    </row>
    <row r="155" spans="2:7" ht="14.25" customHeight="1" x14ac:dyDescent="0.25">
      <c r="B155" s="478"/>
      <c r="C155" s="479"/>
      <c r="E155" s="480"/>
      <c r="G155" s="65"/>
    </row>
    <row r="156" spans="2:7" ht="14.25" customHeight="1" x14ac:dyDescent="0.25">
      <c r="B156" s="478"/>
      <c r="C156" s="479"/>
      <c r="E156" s="480"/>
      <c r="G156" s="65"/>
    </row>
    <row r="157" spans="2:7" ht="14.25" customHeight="1" x14ac:dyDescent="0.25">
      <c r="B157" s="478"/>
      <c r="C157" s="479"/>
      <c r="E157" s="480"/>
      <c r="G157" s="65"/>
    </row>
    <row r="158" spans="2:7" ht="14.25" customHeight="1" x14ac:dyDescent="0.25">
      <c r="B158" s="478"/>
      <c r="C158" s="479"/>
      <c r="E158" s="480"/>
      <c r="G158" s="65"/>
    </row>
    <row r="159" spans="2:7" ht="14.25" customHeight="1" x14ac:dyDescent="0.25">
      <c r="B159" s="478"/>
      <c r="C159" s="479"/>
      <c r="E159" s="480"/>
      <c r="G159" s="65"/>
    </row>
    <row r="160" spans="2:7" ht="14.25" customHeight="1" x14ac:dyDescent="0.25">
      <c r="B160" s="478"/>
      <c r="C160" s="479"/>
      <c r="E160" s="480"/>
      <c r="G160" s="65"/>
    </row>
    <row r="161" spans="2:7" ht="14.25" customHeight="1" x14ac:dyDescent="0.25">
      <c r="B161" s="478"/>
      <c r="C161" s="479"/>
      <c r="E161" s="480"/>
      <c r="G161" s="65"/>
    </row>
    <row r="162" spans="2:7" ht="14.25" customHeight="1" x14ac:dyDescent="0.25">
      <c r="B162" s="478"/>
      <c r="C162" s="479"/>
      <c r="E162" s="480"/>
      <c r="G162" s="65"/>
    </row>
    <row r="163" spans="2:7" ht="14.25" customHeight="1" x14ac:dyDescent="0.25">
      <c r="B163" s="478"/>
      <c r="C163" s="479"/>
      <c r="E163" s="480"/>
      <c r="G163" s="65"/>
    </row>
    <row r="164" spans="2:7" ht="14.25" customHeight="1" x14ac:dyDescent="0.25">
      <c r="B164" s="478"/>
      <c r="C164" s="479"/>
      <c r="E164" s="480"/>
      <c r="G164" s="65"/>
    </row>
    <row r="165" spans="2:7" ht="14.25" customHeight="1" x14ac:dyDescent="0.25">
      <c r="B165" s="478"/>
      <c r="C165" s="479"/>
      <c r="E165" s="480"/>
      <c r="G165" s="65"/>
    </row>
    <row r="166" spans="2:7" ht="14.25" customHeight="1" x14ac:dyDescent="0.25">
      <c r="B166" s="478"/>
      <c r="C166" s="479"/>
      <c r="E166" s="480"/>
      <c r="G166" s="65"/>
    </row>
    <row r="167" spans="2:7" ht="14.25" customHeight="1" x14ac:dyDescent="0.25">
      <c r="B167" s="478"/>
      <c r="C167" s="479"/>
      <c r="E167" s="480"/>
      <c r="G167" s="65"/>
    </row>
    <row r="168" spans="2:7" ht="14.25" customHeight="1" x14ac:dyDescent="0.25">
      <c r="B168" s="478"/>
      <c r="C168" s="479"/>
      <c r="E168" s="480"/>
      <c r="G168" s="65"/>
    </row>
    <row r="169" spans="2:7" ht="14.25" customHeight="1" x14ac:dyDescent="0.25">
      <c r="B169" s="478"/>
      <c r="C169" s="479"/>
      <c r="E169" s="480"/>
      <c r="G169" s="65"/>
    </row>
    <row r="170" spans="2:7" ht="14.25" customHeight="1" x14ac:dyDescent="0.25">
      <c r="B170" s="478"/>
      <c r="C170" s="479"/>
      <c r="E170" s="480"/>
      <c r="G170" s="65"/>
    </row>
    <row r="171" spans="2:7" ht="14.25" customHeight="1" x14ac:dyDescent="0.25">
      <c r="B171" s="478"/>
      <c r="C171" s="479"/>
      <c r="E171" s="480"/>
      <c r="G171" s="65"/>
    </row>
    <row r="172" spans="2:7" ht="14.25" customHeight="1" x14ac:dyDescent="0.25">
      <c r="B172" s="478"/>
      <c r="C172" s="479"/>
      <c r="E172" s="480"/>
      <c r="G172" s="65"/>
    </row>
    <row r="173" spans="2:7" ht="14.25" customHeight="1" x14ac:dyDescent="0.25">
      <c r="B173" s="478"/>
      <c r="C173" s="479"/>
      <c r="E173" s="480"/>
      <c r="G173" s="65"/>
    </row>
    <row r="174" spans="2:7" ht="14.25" customHeight="1" x14ac:dyDescent="0.25">
      <c r="B174" s="478"/>
      <c r="C174" s="479"/>
      <c r="E174" s="480"/>
      <c r="G174" s="65"/>
    </row>
    <row r="175" spans="2:7" ht="14.25" customHeight="1" x14ac:dyDescent="0.25">
      <c r="B175" s="478"/>
      <c r="C175" s="479"/>
      <c r="E175" s="480"/>
      <c r="G175" s="65"/>
    </row>
    <row r="176" spans="2:7" ht="14.25" customHeight="1" x14ac:dyDescent="0.25">
      <c r="B176" s="478"/>
      <c r="C176" s="479"/>
      <c r="E176" s="480"/>
      <c r="G176" s="65"/>
    </row>
    <row r="177" spans="2:7" ht="14.25" customHeight="1" x14ac:dyDescent="0.25">
      <c r="B177" s="478"/>
      <c r="C177" s="479"/>
      <c r="E177" s="480"/>
      <c r="G177" s="65"/>
    </row>
    <row r="178" spans="2:7" ht="14.25" customHeight="1" x14ac:dyDescent="0.25">
      <c r="B178" s="478"/>
      <c r="C178" s="479"/>
      <c r="E178" s="480"/>
      <c r="G178" s="65"/>
    </row>
    <row r="179" spans="2:7" ht="14.25" customHeight="1" x14ac:dyDescent="0.25">
      <c r="B179" s="478"/>
      <c r="C179" s="479"/>
      <c r="E179" s="480"/>
      <c r="G179" s="65"/>
    </row>
    <row r="180" spans="2:7" ht="14.25" customHeight="1" x14ac:dyDescent="0.25">
      <c r="B180" s="478"/>
      <c r="C180" s="479"/>
      <c r="E180" s="480"/>
      <c r="G180" s="65"/>
    </row>
    <row r="181" spans="2:7" ht="14.25" customHeight="1" x14ac:dyDescent="0.25">
      <c r="B181" s="478"/>
      <c r="C181" s="479"/>
      <c r="E181" s="480"/>
      <c r="G181" s="65"/>
    </row>
    <row r="182" spans="2:7" ht="14.25" customHeight="1" x14ac:dyDescent="0.25">
      <c r="B182" s="478"/>
      <c r="C182" s="479"/>
      <c r="E182" s="480"/>
      <c r="G182" s="65"/>
    </row>
    <row r="183" spans="2:7" ht="14.25" customHeight="1" x14ac:dyDescent="0.25">
      <c r="B183" s="478"/>
      <c r="C183" s="479"/>
      <c r="E183" s="480"/>
      <c r="G183" s="65"/>
    </row>
    <row r="184" spans="2:7" ht="14.25" customHeight="1" x14ac:dyDescent="0.25">
      <c r="B184" s="478"/>
      <c r="C184" s="479"/>
      <c r="E184" s="480"/>
      <c r="G184" s="65"/>
    </row>
    <row r="185" spans="2:7" ht="14.25" customHeight="1" x14ac:dyDescent="0.25">
      <c r="B185" s="478"/>
      <c r="C185" s="479"/>
      <c r="E185" s="480"/>
      <c r="G185" s="65"/>
    </row>
    <row r="186" spans="2:7" ht="14.25" customHeight="1" x14ac:dyDescent="0.25">
      <c r="B186" s="478"/>
      <c r="C186" s="479"/>
      <c r="E186" s="480"/>
      <c r="G186" s="65"/>
    </row>
    <row r="187" spans="2:7" ht="14.25" customHeight="1" x14ac:dyDescent="0.25">
      <c r="B187" s="478"/>
      <c r="C187" s="479"/>
      <c r="E187" s="480"/>
      <c r="G187" s="65"/>
    </row>
    <row r="188" spans="2:7" ht="14.25" customHeight="1" x14ac:dyDescent="0.25">
      <c r="B188" s="478"/>
      <c r="C188" s="479"/>
      <c r="E188" s="480"/>
      <c r="G188" s="65"/>
    </row>
    <row r="189" spans="2:7" ht="14.25" customHeight="1" x14ac:dyDescent="0.25">
      <c r="B189" s="478"/>
      <c r="C189" s="479"/>
      <c r="E189" s="480"/>
      <c r="G189" s="65"/>
    </row>
    <row r="190" spans="2:7" ht="14.25" customHeight="1" x14ac:dyDescent="0.25">
      <c r="B190" s="478"/>
      <c r="C190" s="479"/>
      <c r="E190" s="480"/>
      <c r="G190" s="65"/>
    </row>
    <row r="191" spans="2:7" ht="14.25" customHeight="1" x14ac:dyDescent="0.25">
      <c r="B191" s="478"/>
      <c r="C191" s="479"/>
      <c r="E191" s="480"/>
      <c r="G191" s="65"/>
    </row>
    <row r="192" spans="2:7" ht="14.25" customHeight="1" x14ac:dyDescent="0.25">
      <c r="B192" s="478"/>
      <c r="C192" s="479"/>
      <c r="E192" s="480"/>
      <c r="G192" s="65"/>
    </row>
    <row r="193" spans="2:7" ht="14.25" customHeight="1" x14ac:dyDescent="0.25">
      <c r="B193" s="478"/>
      <c r="C193" s="479"/>
      <c r="E193" s="480"/>
      <c r="G193" s="65"/>
    </row>
    <row r="194" spans="2:7" ht="14.25" customHeight="1" x14ac:dyDescent="0.25">
      <c r="B194" s="478"/>
      <c r="C194" s="479"/>
      <c r="E194" s="480"/>
      <c r="G194" s="65"/>
    </row>
    <row r="195" spans="2:7" ht="14.25" customHeight="1" x14ac:dyDescent="0.25">
      <c r="B195" s="478"/>
      <c r="C195" s="479"/>
      <c r="E195" s="480"/>
      <c r="G195" s="65"/>
    </row>
    <row r="196" spans="2:7" ht="14.25" customHeight="1" x14ac:dyDescent="0.25">
      <c r="B196" s="478"/>
      <c r="C196" s="479"/>
      <c r="E196" s="480"/>
      <c r="G196" s="65"/>
    </row>
    <row r="197" spans="2:7" ht="14.25" customHeight="1" x14ac:dyDescent="0.25">
      <c r="B197" s="478"/>
      <c r="C197" s="479"/>
      <c r="E197" s="480"/>
      <c r="G197" s="65"/>
    </row>
    <row r="198" spans="2:7" ht="14.25" customHeight="1" x14ac:dyDescent="0.25">
      <c r="B198" s="478"/>
      <c r="C198" s="479"/>
      <c r="E198" s="480"/>
      <c r="G198" s="65"/>
    </row>
    <row r="199" spans="2:7" ht="14.25" customHeight="1" x14ac:dyDescent="0.25">
      <c r="B199" s="478"/>
      <c r="C199" s="479"/>
      <c r="E199" s="480"/>
      <c r="G199" s="65"/>
    </row>
    <row r="200" spans="2:7" ht="14.25" customHeight="1" x14ac:dyDescent="0.25">
      <c r="B200" s="478"/>
      <c r="C200" s="479"/>
      <c r="E200" s="480"/>
      <c r="G200" s="65"/>
    </row>
    <row r="201" spans="2:7" ht="14.25" customHeight="1" x14ac:dyDescent="0.25">
      <c r="B201" s="478"/>
      <c r="C201" s="479"/>
      <c r="E201" s="480"/>
      <c r="G201" s="65"/>
    </row>
    <row r="202" spans="2:7" ht="14.25" customHeight="1" x14ac:dyDescent="0.25">
      <c r="B202" s="478"/>
      <c r="C202" s="479"/>
      <c r="E202" s="480"/>
      <c r="G202" s="65"/>
    </row>
    <row r="203" spans="2:7" ht="14.25" customHeight="1" x14ac:dyDescent="0.25">
      <c r="B203" s="478"/>
      <c r="C203" s="479"/>
      <c r="E203" s="480"/>
      <c r="G203" s="65"/>
    </row>
    <row r="204" spans="2:7" ht="14.25" customHeight="1" x14ac:dyDescent="0.25">
      <c r="B204" s="478"/>
      <c r="C204" s="479"/>
      <c r="E204" s="480"/>
      <c r="G204" s="65"/>
    </row>
    <row r="205" spans="2:7" ht="14.25" customHeight="1" x14ac:dyDescent="0.25">
      <c r="B205" s="478"/>
      <c r="C205" s="479"/>
      <c r="E205" s="480"/>
      <c r="G205" s="65"/>
    </row>
    <row r="206" spans="2:7" ht="14.25" customHeight="1" x14ac:dyDescent="0.25">
      <c r="B206" s="478"/>
      <c r="C206" s="479"/>
      <c r="E206" s="480"/>
      <c r="G206" s="65"/>
    </row>
    <row r="207" spans="2:7" ht="14.25" customHeight="1" x14ac:dyDescent="0.25">
      <c r="B207" s="478"/>
      <c r="C207" s="479"/>
      <c r="E207" s="480"/>
      <c r="G207" s="65"/>
    </row>
    <row r="208" spans="2:7" ht="14.25" customHeight="1" x14ac:dyDescent="0.25">
      <c r="B208" s="478"/>
      <c r="C208" s="479"/>
      <c r="E208" s="480"/>
      <c r="G208" s="65"/>
    </row>
    <row r="209" spans="2:7" ht="14.25" customHeight="1" x14ac:dyDescent="0.25">
      <c r="B209" s="478"/>
      <c r="C209" s="479"/>
      <c r="E209" s="480"/>
      <c r="G209" s="65"/>
    </row>
    <row r="210" spans="2:7" ht="14.25" customHeight="1" x14ac:dyDescent="0.25">
      <c r="B210" s="478"/>
      <c r="C210" s="479"/>
      <c r="E210" s="480"/>
      <c r="G210" s="65"/>
    </row>
    <row r="211" spans="2:7" ht="14.25" customHeight="1" x14ac:dyDescent="0.25">
      <c r="B211" s="478"/>
      <c r="C211" s="479"/>
      <c r="E211" s="480"/>
      <c r="G211" s="65"/>
    </row>
    <row r="212" spans="2:7" ht="14.25" customHeight="1" x14ac:dyDescent="0.25">
      <c r="B212" s="478"/>
      <c r="C212" s="479"/>
      <c r="E212" s="480"/>
      <c r="G212" s="65"/>
    </row>
    <row r="213" spans="2:7" ht="14.25" customHeight="1" x14ac:dyDescent="0.25">
      <c r="B213" s="478"/>
      <c r="C213" s="479"/>
      <c r="E213" s="480"/>
      <c r="G213" s="65"/>
    </row>
    <row r="214" spans="2:7" ht="14.25" customHeight="1" x14ac:dyDescent="0.25">
      <c r="B214" s="478"/>
      <c r="C214" s="479"/>
      <c r="E214" s="480"/>
      <c r="G214" s="65"/>
    </row>
    <row r="215" spans="2:7" ht="14.25" customHeight="1" x14ac:dyDescent="0.25">
      <c r="B215" s="478"/>
      <c r="C215" s="479"/>
      <c r="E215" s="480"/>
      <c r="G215" s="65"/>
    </row>
    <row r="216" spans="2:7" ht="14.25" customHeight="1" x14ac:dyDescent="0.25">
      <c r="B216" s="478"/>
      <c r="C216" s="479"/>
      <c r="E216" s="480"/>
      <c r="G216" s="65"/>
    </row>
    <row r="217" spans="2:7" ht="14.25" customHeight="1" x14ac:dyDescent="0.25">
      <c r="B217" s="478"/>
      <c r="C217" s="479"/>
      <c r="E217" s="480"/>
      <c r="G217" s="65"/>
    </row>
    <row r="218" spans="2:7" ht="14.25" customHeight="1" x14ac:dyDescent="0.25">
      <c r="B218" s="478"/>
      <c r="C218" s="479"/>
      <c r="E218" s="480"/>
      <c r="G218" s="65"/>
    </row>
    <row r="219" spans="2:7" ht="14.25" customHeight="1" x14ac:dyDescent="0.25">
      <c r="B219" s="478"/>
      <c r="C219" s="479"/>
      <c r="E219" s="480"/>
      <c r="G219" s="65"/>
    </row>
    <row r="220" spans="2:7" ht="14.25" customHeight="1" x14ac:dyDescent="0.25">
      <c r="B220" s="478"/>
      <c r="C220" s="479"/>
      <c r="E220" s="480"/>
      <c r="G220" s="65"/>
    </row>
    <row r="221" spans="2:7" ht="14.25" customHeight="1" x14ac:dyDescent="0.25">
      <c r="B221" s="478"/>
      <c r="C221" s="479"/>
      <c r="E221" s="480"/>
      <c r="G221" s="65"/>
    </row>
    <row r="222" spans="2:7" ht="14.25" customHeight="1" x14ac:dyDescent="0.25">
      <c r="B222" s="478"/>
      <c r="C222" s="479"/>
      <c r="E222" s="480"/>
      <c r="G222" s="65"/>
    </row>
    <row r="223" spans="2:7" ht="14.25" customHeight="1" x14ac:dyDescent="0.25">
      <c r="B223" s="478"/>
      <c r="C223" s="479"/>
      <c r="E223" s="480"/>
      <c r="G223" s="65"/>
    </row>
    <row r="224" spans="2:7" ht="14.25" customHeight="1" x14ac:dyDescent="0.25">
      <c r="B224" s="478"/>
      <c r="C224" s="479"/>
      <c r="E224" s="480"/>
      <c r="G224" s="65"/>
    </row>
    <row r="225" spans="2:7" ht="14.25" customHeight="1" x14ac:dyDescent="0.25">
      <c r="B225" s="478"/>
      <c r="C225" s="479"/>
      <c r="E225" s="480"/>
      <c r="G225" s="65"/>
    </row>
    <row r="226" spans="2:7" ht="14.25" customHeight="1" x14ac:dyDescent="0.25">
      <c r="B226" s="478"/>
      <c r="C226" s="479"/>
      <c r="E226" s="480"/>
      <c r="G226" s="65"/>
    </row>
    <row r="227" spans="2:7" ht="14.25" customHeight="1" x14ac:dyDescent="0.25">
      <c r="B227" s="478"/>
      <c r="C227" s="479"/>
      <c r="E227" s="480"/>
      <c r="G227" s="65"/>
    </row>
    <row r="228" spans="2:7" ht="14.25" customHeight="1" x14ac:dyDescent="0.25">
      <c r="B228" s="478"/>
      <c r="C228" s="479"/>
      <c r="E228" s="480"/>
      <c r="G228" s="65"/>
    </row>
    <row r="229" spans="2:7" ht="14.25" customHeight="1" x14ac:dyDescent="0.25">
      <c r="B229" s="478"/>
      <c r="C229" s="479"/>
      <c r="E229" s="480"/>
      <c r="G229" s="65"/>
    </row>
    <row r="230" spans="2:7" ht="14.25" customHeight="1" x14ac:dyDescent="0.25">
      <c r="B230" s="478"/>
      <c r="C230" s="479"/>
      <c r="E230" s="480"/>
      <c r="G230" s="65"/>
    </row>
    <row r="231" spans="2:7" ht="14.25" customHeight="1" x14ac:dyDescent="0.25">
      <c r="B231" s="478"/>
      <c r="C231" s="479"/>
      <c r="E231" s="480"/>
      <c r="G231" s="65"/>
    </row>
    <row r="232" spans="2:7" ht="14.25" customHeight="1" x14ac:dyDescent="0.25">
      <c r="B232" s="478"/>
      <c r="C232" s="479"/>
      <c r="E232" s="480"/>
      <c r="G232" s="65"/>
    </row>
    <row r="233" spans="2:7" ht="14.25" customHeight="1" x14ac:dyDescent="0.25">
      <c r="B233" s="478"/>
      <c r="C233" s="479"/>
      <c r="E233" s="480"/>
      <c r="G233" s="65"/>
    </row>
    <row r="234" spans="2:7" ht="14.25" customHeight="1" x14ac:dyDescent="0.25">
      <c r="B234" s="478"/>
      <c r="C234" s="479"/>
      <c r="E234" s="480"/>
      <c r="G234" s="65"/>
    </row>
    <row r="235" spans="2:7" ht="14.25" customHeight="1" x14ac:dyDescent="0.25">
      <c r="B235" s="478"/>
      <c r="C235" s="479"/>
      <c r="E235" s="480"/>
      <c r="G235" s="65"/>
    </row>
    <row r="236" spans="2:7" ht="14.25" customHeight="1" x14ac:dyDescent="0.25">
      <c r="B236" s="478"/>
      <c r="C236" s="479"/>
      <c r="E236" s="480"/>
      <c r="G236" s="65"/>
    </row>
    <row r="237" spans="2:7" ht="14.25" customHeight="1" x14ac:dyDescent="0.25">
      <c r="B237" s="478"/>
      <c r="C237" s="479"/>
      <c r="E237" s="480"/>
      <c r="G237" s="65"/>
    </row>
    <row r="238" spans="2:7" ht="14.25" customHeight="1" x14ac:dyDescent="0.25">
      <c r="B238" s="478"/>
      <c r="C238" s="479"/>
      <c r="E238" s="480"/>
      <c r="G238" s="65"/>
    </row>
    <row r="239" spans="2:7" ht="14.25" customHeight="1" x14ac:dyDescent="0.25">
      <c r="B239" s="478"/>
      <c r="C239" s="479"/>
      <c r="E239" s="480"/>
      <c r="G239" s="65"/>
    </row>
    <row r="240" spans="2:7" ht="14.25" customHeight="1" x14ac:dyDescent="0.25">
      <c r="B240" s="478"/>
      <c r="C240" s="479"/>
      <c r="E240" s="480"/>
      <c r="G240" s="65"/>
    </row>
    <row r="241" spans="2:7" ht="14.25" customHeight="1" x14ac:dyDescent="0.25">
      <c r="B241" s="478"/>
      <c r="C241" s="479"/>
      <c r="E241" s="480"/>
      <c r="G241" s="65"/>
    </row>
    <row r="242" spans="2:7" ht="14.25" customHeight="1" x14ac:dyDescent="0.25">
      <c r="B242" s="478"/>
      <c r="C242" s="479"/>
      <c r="E242" s="480"/>
      <c r="G242" s="65"/>
    </row>
    <row r="243" spans="2:7" ht="14.25" customHeight="1" x14ac:dyDescent="0.25">
      <c r="B243" s="478"/>
      <c r="C243" s="479"/>
      <c r="E243" s="480"/>
      <c r="G243" s="65"/>
    </row>
    <row r="244" spans="2:7" ht="14.25" customHeight="1" x14ac:dyDescent="0.25">
      <c r="B244" s="478"/>
      <c r="C244" s="479"/>
      <c r="E244" s="480"/>
      <c r="G244" s="65"/>
    </row>
    <row r="245" spans="2:7" ht="14.25" customHeight="1" x14ac:dyDescent="0.25">
      <c r="B245" s="478"/>
      <c r="C245" s="479"/>
      <c r="E245" s="480"/>
      <c r="G245" s="65"/>
    </row>
    <row r="246" spans="2:7" ht="14.25" customHeight="1" x14ac:dyDescent="0.25">
      <c r="B246" s="478"/>
      <c r="C246" s="479"/>
      <c r="E246" s="480"/>
      <c r="G246" s="65"/>
    </row>
    <row r="247" spans="2:7" ht="14.25" customHeight="1" x14ac:dyDescent="0.25">
      <c r="B247" s="478"/>
      <c r="C247" s="479"/>
      <c r="E247" s="480"/>
      <c r="G247" s="65"/>
    </row>
    <row r="248" spans="2:7" ht="14.25" customHeight="1" x14ac:dyDescent="0.25">
      <c r="B248" s="478"/>
      <c r="C248" s="479"/>
      <c r="E248" s="480"/>
      <c r="G248" s="65"/>
    </row>
    <row r="249" spans="2:7" ht="14.25" customHeight="1" x14ac:dyDescent="0.25">
      <c r="B249" s="478"/>
      <c r="C249" s="479"/>
      <c r="E249" s="480"/>
      <c r="G249" s="65"/>
    </row>
    <row r="250" spans="2:7" ht="14.25" customHeight="1" x14ac:dyDescent="0.25">
      <c r="B250" s="478"/>
      <c r="C250" s="479"/>
      <c r="E250" s="480"/>
      <c r="G250" s="65"/>
    </row>
    <row r="251" spans="2:7" ht="14.25" customHeight="1" x14ac:dyDescent="0.25">
      <c r="B251" s="478"/>
      <c r="C251" s="479"/>
      <c r="E251" s="480"/>
      <c r="G251" s="65"/>
    </row>
    <row r="252" spans="2:7" ht="14.25" customHeight="1" x14ac:dyDescent="0.25">
      <c r="B252" s="478"/>
      <c r="C252" s="479"/>
      <c r="E252" s="480"/>
      <c r="G252" s="65"/>
    </row>
    <row r="253" spans="2:7" ht="14.25" customHeight="1" x14ac:dyDescent="0.25">
      <c r="B253" s="478"/>
      <c r="C253" s="479"/>
      <c r="E253" s="480"/>
      <c r="G253" s="65"/>
    </row>
    <row r="254" spans="2:7" ht="14.25" customHeight="1" x14ac:dyDescent="0.25">
      <c r="B254" s="478"/>
      <c r="C254" s="479"/>
      <c r="E254" s="480"/>
      <c r="G254" s="65"/>
    </row>
    <row r="255" spans="2:7" ht="14.25" customHeight="1" x14ac:dyDescent="0.25">
      <c r="B255" s="478"/>
      <c r="C255" s="479"/>
      <c r="E255" s="480"/>
      <c r="G255" s="65"/>
    </row>
    <row r="256" spans="2:7" ht="14.25" customHeight="1" x14ac:dyDescent="0.25">
      <c r="B256" s="478"/>
      <c r="C256" s="479"/>
      <c r="E256" s="480"/>
      <c r="G256" s="65"/>
    </row>
    <row r="257" spans="2:7" ht="14.25" customHeight="1" x14ac:dyDescent="0.25">
      <c r="B257" s="478"/>
      <c r="C257" s="479"/>
      <c r="E257" s="480"/>
      <c r="G257" s="65"/>
    </row>
    <row r="258" spans="2:7" ht="14.25" customHeight="1" x14ac:dyDescent="0.25">
      <c r="B258" s="478"/>
      <c r="C258" s="479"/>
      <c r="E258" s="480"/>
      <c r="G258" s="65"/>
    </row>
    <row r="259" spans="2:7" ht="14.25" customHeight="1" x14ac:dyDescent="0.25">
      <c r="B259" s="478"/>
      <c r="C259" s="479"/>
      <c r="E259" s="480"/>
      <c r="G259" s="65"/>
    </row>
    <row r="260" spans="2:7" ht="14.25" customHeight="1" x14ac:dyDescent="0.25">
      <c r="B260" s="478"/>
      <c r="C260" s="479"/>
      <c r="E260" s="480"/>
      <c r="G260" s="65"/>
    </row>
    <row r="261" spans="2:7" ht="14.25" customHeight="1" x14ac:dyDescent="0.25">
      <c r="B261" s="478"/>
      <c r="C261" s="479"/>
      <c r="E261" s="480"/>
      <c r="G261" s="65"/>
    </row>
    <row r="262" spans="2:7" ht="14.25" customHeight="1" x14ac:dyDescent="0.25">
      <c r="B262" s="478"/>
      <c r="C262" s="479"/>
      <c r="E262" s="480"/>
      <c r="G262" s="65"/>
    </row>
    <row r="263" spans="2:7" ht="14.25" customHeight="1" x14ac:dyDescent="0.25">
      <c r="B263" s="478"/>
      <c r="C263" s="479"/>
      <c r="E263" s="480"/>
      <c r="G263" s="65"/>
    </row>
    <row r="264" spans="2:7" ht="14.25" customHeight="1" x14ac:dyDescent="0.25">
      <c r="B264" s="478"/>
      <c r="C264" s="479"/>
      <c r="E264" s="480"/>
      <c r="G264" s="65"/>
    </row>
    <row r="265" spans="2:7" ht="14.25" customHeight="1" x14ac:dyDescent="0.25">
      <c r="B265" s="478"/>
      <c r="C265" s="479"/>
      <c r="E265" s="480"/>
      <c r="G265" s="65"/>
    </row>
    <row r="266" spans="2:7" ht="14.25" customHeight="1" x14ac:dyDescent="0.25">
      <c r="B266" s="478"/>
      <c r="C266" s="479"/>
      <c r="E266" s="480"/>
      <c r="G266" s="65"/>
    </row>
    <row r="267" spans="2:7" ht="14.25" customHeight="1" x14ac:dyDescent="0.25">
      <c r="B267" s="478"/>
      <c r="C267" s="479"/>
      <c r="E267" s="480"/>
      <c r="G267" s="65"/>
    </row>
    <row r="268" spans="2:7" ht="14.25" customHeight="1" x14ac:dyDescent="0.25">
      <c r="B268" s="478"/>
      <c r="C268" s="479"/>
      <c r="E268" s="480"/>
      <c r="G268" s="65"/>
    </row>
    <row r="269" spans="2:7" ht="14.25" customHeight="1" x14ac:dyDescent="0.25">
      <c r="B269" s="478"/>
      <c r="C269" s="479"/>
      <c r="E269" s="480"/>
      <c r="G269" s="65"/>
    </row>
    <row r="270" spans="2:7" ht="14.25" customHeight="1" x14ac:dyDescent="0.25">
      <c r="B270" s="478"/>
      <c r="C270" s="479"/>
      <c r="E270" s="480"/>
      <c r="G270" s="65"/>
    </row>
    <row r="271" spans="2:7" ht="14.25" customHeight="1" x14ac:dyDescent="0.25">
      <c r="B271" s="478"/>
      <c r="C271" s="479"/>
      <c r="E271" s="480"/>
      <c r="G271" s="65"/>
    </row>
    <row r="272" spans="2:7" ht="14.25" customHeight="1" x14ac:dyDescent="0.25">
      <c r="B272" s="478"/>
      <c r="C272" s="479"/>
      <c r="E272" s="480"/>
      <c r="G272" s="65"/>
    </row>
    <row r="273" spans="2:7" ht="14.25" customHeight="1" x14ac:dyDescent="0.25">
      <c r="B273" s="478"/>
      <c r="C273" s="479"/>
      <c r="E273" s="480"/>
      <c r="G273" s="65"/>
    </row>
    <row r="274" spans="2:7" ht="14.25" customHeight="1" x14ac:dyDescent="0.25">
      <c r="B274" s="478"/>
      <c r="C274" s="479"/>
      <c r="E274" s="480"/>
      <c r="G274" s="65"/>
    </row>
    <row r="275" spans="2:7" ht="14.25" customHeight="1" x14ac:dyDescent="0.25">
      <c r="B275" s="478"/>
      <c r="C275" s="479"/>
      <c r="E275" s="480"/>
      <c r="G275" s="65"/>
    </row>
    <row r="276" spans="2:7" ht="14.25" customHeight="1" x14ac:dyDescent="0.25">
      <c r="B276" s="478"/>
      <c r="C276" s="479"/>
      <c r="E276" s="480"/>
      <c r="G276" s="65"/>
    </row>
    <row r="277" spans="2:7" ht="14.25" customHeight="1" x14ac:dyDescent="0.25">
      <c r="B277" s="478"/>
      <c r="C277" s="479"/>
      <c r="E277" s="480"/>
      <c r="G277" s="65"/>
    </row>
    <row r="278" spans="2:7" ht="14.25" customHeight="1" x14ac:dyDescent="0.25">
      <c r="B278" s="478"/>
      <c r="C278" s="479"/>
      <c r="E278" s="480"/>
      <c r="G278" s="65"/>
    </row>
    <row r="279" spans="2:7" ht="14.25" customHeight="1" x14ac:dyDescent="0.25">
      <c r="B279" s="478"/>
      <c r="C279" s="479"/>
      <c r="E279" s="480"/>
      <c r="G279" s="65"/>
    </row>
    <row r="280" spans="2:7" ht="14.25" customHeight="1" x14ac:dyDescent="0.25">
      <c r="B280" s="478"/>
      <c r="C280" s="479"/>
      <c r="E280" s="480"/>
      <c r="G280" s="65"/>
    </row>
    <row r="281" spans="2:7" ht="14.25" customHeight="1" x14ac:dyDescent="0.25">
      <c r="B281" s="478"/>
      <c r="C281" s="479"/>
      <c r="E281" s="480"/>
      <c r="G281" s="65"/>
    </row>
    <row r="282" spans="2:7" ht="14.25" customHeight="1" x14ac:dyDescent="0.25">
      <c r="B282" s="478"/>
      <c r="C282" s="479"/>
      <c r="E282" s="480"/>
      <c r="G282" s="65"/>
    </row>
    <row r="283" spans="2:7" ht="14.25" customHeight="1" x14ac:dyDescent="0.25">
      <c r="B283" s="478"/>
      <c r="C283" s="479"/>
      <c r="E283" s="480"/>
      <c r="G283" s="65"/>
    </row>
    <row r="284" spans="2:7" ht="14.25" customHeight="1" x14ac:dyDescent="0.25">
      <c r="B284" s="478"/>
      <c r="C284" s="479"/>
      <c r="E284" s="480"/>
      <c r="G284" s="65"/>
    </row>
    <row r="285" spans="2:7" ht="14.25" customHeight="1" x14ac:dyDescent="0.25">
      <c r="B285" s="478"/>
      <c r="C285" s="479"/>
      <c r="E285" s="480"/>
      <c r="G285" s="65"/>
    </row>
    <row r="286" spans="2:7" ht="14.25" customHeight="1" x14ac:dyDescent="0.25">
      <c r="B286" s="478"/>
      <c r="C286" s="479"/>
      <c r="E286" s="480"/>
      <c r="G286" s="65"/>
    </row>
    <row r="287" spans="2:7" ht="14.25" customHeight="1" x14ac:dyDescent="0.25">
      <c r="B287" s="478"/>
      <c r="C287" s="479"/>
      <c r="E287" s="480"/>
      <c r="G287" s="65"/>
    </row>
    <row r="288" spans="2:7" ht="14.25" customHeight="1" x14ac:dyDescent="0.25">
      <c r="B288" s="478"/>
      <c r="C288" s="479"/>
      <c r="E288" s="480"/>
      <c r="G288" s="65"/>
    </row>
    <row r="289" spans="2:7" ht="14.25" customHeight="1" x14ac:dyDescent="0.25">
      <c r="B289" s="478"/>
      <c r="C289" s="479"/>
      <c r="E289" s="480"/>
      <c r="G289" s="65"/>
    </row>
    <row r="290" spans="2:7" ht="14.25" customHeight="1" x14ac:dyDescent="0.25">
      <c r="B290" s="478"/>
      <c r="C290" s="479"/>
      <c r="E290" s="480"/>
      <c r="G290" s="65"/>
    </row>
    <row r="291" spans="2:7" ht="14.25" customHeight="1" x14ac:dyDescent="0.25">
      <c r="B291" s="478"/>
      <c r="C291" s="479"/>
      <c r="E291" s="480"/>
      <c r="G291" s="65"/>
    </row>
    <row r="292" spans="2:7" ht="14.25" customHeight="1" x14ac:dyDescent="0.25">
      <c r="B292" s="478"/>
      <c r="C292" s="479"/>
      <c r="E292" s="480"/>
      <c r="G292" s="65"/>
    </row>
    <row r="293" spans="2:7" ht="14.25" customHeight="1" x14ac:dyDescent="0.25">
      <c r="B293" s="478"/>
      <c r="C293" s="479"/>
      <c r="E293" s="480"/>
      <c r="G293" s="65"/>
    </row>
    <row r="294" spans="2:7" ht="14.25" customHeight="1" x14ac:dyDescent="0.25">
      <c r="B294" s="478"/>
      <c r="C294" s="479"/>
      <c r="E294" s="480"/>
      <c r="G294" s="65"/>
    </row>
    <row r="295" spans="2:7" ht="14.25" customHeight="1" x14ac:dyDescent="0.25">
      <c r="B295" s="478"/>
      <c r="C295" s="479"/>
      <c r="E295" s="480"/>
      <c r="G295" s="65"/>
    </row>
    <row r="296" spans="2:7" ht="14.25" customHeight="1" x14ac:dyDescent="0.25">
      <c r="B296" s="478"/>
      <c r="C296" s="479"/>
      <c r="E296" s="480"/>
      <c r="G296" s="65"/>
    </row>
    <row r="297" spans="2:7" ht="14.25" customHeight="1" x14ac:dyDescent="0.25">
      <c r="B297" s="478"/>
      <c r="C297" s="479"/>
      <c r="E297" s="480"/>
      <c r="G297" s="65"/>
    </row>
    <row r="298" spans="2:7" ht="14.25" customHeight="1" x14ac:dyDescent="0.25">
      <c r="B298" s="478"/>
      <c r="C298" s="479"/>
      <c r="E298" s="480"/>
      <c r="G298" s="65"/>
    </row>
    <row r="299" spans="2:7" ht="14.25" customHeight="1" x14ac:dyDescent="0.25">
      <c r="B299" s="478"/>
      <c r="C299" s="479"/>
      <c r="E299" s="480"/>
      <c r="G299" s="65"/>
    </row>
    <row r="300" spans="2:7" ht="14.25" customHeight="1" x14ac:dyDescent="0.25">
      <c r="B300" s="478"/>
      <c r="C300" s="479"/>
      <c r="E300" s="480"/>
      <c r="G300" s="65"/>
    </row>
    <row r="301" spans="2:7" ht="14.25" customHeight="1" x14ac:dyDescent="0.25">
      <c r="B301" s="478"/>
      <c r="C301" s="479"/>
      <c r="E301" s="480"/>
      <c r="G301" s="65"/>
    </row>
    <row r="302" spans="2:7" ht="14.25" customHeight="1" x14ac:dyDescent="0.25">
      <c r="B302" s="478"/>
      <c r="C302" s="479"/>
      <c r="E302" s="480"/>
      <c r="G302" s="65"/>
    </row>
    <row r="303" spans="2:7" ht="14.25" customHeight="1" x14ac:dyDescent="0.25">
      <c r="B303" s="478"/>
      <c r="C303" s="479"/>
      <c r="E303" s="480"/>
      <c r="G303" s="65"/>
    </row>
    <row r="304" spans="2:7" ht="14.25" customHeight="1" x14ac:dyDescent="0.25">
      <c r="B304" s="478"/>
      <c r="C304" s="479"/>
      <c r="E304" s="480"/>
      <c r="G304" s="65"/>
    </row>
    <row r="305" spans="2:7" ht="14.25" customHeight="1" x14ac:dyDescent="0.25">
      <c r="B305" s="478"/>
      <c r="C305" s="479"/>
      <c r="E305" s="480"/>
      <c r="G305" s="65"/>
    </row>
    <row r="306" spans="2:7" ht="14.25" customHeight="1" x14ac:dyDescent="0.25">
      <c r="B306" s="478"/>
      <c r="C306" s="479"/>
      <c r="E306" s="480"/>
      <c r="G306" s="65"/>
    </row>
    <row r="307" spans="2:7" ht="14.25" customHeight="1" x14ac:dyDescent="0.25">
      <c r="B307" s="478"/>
      <c r="C307" s="479"/>
      <c r="E307" s="480"/>
      <c r="G307" s="65"/>
    </row>
    <row r="308" spans="2:7" ht="14.25" customHeight="1" x14ac:dyDescent="0.25">
      <c r="B308" s="478"/>
      <c r="C308" s="479"/>
      <c r="E308" s="480"/>
      <c r="G308" s="65"/>
    </row>
    <row r="309" spans="2:7" ht="14.25" customHeight="1" x14ac:dyDescent="0.25">
      <c r="B309" s="478"/>
      <c r="C309" s="479"/>
      <c r="E309" s="480"/>
      <c r="G309" s="65"/>
    </row>
    <row r="310" spans="2:7" ht="14.25" customHeight="1" x14ac:dyDescent="0.25">
      <c r="B310" s="478"/>
      <c r="C310" s="479"/>
      <c r="E310" s="480"/>
      <c r="G310" s="65"/>
    </row>
    <row r="311" spans="2:7" ht="14.25" customHeight="1" x14ac:dyDescent="0.25">
      <c r="B311" s="478"/>
      <c r="C311" s="479"/>
      <c r="E311" s="480"/>
      <c r="G311" s="65"/>
    </row>
    <row r="312" spans="2:7" ht="14.25" customHeight="1" x14ac:dyDescent="0.25">
      <c r="B312" s="478"/>
      <c r="C312" s="479"/>
      <c r="E312" s="480"/>
      <c r="G312" s="65"/>
    </row>
    <row r="313" spans="2:7" ht="14.25" customHeight="1" x14ac:dyDescent="0.25">
      <c r="B313" s="478"/>
      <c r="C313" s="479"/>
      <c r="E313" s="480"/>
      <c r="G313" s="65"/>
    </row>
    <row r="314" spans="2:7" ht="14.25" customHeight="1" x14ac:dyDescent="0.25">
      <c r="B314" s="478"/>
      <c r="C314" s="479"/>
      <c r="E314" s="480"/>
      <c r="G314" s="65"/>
    </row>
    <row r="315" spans="2:7" ht="14.25" customHeight="1" x14ac:dyDescent="0.25">
      <c r="B315" s="478"/>
      <c r="C315" s="479"/>
      <c r="E315" s="480"/>
      <c r="G315" s="65"/>
    </row>
    <row r="316" spans="2:7" ht="14.25" customHeight="1" x14ac:dyDescent="0.25">
      <c r="B316" s="478"/>
      <c r="C316" s="479"/>
      <c r="E316" s="480"/>
      <c r="G316" s="65"/>
    </row>
    <row r="317" spans="2:7" ht="14.25" customHeight="1" x14ac:dyDescent="0.25">
      <c r="B317" s="478"/>
      <c r="C317" s="479"/>
      <c r="E317" s="480"/>
      <c r="G317" s="65"/>
    </row>
    <row r="318" spans="2:7" ht="14.25" customHeight="1" x14ac:dyDescent="0.25">
      <c r="B318" s="478"/>
      <c r="C318" s="479"/>
      <c r="E318" s="480"/>
      <c r="G318" s="65"/>
    </row>
    <row r="319" spans="2:7" ht="14.25" customHeight="1" x14ac:dyDescent="0.25">
      <c r="B319" s="478"/>
      <c r="C319" s="479"/>
      <c r="E319" s="480"/>
      <c r="G319" s="65"/>
    </row>
    <row r="320" spans="2:7" ht="14.25" customHeight="1" x14ac:dyDescent="0.25">
      <c r="B320" s="478"/>
      <c r="C320" s="479"/>
      <c r="E320" s="480"/>
      <c r="G320" s="65"/>
    </row>
    <row r="321" spans="2:7" ht="14.25" customHeight="1" x14ac:dyDescent="0.25">
      <c r="B321" s="478"/>
      <c r="C321" s="479"/>
      <c r="E321" s="480"/>
      <c r="G321" s="65"/>
    </row>
    <row r="322" spans="2:7" ht="14.25" customHeight="1" x14ac:dyDescent="0.25">
      <c r="B322" s="478"/>
      <c r="C322" s="479"/>
      <c r="E322" s="480"/>
      <c r="G322" s="65"/>
    </row>
    <row r="323" spans="2:7" ht="14.25" customHeight="1" x14ac:dyDescent="0.25">
      <c r="B323" s="478"/>
      <c r="C323" s="479"/>
      <c r="E323" s="480"/>
      <c r="G323" s="65"/>
    </row>
    <row r="324" spans="2:7" ht="14.25" customHeight="1" x14ac:dyDescent="0.25">
      <c r="B324" s="478"/>
      <c r="C324" s="479"/>
      <c r="E324" s="480"/>
      <c r="G324" s="65"/>
    </row>
    <row r="325" spans="2:7" ht="14.25" customHeight="1" x14ac:dyDescent="0.25">
      <c r="B325" s="478"/>
      <c r="C325" s="479"/>
      <c r="E325" s="480"/>
      <c r="G325" s="65"/>
    </row>
    <row r="326" spans="2:7" ht="14.25" customHeight="1" x14ac:dyDescent="0.25">
      <c r="B326" s="478"/>
      <c r="C326" s="479"/>
      <c r="E326" s="480"/>
      <c r="G326" s="65"/>
    </row>
    <row r="327" spans="2:7" ht="14.25" customHeight="1" x14ac:dyDescent="0.25">
      <c r="B327" s="478"/>
      <c r="C327" s="479"/>
      <c r="E327" s="480"/>
      <c r="G327" s="65"/>
    </row>
    <row r="328" spans="2:7" ht="14.25" customHeight="1" x14ac:dyDescent="0.25">
      <c r="B328" s="478"/>
      <c r="C328" s="479"/>
      <c r="E328" s="480"/>
      <c r="G328" s="65"/>
    </row>
    <row r="329" spans="2:7" ht="14.25" customHeight="1" x14ac:dyDescent="0.25">
      <c r="B329" s="478"/>
      <c r="C329" s="479"/>
      <c r="E329" s="480"/>
      <c r="G329" s="65"/>
    </row>
    <row r="330" spans="2:7" ht="14.25" customHeight="1" x14ac:dyDescent="0.25">
      <c r="B330" s="478"/>
      <c r="C330" s="479"/>
      <c r="E330" s="480"/>
      <c r="G330" s="65"/>
    </row>
    <row r="331" spans="2:7" ht="14.25" customHeight="1" x14ac:dyDescent="0.25">
      <c r="B331" s="478"/>
      <c r="C331" s="479"/>
      <c r="E331" s="480"/>
      <c r="G331" s="65"/>
    </row>
    <row r="332" spans="2:7" ht="14.25" customHeight="1" x14ac:dyDescent="0.25">
      <c r="B332" s="478"/>
      <c r="C332" s="479"/>
      <c r="E332" s="480"/>
      <c r="G332" s="65"/>
    </row>
    <row r="333" spans="2:7" ht="14.25" customHeight="1" x14ac:dyDescent="0.25">
      <c r="B333" s="478"/>
      <c r="C333" s="479"/>
      <c r="E333" s="480"/>
      <c r="G333" s="65"/>
    </row>
    <row r="334" spans="2:7" ht="14.25" customHeight="1" x14ac:dyDescent="0.25">
      <c r="B334" s="478"/>
      <c r="C334" s="479"/>
      <c r="E334" s="480"/>
      <c r="G334" s="65"/>
    </row>
    <row r="335" spans="2:7" ht="14.25" customHeight="1" x14ac:dyDescent="0.25">
      <c r="B335" s="478"/>
      <c r="C335" s="479"/>
      <c r="E335" s="480"/>
      <c r="G335" s="65"/>
    </row>
    <row r="336" spans="2:7" ht="14.25" customHeight="1" x14ac:dyDescent="0.25">
      <c r="B336" s="478"/>
      <c r="C336" s="479"/>
      <c r="E336" s="480"/>
      <c r="G336" s="65"/>
    </row>
    <row r="337" spans="2:7" ht="14.25" customHeight="1" x14ac:dyDescent="0.25">
      <c r="B337" s="478"/>
      <c r="C337" s="479"/>
      <c r="E337" s="480"/>
      <c r="G337" s="65"/>
    </row>
    <row r="338" spans="2:7" ht="14.25" customHeight="1" x14ac:dyDescent="0.25">
      <c r="B338" s="478"/>
      <c r="C338" s="479"/>
      <c r="E338" s="480"/>
      <c r="G338" s="65"/>
    </row>
    <row r="339" spans="2:7" ht="14.25" customHeight="1" x14ac:dyDescent="0.25">
      <c r="B339" s="478"/>
      <c r="C339" s="479"/>
      <c r="E339" s="480"/>
      <c r="G339" s="65"/>
    </row>
    <row r="340" spans="2:7" ht="14.25" customHeight="1" x14ac:dyDescent="0.25">
      <c r="B340" s="478"/>
      <c r="C340" s="479"/>
      <c r="E340" s="480"/>
      <c r="G340" s="65"/>
    </row>
    <row r="341" spans="2:7" ht="14.25" customHeight="1" x14ac:dyDescent="0.25">
      <c r="B341" s="478"/>
      <c r="C341" s="479"/>
      <c r="E341" s="480"/>
      <c r="G341" s="65"/>
    </row>
    <row r="342" spans="2:7" ht="14.25" customHeight="1" x14ac:dyDescent="0.25">
      <c r="B342" s="478"/>
      <c r="C342" s="479"/>
      <c r="E342" s="480"/>
      <c r="G342" s="65"/>
    </row>
    <row r="343" spans="2:7" ht="14.25" customHeight="1" x14ac:dyDescent="0.25">
      <c r="B343" s="478"/>
      <c r="C343" s="479"/>
      <c r="E343" s="480"/>
      <c r="G343" s="65"/>
    </row>
    <row r="344" spans="2:7" ht="14.25" customHeight="1" x14ac:dyDescent="0.25">
      <c r="B344" s="478"/>
      <c r="C344" s="479"/>
      <c r="E344" s="480"/>
      <c r="G344" s="65"/>
    </row>
    <row r="345" spans="2:7" ht="14.25" customHeight="1" x14ac:dyDescent="0.25">
      <c r="B345" s="478"/>
      <c r="C345" s="479"/>
      <c r="E345" s="480"/>
      <c r="G345" s="65"/>
    </row>
    <row r="346" spans="2:7" ht="14.25" customHeight="1" x14ac:dyDescent="0.25">
      <c r="B346" s="478"/>
      <c r="C346" s="479"/>
      <c r="E346" s="480"/>
      <c r="G346" s="65"/>
    </row>
    <row r="347" spans="2:7" ht="14.25" customHeight="1" x14ac:dyDescent="0.25">
      <c r="B347" s="478"/>
      <c r="C347" s="479"/>
      <c r="E347" s="480"/>
      <c r="G347" s="65"/>
    </row>
    <row r="348" spans="2:7" ht="14.25" customHeight="1" x14ac:dyDescent="0.25">
      <c r="B348" s="478"/>
      <c r="C348" s="479"/>
      <c r="E348" s="480"/>
      <c r="G348" s="65"/>
    </row>
    <row r="349" spans="2:7" ht="14.25" customHeight="1" x14ac:dyDescent="0.25">
      <c r="B349" s="478"/>
      <c r="C349" s="479"/>
      <c r="E349" s="480"/>
      <c r="G349" s="65"/>
    </row>
    <row r="350" spans="2:7" ht="14.25" customHeight="1" x14ac:dyDescent="0.25">
      <c r="B350" s="478"/>
      <c r="C350" s="479"/>
      <c r="E350" s="480"/>
      <c r="G350" s="65"/>
    </row>
    <row r="351" spans="2:7" ht="14.25" customHeight="1" x14ac:dyDescent="0.25">
      <c r="B351" s="478"/>
      <c r="C351" s="479"/>
      <c r="E351" s="480"/>
      <c r="G351" s="65"/>
    </row>
    <row r="352" spans="2:7" ht="14.25" customHeight="1" x14ac:dyDescent="0.25">
      <c r="B352" s="478"/>
      <c r="C352" s="479"/>
      <c r="E352" s="480"/>
      <c r="G352" s="65"/>
    </row>
    <row r="353" spans="2:7" ht="14.25" customHeight="1" x14ac:dyDescent="0.25">
      <c r="B353" s="478"/>
      <c r="C353" s="479"/>
      <c r="E353" s="480"/>
      <c r="G353" s="65"/>
    </row>
    <row r="354" spans="2:7" ht="14.25" customHeight="1" x14ac:dyDescent="0.25">
      <c r="B354" s="478"/>
      <c r="C354" s="479"/>
      <c r="E354" s="480"/>
      <c r="G354" s="65"/>
    </row>
    <row r="355" spans="2:7" ht="14.25" customHeight="1" x14ac:dyDescent="0.25">
      <c r="B355" s="478"/>
      <c r="C355" s="479"/>
      <c r="E355" s="480"/>
      <c r="G355" s="65"/>
    </row>
    <row r="356" spans="2:7" ht="14.25" customHeight="1" x14ac:dyDescent="0.25">
      <c r="B356" s="478"/>
      <c r="C356" s="479"/>
      <c r="E356" s="480"/>
      <c r="G356" s="65"/>
    </row>
    <row r="357" spans="2:7" ht="14.25" customHeight="1" x14ac:dyDescent="0.25">
      <c r="B357" s="478"/>
      <c r="C357" s="479"/>
      <c r="E357" s="480"/>
      <c r="G357" s="65"/>
    </row>
    <row r="358" spans="2:7" ht="14.25" customHeight="1" x14ac:dyDescent="0.25">
      <c r="B358" s="478"/>
      <c r="C358" s="479"/>
      <c r="E358" s="480"/>
      <c r="G358" s="65"/>
    </row>
    <row r="359" spans="2:7" ht="14.25" customHeight="1" x14ac:dyDescent="0.25">
      <c r="B359" s="478"/>
      <c r="C359" s="479"/>
      <c r="E359" s="480"/>
      <c r="G359" s="65"/>
    </row>
    <row r="360" spans="2:7" ht="14.25" customHeight="1" x14ac:dyDescent="0.25">
      <c r="B360" s="478"/>
      <c r="C360" s="479"/>
      <c r="E360" s="480"/>
      <c r="G360" s="65"/>
    </row>
    <row r="361" spans="2:7" ht="14.25" customHeight="1" x14ac:dyDescent="0.25">
      <c r="B361" s="478"/>
      <c r="C361" s="479"/>
      <c r="E361" s="480"/>
      <c r="G361" s="65"/>
    </row>
    <row r="362" spans="2:7" ht="14.25" customHeight="1" x14ac:dyDescent="0.25">
      <c r="B362" s="478"/>
      <c r="C362" s="479"/>
      <c r="E362" s="480"/>
      <c r="G362" s="65"/>
    </row>
    <row r="363" spans="2:7" ht="14.25" customHeight="1" x14ac:dyDescent="0.25">
      <c r="B363" s="478"/>
      <c r="C363" s="479"/>
      <c r="E363" s="480"/>
      <c r="G363" s="65"/>
    </row>
    <row r="364" spans="2:7" ht="14.25" customHeight="1" x14ac:dyDescent="0.25">
      <c r="B364" s="478"/>
      <c r="C364" s="479"/>
      <c r="E364" s="480"/>
      <c r="G364" s="65"/>
    </row>
    <row r="365" spans="2:7" ht="14.25" customHeight="1" x14ac:dyDescent="0.25">
      <c r="B365" s="478"/>
      <c r="C365" s="479"/>
      <c r="E365" s="480"/>
      <c r="G365" s="65"/>
    </row>
    <row r="366" spans="2:7" ht="14.25" customHeight="1" x14ac:dyDescent="0.25">
      <c r="B366" s="478"/>
      <c r="C366" s="479"/>
      <c r="E366" s="480"/>
      <c r="G366" s="65"/>
    </row>
    <row r="367" spans="2:7" ht="14.25" customHeight="1" x14ac:dyDescent="0.25">
      <c r="B367" s="478"/>
      <c r="C367" s="479"/>
      <c r="E367" s="480"/>
      <c r="G367" s="65"/>
    </row>
    <row r="368" spans="2:7" ht="14.25" customHeight="1" x14ac:dyDescent="0.25">
      <c r="B368" s="478"/>
      <c r="C368" s="479"/>
      <c r="E368" s="480"/>
      <c r="G368" s="65"/>
    </row>
    <row r="369" spans="2:7" ht="14.25" customHeight="1" x14ac:dyDescent="0.25">
      <c r="B369" s="478"/>
      <c r="C369" s="479"/>
      <c r="E369" s="480"/>
      <c r="G369" s="65"/>
    </row>
    <row r="370" spans="2:7" ht="14.25" customHeight="1" x14ac:dyDescent="0.25">
      <c r="B370" s="478"/>
      <c r="C370" s="479"/>
      <c r="E370" s="480"/>
      <c r="G370" s="65"/>
    </row>
    <row r="371" spans="2:7" ht="14.25" customHeight="1" x14ac:dyDescent="0.25">
      <c r="B371" s="478"/>
      <c r="C371" s="479"/>
      <c r="E371" s="480"/>
      <c r="G371" s="65"/>
    </row>
    <row r="372" spans="2:7" ht="14.25" customHeight="1" x14ac:dyDescent="0.25">
      <c r="B372" s="478"/>
      <c r="C372" s="479"/>
      <c r="E372" s="480"/>
      <c r="G372" s="65"/>
    </row>
    <row r="373" spans="2:7" ht="14.25" customHeight="1" x14ac:dyDescent="0.25">
      <c r="B373" s="478"/>
      <c r="C373" s="479"/>
      <c r="E373" s="480"/>
      <c r="G373" s="65"/>
    </row>
    <row r="374" spans="2:7" ht="14.25" customHeight="1" x14ac:dyDescent="0.25">
      <c r="B374" s="478"/>
      <c r="C374" s="479"/>
      <c r="E374" s="480"/>
      <c r="G374" s="65"/>
    </row>
    <row r="375" spans="2:7" ht="14.25" customHeight="1" x14ac:dyDescent="0.25">
      <c r="B375" s="478"/>
      <c r="C375" s="479"/>
      <c r="E375" s="480"/>
      <c r="G375" s="65"/>
    </row>
    <row r="376" spans="2:7" ht="14.25" customHeight="1" x14ac:dyDescent="0.25">
      <c r="B376" s="478"/>
      <c r="C376" s="479"/>
      <c r="E376" s="480"/>
      <c r="G376" s="65"/>
    </row>
    <row r="377" spans="2:7" ht="14.25" customHeight="1" x14ac:dyDescent="0.25">
      <c r="B377" s="478"/>
      <c r="C377" s="479"/>
      <c r="E377" s="480"/>
      <c r="G377" s="65"/>
    </row>
    <row r="378" spans="2:7" ht="14.25" customHeight="1" x14ac:dyDescent="0.25">
      <c r="B378" s="478"/>
      <c r="C378" s="479"/>
      <c r="E378" s="480"/>
      <c r="G378" s="65"/>
    </row>
    <row r="379" spans="2:7" ht="14.25" customHeight="1" x14ac:dyDescent="0.25">
      <c r="B379" s="478"/>
      <c r="C379" s="479"/>
      <c r="E379" s="480"/>
      <c r="G379" s="65"/>
    </row>
    <row r="380" spans="2:7" ht="14.25" customHeight="1" x14ac:dyDescent="0.25">
      <c r="B380" s="478"/>
      <c r="C380" s="479"/>
      <c r="E380" s="480"/>
      <c r="G380" s="65"/>
    </row>
    <row r="381" spans="2:7" ht="14.25" customHeight="1" x14ac:dyDescent="0.25">
      <c r="B381" s="478"/>
      <c r="C381" s="479"/>
      <c r="E381" s="480"/>
      <c r="G381" s="65"/>
    </row>
    <row r="382" spans="2:7" ht="14.25" customHeight="1" x14ac:dyDescent="0.25">
      <c r="B382" s="478"/>
      <c r="C382" s="479"/>
      <c r="E382" s="480"/>
      <c r="G382" s="65"/>
    </row>
    <row r="383" spans="2:7" ht="14.25" customHeight="1" x14ac:dyDescent="0.25">
      <c r="B383" s="478"/>
      <c r="C383" s="479"/>
      <c r="E383" s="480"/>
      <c r="G383" s="65"/>
    </row>
    <row r="384" spans="2:7" ht="14.25" customHeight="1" x14ac:dyDescent="0.25">
      <c r="B384" s="478"/>
      <c r="C384" s="479"/>
      <c r="E384" s="480"/>
      <c r="G384" s="65"/>
    </row>
    <row r="385" spans="2:7" ht="14.25" customHeight="1" x14ac:dyDescent="0.25">
      <c r="B385" s="478"/>
      <c r="C385" s="479"/>
      <c r="E385" s="480"/>
      <c r="G385" s="65"/>
    </row>
    <row r="386" spans="2:7" ht="14.25" customHeight="1" x14ac:dyDescent="0.25">
      <c r="B386" s="478"/>
      <c r="C386" s="479"/>
      <c r="E386" s="480"/>
      <c r="G386" s="65"/>
    </row>
    <row r="387" spans="2:7" ht="14.25" customHeight="1" x14ac:dyDescent="0.25">
      <c r="B387" s="478"/>
      <c r="C387" s="479"/>
      <c r="E387" s="480"/>
      <c r="G387" s="65"/>
    </row>
    <row r="388" spans="2:7" ht="14.25" customHeight="1" x14ac:dyDescent="0.25">
      <c r="B388" s="478"/>
      <c r="C388" s="479"/>
      <c r="E388" s="480"/>
      <c r="G388" s="65"/>
    </row>
    <row r="389" spans="2:7" ht="14.25" customHeight="1" x14ac:dyDescent="0.25">
      <c r="B389" s="478"/>
      <c r="C389" s="479"/>
      <c r="E389" s="480"/>
      <c r="G389" s="65"/>
    </row>
    <row r="390" spans="2:7" ht="14.25" customHeight="1" x14ac:dyDescent="0.25">
      <c r="B390" s="478"/>
      <c r="C390" s="479"/>
      <c r="E390" s="480"/>
      <c r="G390" s="65"/>
    </row>
    <row r="391" spans="2:7" ht="14.25" customHeight="1" x14ac:dyDescent="0.25">
      <c r="B391" s="478"/>
      <c r="C391" s="479"/>
      <c r="E391" s="480"/>
      <c r="G391" s="65"/>
    </row>
    <row r="392" spans="2:7" ht="14.25" customHeight="1" x14ac:dyDescent="0.25">
      <c r="B392" s="478"/>
      <c r="C392" s="479"/>
      <c r="E392" s="480"/>
      <c r="G392" s="65"/>
    </row>
    <row r="393" spans="2:7" ht="14.25" customHeight="1" x14ac:dyDescent="0.25">
      <c r="B393" s="478"/>
      <c r="C393" s="479"/>
      <c r="E393" s="480"/>
      <c r="G393" s="65"/>
    </row>
    <row r="394" spans="2:7" ht="14.25" customHeight="1" x14ac:dyDescent="0.25">
      <c r="B394" s="478"/>
      <c r="C394" s="479"/>
      <c r="E394" s="480"/>
      <c r="G394" s="65"/>
    </row>
    <row r="395" spans="2:7" ht="14.25" customHeight="1" x14ac:dyDescent="0.25">
      <c r="B395" s="478"/>
      <c r="C395" s="479"/>
      <c r="E395" s="480"/>
      <c r="G395" s="65"/>
    </row>
    <row r="396" spans="2:7" ht="14.25" customHeight="1" x14ac:dyDescent="0.25">
      <c r="B396" s="478"/>
      <c r="C396" s="479"/>
      <c r="E396" s="480"/>
      <c r="G396" s="65"/>
    </row>
    <row r="397" spans="2:7" ht="14.25" customHeight="1" x14ac:dyDescent="0.25">
      <c r="B397" s="478"/>
      <c r="C397" s="479"/>
      <c r="E397" s="480"/>
      <c r="G397" s="65"/>
    </row>
    <row r="398" spans="2:7" ht="14.25" customHeight="1" x14ac:dyDescent="0.25">
      <c r="B398" s="478"/>
      <c r="C398" s="479"/>
      <c r="E398" s="480"/>
      <c r="G398" s="65"/>
    </row>
    <row r="399" spans="2:7" ht="14.25" customHeight="1" x14ac:dyDescent="0.25">
      <c r="B399" s="478"/>
      <c r="C399" s="479"/>
      <c r="E399" s="480"/>
      <c r="G399" s="65"/>
    </row>
    <row r="400" spans="2:7" ht="14.25" customHeight="1" x14ac:dyDescent="0.25">
      <c r="B400" s="478"/>
      <c r="C400" s="479"/>
      <c r="E400" s="480"/>
      <c r="G400" s="65"/>
    </row>
    <row r="401" spans="2:7" ht="14.25" customHeight="1" x14ac:dyDescent="0.25">
      <c r="B401" s="478"/>
      <c r="C401" s="479"/>
      <c r="E401" s="480"/>
      <c r="G401" s="65"/>
    </row>
    <row r="402" spans="2:7" ht="14.25" customHeight="1" x14ac:dyDescent="0.25">
      <c r="B402" s="478"/>
      <c r="C402" s="479"/>
      <c r="E402" s="480"/>
      <c r="G402" s="65"/>
    </row>
    <row r="403" spans="2:7" ht="14.25" customHeight="1" x14ac:dyDescent="0.25">
      <c r="B403" s="478"/>
      <c r="C403" s="479"/>
      <c r="E403" s="480"/>
      <c r="G403" s="65"/>
    </row>
    <row r="404" spans="2:7" ht="14.25" customHeight="1" x14ac:dyDescent="0.25">
      <c r="B404" s="478"/>
      <c r="C404" s="479"/>
      <c r="E404" s="480"/>
      <c r="G404" s="65"/>
    </row>
    <row r="405" spans="2:7" ht="14.25" customHeight="1" x14ac:dyDescent="0.25">
      <c r="B405" s="478"/>
      <c r="C405" s="479"/>
      <c r="E405" s="480"/>
      <c r="G405" s="65"/>
    </row>
    <row r="406" spans="2:7" ht="14.25" customHeight="1" x14ac:dyDescent="0.25">
      <c r="B406" s="478"/>
      <c r="C406" s="479"/>
      <c r="E406" s="480"/>
      <c r="G406" s="65"/>
    </row>
    <row r="407" spans="2:7" ht="14.25" customHeight="1" x14ac:dyDescent="0.25">
      <c r="B407" s="478"/>
      <c r="C407" s="479"/>
      <c r="E407" s="480"/>
      <c r="G407" s="65"/>
    </row>
    <row r="408" spans="2:7" ht="14.25" customHeight="1" x14ac:dyDescent="0.25">
      <c r="B408" s="478"/>
      <c r="C408" s="479"/>
      <c r="E408" s="480"/>
      <c r="G408" s="65"/>
    </row>
    <row r="409" spans="2:7" ht="14.25" customHeight="1" x14ac:dyDescent="0.25">
      <c r="B409" s="478"/>
      <c r="C409" s="479"/>
      <c r="E409" s="480"/>
      <c r="G409" s="65"/>
    </row>
    <row r="410" spans="2:7" ht="14.25" customHeight="1" x14ac:dyDescent="0.25">
      <c r="B410" s="478"/>
      <c r="C410" s="479"/>
      <c r="E410" s="480"/>
      <c r="G410" s="65"/>
    </row>
    <row r="411" spans="2:7" ht="14.25" customHeight="1" x14ac:dyDescent="0.25">
      <c r="B411" s="478"/>
      <c r="C411" s="479"/>
      <c r="E411" s="480"/>
      <c r="G411" s="65"/>
    </row>
    <row r="412" spans="2:7" ht="14.25" customHeight="1" x14ac:dyDescent="0.25">
      <c r="B412" s="478"/>
      <c r="C412" s="479"/>
      <c r="E412" s="480"/>
      <c r="G412" s="65"/>
    </row>
    <row r="413" spans="2:7" ht="14.25" customHeight="1" x14ac:dyDescent="0.25">
      <c r="B413" s="478"/>
      <c r="C413" s="479"/>
      <c r="E413" s="480"/>
      <c r="G413" s="65"/>
    </row>
    <row r="414" spans="2:7" ht="14.25" customHeight="1" x14ac:dyDescent="0.25">
      <c r="B414" s="478"/>
      <c r="C414" s="479"/>
      <c r="E414" s="480"/>
      <c r="G414" s="65"/>
    </row>
    <row r="415" spans="2:7" ht="14.25" customHeight="1" x14ac:dyDescent="0.25">
      <c r="B415" s="478"/>
      <c r="C415" s="479"/>
      <c r="E415" s="480"/>
      <c r="G415" s="65"/>
    </row>
    <row r="416" spans="2:7" ht="14.25" customHeight="1" x14ac:dyDescent="0.25">
      <c r="B416" s="478"/>
      <c r="C416" s="479"/>
      <c r="E416" s="480"/>
      <c r="G416" s="65"/>
    </row>
    <row r="417" spans="2:7" ht="14.25" customHeight="1" x14ac:dyDescent="0.25">
      <c r="B417" s="478"/>
      <c r="C417" s="479"/>
      <c r="E417" s="480"/>
      <c r="G417" s="65"/>
    </row>
    <row r="418" spans="2:7" ht="14.25" customHeight="1" x14ac:dyDescent="0.25">
      <c r="B418" s="478"/>
      <c r="C418" s="479"/>
      <c r="E418" s="480"/>
      <c r="G418" s="65"/>
    </row>
    <row r="419" spans="2:7" ht="14.25" customHeight="1" x14ac:dyDescent="0.25">
      <c r="B419" s="478"/>
      <c r="C419" s="479"/>
      <c r="E419" s="480"/>
      <c r="G419" s="65"/>
    </row>
    <row r="420" spans="2:7" ht="14.25" customHeight="1" x14ac:dyDescent="0.25">
      <c r="B420" s="478"/>
      <c r="C420" s="479"/>
      <c r="E420" s="480"/>
      <c r="G420" s="65"/>
    </row>
    <row r="421" spans="2:7" ht="14.25" customHeight="1" x14ac:dyDescent="0.25">
      <c r="B421" s="478"/>
      <c r="C421" s="479"/>
      <c r="E421" s="480"/>
      <c r="G421" s="65"/>
    </row>
    <row r="422" spans="2:7" ht="14.25" customHeight="1" x14ac:dyDescent="0.25">
      <c r="B422" s="478"/>
      <c r="C422" s="479"/>
      <c r="E422" s="480"/>
      <c r="G422" s="65"/>
    </row>
    <row r="423" spans="2:7" ht="14.25" customHeight="1" x14ac:dyDescent="0.25">
      <c r="B423" s="478"/>
      <c r="C423" s="479"/>
      <c r="E423" s="480"/>
      <c r="G423" s="65"/>
    </row>
    <row r="424" spans="2:7" ht="14.25" customHeight="1" x14ac:dyDescent="0.25">
      <c r="B424" s="478"/>
      <c r="C424" s="479"/>
      <c r="E424" s="480"/>
      <c r="G424" s="65"/>
    </row>
    <row r="425" spans="2:7" ht="14.25" customHeight="1" x14ac:dyDescent="0.25">
      <c r="B425" s="478"/>
      <c r="C425" s="479"/>
      <c r="E425" s="480"/>
      <c r="G425" s="65"/>
    </row>
    <row r="426" spans="2:7" ht="14.25" customHeight="1" x14ac:dyDescent="0.25">
      <c r="B426" s="478"/>
      <c r="C426" s="479"/>
      <c r="E426" s="480"/>
      <c r="G426" s="65"/>
    </row>
    <row r="427" spans="2:7" ht="14.25" customHeight="1" x14ac:dyDescent="0.25">
      <c r="B427" s="478"/>
      <c r="C427" s="479"/>
      <c r="E427" s="480"/>
      <c r="G427" s="65"/>
    </row>
    <row r="428" spans="2:7" ht="14.25" customHeight="1" x14ac:dyDescent="0.25">
      <c r="B428" s="478"/>
      <c r="C428" s="479"/>
      <c r="E428" s="480"/>
      <c r="G428" s="65"/>
    </row>
    <row r="429" spans="2:7" ht="14.25" customHeight="1" x14ac:dyDescent="0.25">
      <c r="B429" s="478"/>
      <c r="C429" s="479"/>
      <c r="E429" s="480"/>
      <c r="G429" s="65"/>
    </row>
    <row r="430" spans="2:7" ht="14.25" customHeight="1" x14ac:dyDescent="0.25">
      <c r="B430" s="478"/>
      <c r="C430" s="479"/>
      <c r="E430" s="480"/>
      <c r="G430" s="65"/>
    </row>
    <row r="431" spans="2:7" ht="14.25" customHeight="1" x14ac:dyDescent="0.25">
      <c r="B431" s="478"/>
      <c r="C431" s="479"/>
      <c r="E431" s="480"/>
      <c r="G431" s="65"/>
    </row>
    <row r="432" spans="2:7" ht="14.25" customHeight="1" x14ac:dyDescent="0.25">
      <c r="B432" s="478"/>
      <c r="C432" s="479"/>
      <c r="E432" s="480"/>
      <c r="G432" s="65"/>
    </row>
    <row r="433" spans="2:7" ht="14.25" customHeight="1" x14ac:dyDescent="0.25">
      <c r="B433" s="478"/>
      <c r="C433" s="479"/>
      <c r="E433" s="480"/>
      <c r="G433" s="65"/>
    </row>
    <row r="434" spans="2:7" ht="14.25" customHeight="1" x14ac:dyDescent="0.25">
      <c r="B434" s="478"/>
      <c r="C434" s="479"/>
      <c r="E434" s="480"/>
      <c r="G434" s="65"/>
    </row>
    <row r="435" spans="2:7" ht="14.25" customHeight="1" x14ac:dyDescent="0.25">
      <c r="B435" s="478"/>
      <c r="C435" s="479"/>
      <c r="E435" s="480"/>
      <c r="G435" s="65"/>
    </row>
    <row r="436" spans="2:7" ht="14.25" customHeight="1" x14ac:dyDescent="0.25">
      <c r="B436" s="478"/>
      <c r="C436" s="479"/>
      <c r="E436" s="480"/>
      <c r="G436" s="65"/>
    </row>
    <row r="437" spans="2:7" ht="14.25" customHeight="1" x14ac:dyDescent="0.25">
      <c r="B437" s="478"/>
      <c r="C437" s="479"/>
      <c r="E437" s="480"/>
      <c r="G437" s="65"/>
    </row>
    <row r="438" spans="2:7" ht="14.25" customHeight="1" x14ac:dyDescent="0.25">
      <c r="B438" s="478"/>
      <c r="C438" s="479"/>
      <c r="E438" s="480"/>
      <c r="G438" s="65"/>
    </row>
    <row r="439" spans="2:7" ht="14.25" customHeight="1" x14ac:dyDescent="0.25">
      <c r="B439" s="478"/>
      <c r="C439" s="479"/>
      <c r="E439" s="480"/>
      <c r="G439" s="65"/>
    </row>
    <row r="440" spans="2:7" ht="14.25" customHeight="1" x14ac:dyDescent="0.25">
      <c r="B440" s="478"/>
      <c r="C440" s="479"/>
      <c r="E440" s="480"/>
      <c r="G440" s="65"/>
    </row>
    <row r="441" spans="2:7" ht="14.25" customHeight="1" x14ac:dyDescent="0.25">
      <c r="B441" s="478"/>
      <c r="C441" s="479"/>
      <c r="E441" s="480"/>
      <c r="G441" s="65"/>
    </row>
    <row r="442" spans="2:7" ht="14.25" customHeight="1" x14ac:dyDescent="0.25">
      <c r="B442" s="478"/>
      <c r="C442" s="479"/>
      <c r="E442" s="480"/>
      <c r="G442" s="65"/>
    </row>
    <row r="443" spans="2:7" ht="14.25" customHeight="1" x14ac:dyDescent="0.25">
      <c r="B443" s="478"/>
      <c r="C443" s="479"/>
      <c r="E443" s="480"/>
      <c r="G443" s="65"/>
    </row>
    <row r="444" spans="2:7" ht="14.25" customHeight="1" x14ac:dyDescent="0.25">
      <c r="B444" s="478"/>
      <c r="C444" s="479"/>
      <c r="E444" s="480"/>
      <c r="G444" s="65"/>
    </row>
    <row r="445" spans="2:7" ht="14.25" customHeight="1" x14ac:dyDescent="0.25">
      <c r="B445" s="478"/>
      <c r="C445" s="479"/>
      <c r="E445" s="480"/>
      <c r="G445" s="65"/>
    </row>
    <row r="446" spans="2:7" ht="14.25" customHeight="1" x14ac:dyDescent="0.25">
      <c r="B446" s="478"/>
      <c r="C446" s="479"/>
      <c r="E446" s="480"/>
      <c r="G446" s="65"/>
    </row>
    <row r="447" spans="2:7" ht="14.25" customHeight="1" x14ac:dyDescent="0.25">
      <c r="B447" s="478"/>
      <c r="C447" s="479"/>
      <c r="E447" s="480"/>
      <c r="G447" s="65"/>
    </row>
    <row r="448" spans="2:7" ht="14.25" customHeight="1" x14ac:dyDescent="0.25">
      <c r="B448" s="478"/>
      <c r="C448" s="479"/>
      <c r="E448" s="480"/>
      <c r="G448" s="65"/>
    </row>
    <row r="449" spans="2:7" ht="14.25" customHeight="1" x14ac:dyDescent="0.25">
      <c r="B449" s="478"/>
      <c r="C449" s="479"/>
      <c r="E449" s="480"/>
      <c r="G449" s="65"/>
    </row>
    <row r="450" spans="2:7" ht="14.25" customHeight="1" x14ac:dyDescent="0.25">
      <c r="B450" s="478"/>
      <c r="C450" s="479"/>
      <c r="E450" s="480"/>
      <c r="G450" s="65"/>
    </row>
    <row r="451" spans="2:7" ht="14.25" customHeight="1" x14ac:dyDescent="0.25">
      <c r="B451" s="478"/>
      <c r="C451" s="479"/>
      <c r="E451" s="480"/>
      <c r="G451" s="65"/>
    </row>
    <row r="452" spans="2:7" ht="14.25" customHeight="1" x14ac:dyDescent="0.25">
      <c r="B452" s="478"/>
      <c r="C452" s="479"/>
      <c r="E452" s="480"/>
      <c r="G452" s="65"/>
    </row>
    <row r="453" spans="2:7" ht="14.25" customHeight="1" x14ac:dyDescent="0.25">
      <c r="B453" s="478"/>
      <c r="C453" s="479"/>
      <c r="E453" s="480"/>
      <c r="G453" s="65"/>
    </row>
    <row r="454" spans="2:7" ht="14.25" customHeight="1" x14ac:dyDescent="0.25">
      <c r="B454" s="478"/>
      <c r="C454" s="479"/>
      <c r="E454" s="480"/>
      <c r="G454" s="65"/>
    </row>
    <row r="455" spans="2:7" ht="14.25" customHeight="1" x14ac:dyDescent="0.25">
      <c r="B455" s="478"/>
      <c r="C455" s="479"/>
      <c r="E455" s="480"/>
      <c r="G455" s="65"/>
    </row>
    <row r="456" spans="2:7" ht="14.25" customHeight="1" x14ac:dyDescent="0.25">
      <c r="B456" s="478"/>
      <c r="C456" s="479"/>
      <c r="E456" s="480"/>
      <c r="G456" s="65"/>
    </row>
    <row r="457" spans="2:7" ht="14.25" customHeight="1" x14ac:dyDescent="0.25">
      <c r="B457" s="478"/>
      <c r="C457" s="479"/>
      <c r="E457" s="480"/>
      <c r="G457" s="65"/>
    </row>
    <row r="458" spans="2:7" ht="14.25" customHeight="1" x14ac:dyDescent="0.25">
      <c r="B458" s="478"/>
      <c r="C458" s="479"/>
      <c r="E458" s="480"/>
      <c r="G458" s="65"/>
    </row>
    <row r="459" spans="2:7" ht="14.25" customHeight="1" x14ac:dyDescent="0.25">
      <c r="B459" s="478"/>
      <c r="C459" s="479"/>
      <c r="E459" s="480"/>
      <c r="G459" s="65"/>
    </row>
    <row r="460" spans="2:7" ht="14.25" customHeight="1" x14ac:dyDescent="0.25">
      <c r="B460" s="478"/>
      <c r="C460" s="479"/>
      <c r="E460" s="480"/>
      <c r="G460" s="65"/>
    </row>
    <row r="461" spans="2:7" ht="14.25" customHeight="1" x14ac:dyDescent="0.25">
      <c r="B461" s="478"/>
      <c r="C461" s="479"/>
      <c r="E461" s="480"/>
      <c r="G461" s="65"/>
    </row>
    <row r="462" spans="2:7" ht="14.25" customHeight="1" x14ac:dyDescent="0.25">
      <c r="B462" s="478"/>
      <c r="C462" s="479"/>
      <c r="E462" s="480"/>
      <c r="G462" s="65"/>
    </row>
    <row r="463" spans="2:7" ht="14.25" customHeight="1" x14ac:dyDescent="0.25">
      <c r="B463" s="478"/>
      <c r="C463" s="479"/>
      <c r="E463" s="480"/>
      <c r="G463" s="65"/>
    </row>
    <row r="464" spans="2:7" ht="14.25" customHeight="1" x14ac:dyDescent="0.25">
      <c r="B464" s="478"/>
      <c r="C464" s="479"/>
      <c r="E464" s="480"/>
      <c r="G464" s="65"/>
    </row>
    <row r="465" spans="2:7" ht="14.25" customHeight="1" x14ac:dyDescent="0.25">
      <c r="B465" s="478"/>
      <c r="C465" s="479"/>
      <c r="E465" s="480"/>
      <c r="G465" s="65"/>
    </row>
    <row r="466" spans="2:7" ht="14.25" customHeight="1" x14ac:dyDescent="0.25">
      <c r="B466" s="478"/>
      <c r="C466" s="479"/>
      <c r="E466" s="480"/>
      <c r="G466" s="65"/>
    </row>
    <row r="467" spans="2:7" ht="14.25" customHeight="1" x14ac:dyDescent="0.25">
      <c r="B467" s="478"/>
      <c r="C467" s="479"/>
      <c r="E467" s="480"/>
      <c r="G467" s="65"/>
    </row>
    <row r="468" spans="2:7" ht="14.25" customHeight="1" x14ac:dyDescent="0.25">
      <c r="B468" s="478"/>
      <c r="C468" s="479"/>
      <c r="E468" s="480"/>
      <c r="G468" s="65"/>
    </row>
    <row r="469" spans="2:7" ht="14.25" customHeight="1" x14ac:dyDescent="0.25">
      <c r="B469" s="478"/>
      <c r="C469" s="479"/>
      <c r="E469" s="480"/>
      <c r="G469" s="65"/>
    </row>
    <row r="470" spans="2:7" ht="14.25" customHeight="1" x14ac:dyDescent="0.25">
      <c r="B470" s="478"/>
      <c r="C470" s="479"/>
      <c r="E470" s="480"/>
      <c r="G470" s="65"/>
    </row>
    <row r="471" spans="2:7" ht="14.25" customHeight="1" x14ac:dyDescent="0.25">
      <c r="B471" s="478"/>
      <c r="C471" s="479"/>
      <c r="E471" s="480"/>
      <c r="G471" s="65"/>
    </row>
    <row r="472" spans="2:7" ht="14.25" customHeight="1" x14ac:dyDescent="0.25">
      <c r="B472" s="478"/>
      <c r="C472" s="479"/>
      <c r="E472" s="480"/>
      <c r="G472" s="65"/>
    </row>
    <row r="473" spans="2:7" ht="14.25" customHeight="1" x14ac:dyDescent="0.25">
      <c r="B473" s="478"/>
      <c r="C473" s="479"/>
      <c r="E473" s="480"/>
      <c r="G473" s="65"/>
    </row>
    <row r="474" spans="2:7" ht="14.25" customHeight="1" x14ac:dyDescent="0.25">
      <c r="B474" s="478"/>
      <c r="C474" s="479"/>
      <c r="E474" s="480"/>
      <c r="G474" s="65"/>
    </row>
    <row r="475" spans="2:7" ht="14.25" customHeight="1" x14ac:dyDescent="0.25">
      <c r="B475" s="478"/>
      <c r="C475" s="479"/>
      <c r="E475" s="480"/>
      <c r="G475" s="65"/>
    </row>
    <row r="476" spans="2:7" ht="14.25" customHeight="1" x14ac:dyDescent="0.25">
      <c r="B476" s="478"/>
      <c r="C476" s="479"/>
      <c r="E476" s="480"/>
      <c r="G476" s="65"/>
    </row>
    <row r="477" spans="2:7" ht="14.25" customHeight="1" x14ac:dyDescent="0.25">
      <c r="B477" s="478"/>
      <c r="C477" s="479"/>
      <c r="E477" s="480"/>
      <c r="G477" s="65"/>
    </row>
    <row r="478" spans="2:7" ht="14.25" customHeight="1" x14ac:dyDescent="0.25">
      <c r="B478" s="478"/>
      <c r="C478" s="479"/>
      <c r="E478" s="480"/>
      <c r="G478" s="65"/>
    </row>
    <row r="479" spans="2:7" ht="14.25" customHeight="1" x14ac:dyDescent="0.25">
      <c r="B479" s="478"/>
      <c r="C479" s="479"/>
      <c r="E479" s="480"/>
      <c r="G479" s="65"/>
    </row>
    <row r="480" spans="2:7" ht="14.25" customHeight="1" x14ac:dyDescent="0.25">
      <c r="B480" s="478"/>
      <c r="C480" s="479"/>
      <c r="E480" s="480"/>
      <c r="G480" s="65"/>
    </row>
    <row r="481" spans="2:7" ht="14.25" customHeight="1" x14ac:dyDescent="0.25">
      <c r="B481" s="478"/>
      <c r="C481" s="479"/>
      <c r="E481" s="480"/>
      <c r="G481" s="65"/>
    </row>
    <row r="482" spans="2:7" ht="14.25" customHeight="1" x14ac:dyDescent="0.25">
      <c r="B482" s="478"/>
      <c r="C482" s="479"/>
      <c r="E482" s="480"/>
      <c r="G482" s="65"/>
    </row>
    <row r="483" spans="2:7" ht="14.25" customHeight="1" x14ac:dyDescent="0.25">
      <c r="B483" s="478"/>
      <c r="C483" s="479"/>
      <c r="E483" s="480"/>
      <c r="G483" s="65"/>
    </row>
    <row r="484" spans="2:7" ht="14.25" customHeight="1" x14ac:dyDescent="0.25">
      <c r="B484" s="478"/>
      <c r="C484" s="479"/>
      <c r="E484" s="480"/>
      <c r="G484" s="65"/>
    </row>
    <row r="485" spans="2:7" ht="14.25" customHeight="1" x14ac:dyDescent="0.25">
      <c r="B485" s="478"/>
      <c r="C485" s="479"/>
      <c r="E485" s="480"/>
      <c r="G485" s="65"/>
    </row>
    <row r="486" spans="2:7" ht="14.25" customHeight="1" x14ac:dyDescent="0.25">
      <c r="B486" s="478"/>
      <c r="C486" s="479"/>
      <c r="E486" s="480"/>
      <c r="G486" s="65"/>
    </row>
    <row r="487" spans="2:7" ht="14.25" customHeight="1" x14ac:dyDescent="0.25">
      <c r="B487" s="478"/>
      <c r="C487" s="479"/>
      <c r="E487" s="480"/>
      <c r="G487" s="65"/>
    </row>
    <row r="488" spans="2:7" ht="14.25" customHeight="1" x14ac:dyDescent="0.25">
      <c r="B488" s="478"/>
      <c r="C488" s="479"/>
      <c r="E488" s="480"/>
      <c r="G488" s="65"/>
    </row>
    <row r="489" spans="2:7" ht="14.25" customHeight="1" x14ac:dyDescent="0.25">
      <c r="B489" s="478"/>
      <c r="C489" s="479"/>
      <c r="E489" s="480"/>
      <c r="G489" s="65"/>
    </row>
    <row r="490" spans="2:7" ht="14.25" customHeight="1" x14ac:dyDescent="0.25">
      <c r="B490" s="478"/>
      <c r="C490" s="479"/>
      <c r="E490" s="480"/>
      <c r="G490" s="65"/>
    </row>
    <row r="491" spans="2:7" ht="14.25" customHeight="1" x14ac:dyDescent="0.25">
      <c r="B491" s="478"/>
      <c r="C491" s="479"/>
      <c r="E491" s="480"/>
      <c r="G491" s="65"/>
    </row>
    <row r="492" spans="2:7" ht="14.25" customHeight="1" x14ac:dyDescent="0.25">
      <c r="B492" s="478"/>
      <c r="C492" s="479"/>
      <c r="E492" s="480"/>
      <c r="G492" s="65"/>
    </row>
    <row r="493" spans="2:7" ht="14.25" customHeight="1" x14ac:dyDescent="0.25">
      <c r="B493" s="478"/>
      <c r="C493" s="479"/>
      <c r="E493" s="480"/>
      <c r="G493" s="65"/>
    </row>
    <row r="494" spans="2:7" ht="14.25" customHeight="1" x14ac:dyDescent="0.25">
      <c r="B494" s="478"/>
      <c r="C494" s="479"/>
      <c r="E494" s="480"/>
      <c r="G494" s="65"/>
    </row>
    <row r="495" spans="2:7" ht="14.25" customHeight="1" x14ac:dyDescent="0.25">
      <c r="B495" s="478"/>
      <c r="C495" s="479"/>
      <c r="E495" s="480"/>
      <c r="G495" s="65"/>
    </row>
    <row r="496" spans="2:7" ht="14.25" customHeight="1" x14ac:dyDescent="0.25">
      <c r="B496" s="478"/>
      <c r="C496" s="479"/>
      <c r="E496" s="480"/>
      <c r="G496" s="65"/>
    </row>
    <row r="497" spans="2:7" ht="14.25" customHeight="1" x14ac:dyDescent="0.25">
      <c r="B497" s="478"/>
      <c r="C497" s="479"/>
      <c r="E497" s="480"/>
      <c r="G497" s="65"/>
    </row>
    <row r="498" spans="2:7" ht="14.25" customHeight="1" x14ac:dyDescent="0.25">
      <c r="B498" s="478"/>
      <c r="C498" s="479"/>
      <c r="E498" s="480"/>
      <c r="G498" s="65"/>
    </row>
    <row r="499" spans="2:7" ht="14.25" customHeight="1" x14ac:dyDescent="0.25">
      <c r="B499" s="478"/>
      <c r="C499" s="479"/>
      <c r="E499" s="480"/>
      <c r="G499" s="65"/>
    </row>
    <row r="500" spans="2:7" ht="14.25" customHeight="1" x14ac:dyDescent="0.25">
      <c r="B500" s="478"/>
      <c r="C500" s="479"/>
      <c r="E500" s="480"/>
      <c r="G500" s="65"/>
    </row>
    <row r="501" spans="2:7" ht="14.25" customHeight="1" x14ac:dyDescent="0.25">
      <c r="B501" s="478"/>
      <c r="C501" s="479"/>
      <c r="E501" s="480"/>
      <c r="G501" s="65"/>
    </row>
    <row r="502" spans="2:7" ht="14.25" customHeight="1" x14ac:dyDescent="0.25">
      <c r="B502" s="478"/>
      <c r="C502" s="479"/>
      <c r="E502" s="480"/>
      <c r="G502" s="65"/>
    </row>
    <row r="503" spans="2:7" ht="14.25" customHeight="1" x14ac:dyDescent="0.25">
      <c r="B503" s="478"/>
      <c r="C503" s="479"/>
      <c r="E503" s="480"/>
      <c r="G503" s="65"/>
    </row>
    <row r="504" spans="2:7" ht="14.25" customHeight="1" x14ac:dyDescent="0.25">
      <c r="B504" s="478"/>
      <c r="C504" s="479"/>
      <c r="E504" s="480"/>
      <c r="G504" s="65"/>
    </row>
    <row r="505" spans="2:7" ht="14.25" customHeight="1" x14ac:dyDescent="0.25">
      <c r="B505" s="478"/>
      <c r="C505" s="479"/>
      <c r="E505" s="480"/>
      <c r="G505" s="65"/>
    </row>
    <row r="506" spans="2:7" ht="14.25" customHeight="1" x14ac:dyDescent="0.25">
      <c r="B506" s="478"/>
      <c r="C506" s="479"/>
      <c r="E506" s="480"/>
      <c r="G506" s="65"/>
    </row>
    <row r="507" spans="2:7" ht="14.25" customHeight="1" x14ac:dyDescent="0.25">
      <c r="B507" s="478"/>
      <c r="C507" s="479"/>
      <c r="E507" s="480"/>
      <c r="G507" s="65"/>
    </row>
    <row r="508" spans="2:7" ht="14.25" customHeight="1" x14ac:dyDescent="0.25">
      <c r="B508" s="478"/>
      <c r="C508" s="479"/>
      <c r="E508" s="480"/>
      <c r="G508" s="65"/>
    </row>
    <row r="509" spans="2:7" ht="14.25" customHeight="1" x14ac:dyDescent="0.25">
      <c r="B509" s="478"/>
      <c r="C509" s="479"/>
      <c r="E509" s="480"/>
      <c r="G509" s="65"/>
    </row>
    <row r="510" spans="2:7" ht="14.25" customHeight="1" x14ac:dyDescent="0.25">
      <c r="B510" s="478"/>
      <c r="C510" s="479"/>
      <c r="E510" s="480"/>
      <c r="G510" s="65"/>
    </row>
    <row r="511" spans="2:7" ht="14.25" customHeight="1" x14ac:dyDescent="0.25">
      <c r="B511" s="478"/>
      <c r="C511" s="479"/>
      <c r="E511" s="480"/>
      <c r="G511" s="65"/>
    </row>
    <row r="512" spans="2:7" ht="14.25" customHeight="1" x14ac:dyDescent="0.25">
      <c r="B512" s="478"/>
      <c r="C512" s="479"/>
      <c r="E512" s="480"/>
      <c r="G512" s="65"/>
    </row>
    <row r="513" spans="2:7" ht="14.25" customHeight="1" x14ac:dyDescent="0.25">
      <c r="B513" s="478"/>
      <c r="C513" s="479"/>
      <c r="E513" s="480"/>
      <c r="G513" s="65"/>
    </row>
    <row r="514" spans="2:7" ht="14.25" customHeight="1" x14ac:dyDescent="0.25">
      <c r="B514" s="478"/>
      <c r="C514" s="479"/>
      <c r="E514" s="480"/>
      <c r="G514" s="65"/>
    </row>
    <row r="515" spans="2:7" ht="14.25" customHeight="1" x14ac:dyDescent="0.25">
      <c r="B515" s="478"/>
      <c r="C515" s="479"/>
      <c r="E515" s="480"/>
      <c r="G515" s="65"/>
    </row>
    <row r="516" spans="2:7" ht="14.25" customHeight="1" x14ac:dyDescent="0.25">
      <c r="B516" s="478"/>
      <c r="C516" s="479"/>
      <c r="E516" s="480"/>
      <c r="G516" s="65"/>
    </row>
    <row r="517" spans="2:7" ht="14.25" customHeight="1" x14ac:dyDescent="0.25">
      <c r="B517" s="478"/>
      <c r="C517" s="479"/>
      <c r="E517" s="480"/>
      <c r="G517" s="65"/>
    </row>
    <row r="518" spans="2:7" ht="14.25" customHeight="1" x14ac:dyDescent="0.25">
      <c r="B518" s="478"/>
      <c r="C518" s="479"/>
      <c r="E518" s="480"/>
      <c r="G518" s="65"/>
    </row>
    <row r="519" spans="2:7" ht="14.25" customHeight="1" x14ac:dyDescent="0.25">
      <c r="B519" s="478"/>
      <c r="C519" s="479"/>
      <c r="E519" s="480"/>
      <c r="G519" s="65"/>
    </row>
    <row r="520" spans="2:7" ht="14.25" customHeight="1" x14ac:dyDescent="0.25">
      <c r="B520" s="478"/>
      <c r="C520" s="479"/>
      <c r="E520" s="480"/>
      <c r="G520" s="65"/>
    </row>
    <row r="521" spans="2:7" ht="14.25" customHeight="1" x14ac:dyDescent="0.25">
      <c r="B521" s="478"/>
      <c r="C521" s="479"/>
      <c r="E521" s="480"/>
      <c r="G521" s="65"/>
    </row>
    <row r="522" spans="2:7" ht="14.25" customHeight="1" x14ac:dyDescent="0.25">
      <c r="B522" s="478"/>
      <c r="C522" s="479"/>
      <c r="E522" s="480"/>
      <c r="G522" s="65"/>
    </row>
    <row r="523" spans="2:7" ht="14.25" customHeight="1" x14ac:dyDescent="0.25">
      <c r="B523" s="478"/>
      <c r="C523" s="479"/>
      <c r="E523" s="480"/>
      <c r="G523" s="65"/>
    </row>
    <row r="524" spans="2:7" ht="14.25" customHeight="1" x14ac:dyDescent="0.25">
      <c r="B524" s="478"/>
      <c r="C524" s="479"/>
      <c r="E524" s="480"/>
      <c r="G524" s="65"/>
    </row>
    <row r="525" spans="2:7" ht="14.25" customHeight="1" x14ac:dyDescent="0.25">
      <c r="B525" s="478"/>
      <c r="C525" s="479"/>
      <c r="E525" s="480"/>
      <c r="G525" s="65"/>
    </row>
    <row r="526" spans="2:7" ht="14.25" customHeight="1" x14ac:dyDescent="0.25">
      <c r="B526" s="478"/>
      <c r="C526" s="479"/>
      <c r="E526" s="480"/>
      <c r="G526" s="65"/>
    </row>
    <row r="527" spans="2:7" ht="14.25" customHeight="1" x14ac:dyDescent="0.25">
      <c r="B527" s="478"/>
      <c r="C527" s="479"/>
      <c r="E527" s="480"/>
      <c r="G527" s="65"/>
    </row>
    <row r="528" spans="2:7" ht="14.25" customHeight="1" x14ac:dyDescent="0.25">
      <c r="B528" s="478"/>
      <c r="C528" s="479"/>
      <c r="E528" s="480"/>
      <c r="G528" s="65"/>
    </row>
    <row r="529" spans="2:7" ht="14.25" customHeight="1" x14ac:dyDescent="0.25">
      <c r="B529" s="478"/>
      <c r="C529" s="479"/>
      <c r="E529" s="480"/>
      <c r="G529" s="65"/>
    </row>
    <row r="530" spans="2:7" ht="14.25" customHeight="1" x14ac:dyDescent="0.25">
      <c r="B530" s="478"/>
      <c r="C530" s="479"/>
      <c r="E530" s="480"/>
      <c r="G530" s="65"/>
    </row>
    <row r="531" spans="2:7" ht="14.25" customHeight="1" x14ac:dyDescent="0.25">
      <c r="B531" s="478"/>
      <c r="C531" s="479"/>
      <c r="E531" s="480"/>
      <c r="G531" s="65"/>
    </row>
    <row r="532" spans="2:7" ht="14.25" customHeight="1" x14ac:dyDescent="0.25">
      <c r="B532" s="478"/>
      <c r="C532" s="479"/>
      <c r="E532" s="480"/>
      <c r="G532" s="65"/>
    </row>
    <row r="533" spans="2:7" ht="14.25" customHeight="1" x14ac:dyDescent="0.25">
      <c r="B533" s="478"/>
      <c r="C533" s="479"/>
      <c r="E533" s="480"/>
      <c r="G533" s="65"/>
    </row>
    <row r="534" spans="2:7" ht="14.25" customHeight="1" x14ac:dyDescent="0.25">
      <c r="B534" s="478"/>
      <c r="C534" s="479"/>
      <c r="E534" s="480"/>
      <c r="G534" s="65"/>
    </row>
    <row r="535" spans="2:7" ht="14.25" customHeight="1" x14ac:dyDescent="0.25">
      <c r="B535" s="478"/>
      <c r="C535" s="479"/>
      <c r="E535" s="480"/>
      <c r="G535" s="65"/>
    </row>
    <row r="536" spans="2:7" ht="14.25" customHeight="1" x14ac:dyDescent="0.25">
      <c r="B536" s="478"/>
      <c r="C536" s="479"/>
      <c r="E536" s="480"/>
      <c r="G536" s="65"/>
    </row>
    <row r="537" spans="2:7" ht="14.25" customHeight="1" x14ac:dyDescent="0.25">
      <c r="B537" s="478"/>
      <c r="C537" s="479"/>
      <c r="E537" s="480"/>
      <c r="G537" s="65"/>
    </row>
    <row r="538" spans="2:7" ht="14.25" customHeight="1" x14ac:dyDescent="0.25">
      <c r="B538" s="478"/>
      <c r="C538" s="479"/>
      <c r="E538" s="480"/>
      <c r="G538" s="65"/>
    </row>
    <row r="539" spans="2:7" ht="14.25" customHeight="1" x14ac:dyDescent="0.25">
      <c r="B539" s="478"/>
      <c r="C539" s="479"/>
      <c r="E539" s="480"/>
      <c r="G539" s="65"/>
    </row>
    <row r="540" spans="2:7" ht="14.25" customHeight="1" x14ac:dyDescent="0.25">
      <c r="B540" s="478"/>
      <c r="C540" s="479"/>
      <c r="E540" s="480"/>
      <c r="G540" s="65"/>
    </row>
    <row r="541" spans="2:7" ht="14.25" customHeight="1" x14ac:dyDescent="0.25">
      <c r="B541" s="478"/>
      <c r="C541" s="479"/>
      <c r="E541" s="480"/>
      <c r="G541" s="65"/>
    </row>
    <row r="542" spans="2:7" ht="14.25" customHeight="1" x14ac:dyDescent="0.25">
      <c r="B542" s="478"/>
      <c r="C542" s="479"/>
      <c r="E542" s="480"/>
      <c r="G542" s="65"/>
    </row>
    <row r="543" spans="2:7" ht="14.25" customHeight="1" x14ac:dyDescent="0.25">
      <c r="B543" s="478"/>
      <c r="C543" s="479"/>
      <c r="E543" s="480"/>
      <c r="G543" s="65"/>
    </row>
    <row r="544" spans="2:7" ht="14.25" customHeight="1" x14ac:dyDescent="0.25">
      <c r="B544" s="478"/>
      <c r="C544" s="479"/>
      <c r="E544" s="480"/>
      <c r="G544" s="65"/>
    </row>
    <row r="545" spans="2:7" ht="14.25" customHeight="1" x14ac:dyDescent="0.25">
      <c r="B545" s="478"/>
      <c r="C545" s="479"/>
      <c r="E545" s="480"/>
      <c r="G545" s="65"/>
    </row>
    <row r="546" spans="2:7" ht="14.25" customHeight="1" x14ac:dyDescent="0.25">
      <c r="B546" s="478"/>
      <c r="C546" s="479"/>
      <c r="E546" s="480"/>
      <c r="G546" s="65"/>
    </row>
    <row r="547" spans="2:7" ht="14.25" customHeight="1" x14ac:dyDescent="0.25">
      <c r="B547" s="478"/>
      <c r="C547" s="479"/>
      <c r="E547" s="480"/>
      <c r="G547" s="65"/>
    </row>
    <row r="548" spans="2:7" ht="14.25" customHeight="1" x14ac:dyDescent="0.25">
      <c r="B548" s="478"/>
      <c r="C548" s="479"/>
      <c r="E548" s="480"/>
      <c r="G548" s="65"/>
    </row>
    <row r="549" spans="2:7" ht="14.25" customHeight="1" x14ac:dyDescent="0.25">
      <c r="B549" s="478"/>
      <c r="C549" s="479"/>
      <c r="E549" s="480"/>
      <c r="G549" s="65"/>
    </row>
    <row r="550" spans="2:7" ht="14.25" customHeight="1" x14ac:dyDescent="0.25">
      <c r="B550" s="478"/>
      <c r="C550" s="479"/>
      <c r="E550" s="480"/>
      <c r="G550" s="65"/>
    </row>
    <row r="551" spans="2:7" ht="14.25" customHeight="1" x14ac:dyDescent="0.25">
      <c r="B551" s="478"/>
      <c r="C551" s="479"/>
      <c r="E551" s="480"/>
      <c r="G551" s="65"/>
    </row>
    <row r="552" spans="2:7" ht="14.25" customHeight="1" x14ac:dyDescent="0.25">
      <c r="B552" s="478"/>
      <c r="C552" s="479"/>
      <c r="E552" s="480"/>
      <c r="G552" s="65"/>
    </row>
    <row r="553" spans="2:7" ht="14.25" customHeight="1" x14ac:dyDescent="0.25">
      <c r="B553" s="478"/>
      <c r="C553" s="479"/>
      <c r="E553" s="480"/>
      <c r="G553" s="65"/>
    </row>
    <row r="554" spans="2:7" ht="14.25" customHeight="1" x14ac:dyDescent="0.25">
      <c r="B554" s="478"/>
      <c r="C554" s="479"/>
      <c r="E554" s="480"/>
      <c r="G554" s="65"/>
    </row>
    <row r="555" spans="2:7" ht="14.25" customHeight="1" x14ac:dyDescent="0.25">
      <c r="B555" s="478"/>
      <c r="C555" s="479"/>
      <c r="E555" s="480"/>
      <c r="G555" s="65"/>
    </row>
    <row r="556" spans="2:7" ht="14.25" customHeight="1" x14ac:dyDescent="0.25">
      <c r="B556" s="478"/>
      <c r="C556" s="479"/>
      <c r="E556" s="480"/>
      <c r="G556" s="65"/>
    </row>
    <row r="557" spans="2:7" ht="14.25" customHeight="1" x14ac:dyDescent="0.25">
      <c r="B557" s="478"/>
      <c r="C557" s="479"/>
      <c r="E557" s="480"/>
      <c r="G557" s="65"/>
    </row>
    <row r="558" spans="2:7" ht="14.25" customHeight="1" x14ac:dyDescent="0.25">
      <c r="B558" s="478"/>
      <c r="C558" s="479"/>
      <c r="E558" s="480"/>
      <c r="G558" s="65"/>
    </row>
    <row r="559" spans="2:7" ht="14.25" customHeight="1" x14ac:dyDescent="0.25">
      <c r="B559" s="478"/>
      <c r="C559" s="479"/>
      <c r="E559" s="480"/>
      <c r="G559" s="65"/>
    </row>
    <row r="560" spans="2:7" ht="14.25" customHeight="1" x14ac:dyDescent="0.25">
      <c r="B560" s="478"/>
      <c r="C560" s="479"/>
      <c r="E560" s="480"/>
      <c r="G560" s="65"/>
    </row>
    <row r="561" spans="2:7" ht="14.25" customHeight="1" x14ac:dyDescent="0.25">
      <c r="B561" s="478"/>
      <c r="C561" s="479"/>
      <c r="E561" s="480"/>
      <c r="G561" s="65"/>
    </row>
    <row r="562" spans="2:7" ht="14.25" customHeight="1" x14ac:dyDescent="0.25">
      <c r="B562" s="478"/>
      <c r="C562" s="479"/>
      <c r="E562" s="480"/>
      <c r="G562" s="65"/>
    </row>
    <row r="563" spans="2:7" ht="14.25" customHeight="1" x14ac:dyDescent="0.25">
      <c r="B563" s="478"/>
      <c r="C563" s="479"/>
      <c r="E563" s="480"/>
      <c r="G563" s="65"/>
    </row>
    <row r="564" spans="2:7" ht="14.25" customHeight="1" x14ac:dyDescent="0.25">
      <c r="B564" s="478"/>
      <c r="C564" s="479"/>
      <c r="E564" s="480"/>
      <c r="G564" s="65"/>
    </row>
    <row r="565" spans="2:7" ht="14.25" customHeight="1" x14ac:dyDescent="0.25">
      <c r="B565" s="478"/>
      <c r="C565" s="479"/>
      <c r="E565" s="480"/>
      <c r="G565" s="65"/>
    </row>
    <row r="566" spans="2:7" ht="14.25" customHeight="1" x14ac:dyDescent="0.25">
      <c r="B566" s="478"/>
      <c r="C566" s="479"/>
      <c r="E566" s="480"/>
      <c r="G566" s="65"/>
    </row>
    <row r="567" spans="2:7" ht="14.25" customHeight="1" x14ac:dyDescent="0.25">
      <c r="B567" s="478"/>
      <c r="C567" s="479"/>
      <c r="E567" s="480"/>
      <c r="G567" s="65"/>
    </row>
    <row r="568" spans="2:7" ht="14.25" customHeight="1" x14ac:dyDescent="0.25">
      <c r="B568" s="478"/>
      <c r="C568" s="479"/>
      <c r="E568" s="480"/>
      <c r="G568" s="65"/>
    </row>
    <row r="569" spans="2:7" ht="14.25" customHeight="1" x14ac:dyDescent="0.25">
      <c r="B569" s="478"/>
      <c r="C569" s="479"/>
      <c r="E569" s="480"/>
      <c r="G569" s="65"/>
    </row>
    <row r="570" spans="2:7" ht="14.25" customHeight="1" x14ac:dyDescent="0.25">
      <c r="B570" s="478"/>
      <c r="C570" s="479"/>
      <c r="E570" s="480"/>
      <c r="G570" s="65"/>
    </row>
    <row r="571" spans="2:7" ht="14.25" customHeight="1" x14ac:dyDescent="0.25">
      <c r="B571" s="478"/>
      <c r="C571" s="479"/>
      <c r="E571" s="480"/>
      <c r="G571" s="65"/>
    </row>
    <row r="572" spans="2:7" ht="14.25" customHeight="1" x14ac:dyDescent="0.25">
      <c r="B572" s="478"/>
      <c r="C572" s="479"/>
      <c r="E572" s="480"/>
      <c r="G572" s="65"/>
    </row>
    <row r="573" spans="2:7" ht="14.25" customHeight="1" x14ac:dyDescent="0.25">
      <c r="B573" s="478"/>
      <c r="C573" s="479"/>
      <c r="E573" s="480"/>
      <c r="G573" s="65"/>
    </row>
    <row r="574" spans="2:7" ht="14.25" customHeight="1" x14ac:dyDescent="0.25">
      <c r="B574" s="478"/>
      <c r="C574" s="479"/>
      <c r="E574" s="480"/>
      <c r="G574" s="65"/>
    </row>
    <row r="575" spans="2:7" ht="14.25" customHeight="1" x14ac:dyDescent="0.25">
      <c r="B575" s="478"/>
      <c r="C575" s="479"/>
      <c r="E575" s="480"/>
      <c r="G575" s="65"/>
    </row>
    <row r="576" spans="2:7" ht="14.25" customHeight="1" x14ac:dyDescent="0.25">
      <c r="B576" s="478"/>
      <c r="C576" s="479"/>
      <c r="E576" s="480"/>
      <c r="G576" s="65"/>
    </row>
    <row r="577" spans="2:7" ht="14.25" customHeight="1" x14ac:dyDescent="0.25">
      <c r="B577" s="478"/>
      <c r="C577" s="479"/>
      <c r="E577" s="480"/>
      <c r="G577" s="65"/>
    </row>
    <row r="578" spans="2:7" ht="14.25" customHeight="1" x14ac:dyDescent="0.25">
      <c r="B578" s="478"/>
      <c r="C578" s="479"/>
      <c r="E578" s="480"/>
      <c r="G578" s="65"/>
    </row>
    <row r="579" spans="2:7" ht="14.25" customHeight="1" x14ac:dyDescent="0.25">
      <c r="B579" s="478"/>
      <c r="C579" s="479"/>
      <c r="E579" s="480"/>
      <c r="G579" s="65"/>
    </row>
    <row r="580" spans="2:7" ht="14.25" customHeight="1" x14ac:dyDescent="0.25">
      <c r="B580" s="478"/>
      <c r="C580" s="479"/>
      <c r="E580" s="480"/>
      <c r="G580" s="65"/>
    </row>
    <row r="581" spans="2:7" ht="14.25" customHeight="1" x14ac:dyDescent="0.25">
      <c r="B581" s="478"/>
      <c r="C581" s="479"/>
      <c r="E581" s="480"/>
      <c r="G581" s="65"/>
    </row>
    <row r="582" spans="2:7" ht="14.25" customHeight="1" x14ac:dyDescent="0.25">
      <c r="B582" s="478"/>
      <c r="C582" s="479"/>
      <c r="E582" s="480"/>
      <c r="G582" s="65"/>
    </row>
    <row r="583" spans="2:7" ht="14.25" customHeight="1" x14ac:dyDescent="0.25">
      <c r="B583" s="478"/>
      <c r="C583" s="479"/>
      <c r="E583" s="480"/>
      <c r="G583" s="65"/>
    </row>
    <row r="584" spans="2:7" ht="14.25" customHeight="1" x14ac:dyDescent="0.25">
      <c r="B584" s="478"/>
      <c r="C584" s="479"/>
      <c r="E584" s="480"/>
      <c r="G584" s="65"/>
    </row>
    <row r="585" spans="2:7" ht="14.25" customHeight="1" x14ac:dyDescent="0.25">
      <c r="B585" s="478"/>
      <c r="C585" s="479"/>
      <c r="E585" s="480"/>
      <c r="G585" s="65"/>
    </row>
    <row r="586" spans="2:7" ht="14.25" customHeight="1" x14ac:dyDescent="0.25">
      <c r="B586" s="478"/>
      <c r="C586" s="479"/>
      <c r="E586" s="480"/>
      <c r="G586" s="65"/>
    </row>
    <row r="587" spans="2:7" ht="14.25" customHeight="1" x14ac:dyDescent="0.25">
      <c r="B587" s="478"/>
      <c r="C587" s="479"/>
      <c r="E587" s="480"/>
      <c r="G587" s="65"/>
    </row>
    <row r="588" spans="2:7" ht="14.25" customHeight="1" x14ac:dyDescent="0.25">
      <c r="B588" s="478"/>
      <c r="C588" s="479"/>
      <c r="E588" s="480"/>
      <c r="G588" s="65"/>
    </row>
    <row r="589" spans="2:7" ht="14.25" customHeight="1" x14ac:dyDescent="0.25">
      <c r="B589" s="478"/>
      <c r="C589" s="479"/>
      <c r="E589" s="480"/>
      <c r="G589" s="65"/>
    </row>
    <row r="590" spans="2:7" ht="14.25" customHeight="1" x14ac:dyDescent="0.25">
      <c r="B590" s="478"/>
      <c r="C590" s="479"/>
      <c r="E590" s="480"/>
      <c r="G590" s="65"/>
    </row>
    <row r="591" spans="2:7" ht="14.25" customHeight="1" x14ac:dyDescent="0.25">
      <c r="B591" s="478"/>
      <c r="C591" s="479"/>
      <c r="E591" s="480"/>
      <c r="G591" s="65"/>
    </row>
    <row r="592" spans="2:7" ht="14.25" customHeight="1" x14ac:dyDescent="0.25">
      <c r="B592" s="478"/>
      <c r="C592" s="479"/>
      <c r="E592" s="480"/>
      <c r="G592" s="65"/>
    </row>
    <row r="593" spans="2:7" ht="14.25" customHeight="1" x14ac:dyDescent="0.25">
      <c r="B593" s="478"/>
      <c r="C593" s="479"/>
      <c r="E593" s="480"/>
      <c r="G593" s="65"/>
    </row>
    <row r="594" spans="2:7" ht="14.25" customHeight="1" x14ac:dyDescent="0.25">
      <c r="B594" s="478"/>
      <c r="C594" s="479"/>
      <c r="E594" s="480"/>
      <c r="G594" s="65"/>
    </row>
    <row r="595" spans="2:7" ht="14.25" customHeight="1" x14ac:dyDescent="0.25">
      <c r="B595" s="478"/>
      <c r="C595" s="479"/>
      <c r="E595" s="480"/>
      <c r="G595" s="65"/>
    </row>
    <row r="596" spans="2:7" ht="14.25" customHeight="1" x14ac:dyDescent="0.25">
      <c r="B596" s="478"/>
      <c r="C596" s="479"/>
      <c r="E596" s="480"/>
      <c r="G596" s="65"/>
    </row>
    <row r="597" spans="2:7" ht="14.25" customHeight="1" x14ac:dyDescent="0.25">
      <c r="B597" s="478"/>
      <c r="C597" s="479"/>
      <c r="E597" s="480"/>
      <c r="G597" s="65"/>
    </row>
    <row r="598" spans="2:7" ht="14.25" customHeight="1" x14ac:dyDescent="0.25">
      <c r="B598" s="478"/>
      <c r="C598" s="479"/>
      <c r="E598" s="480"/>
      <c r="G598" s="65"/>
    </row>
    <row r="599" spans="2:7" ht="14.25" customHeight="1" x14ac:dyDescent="0.25">
      <c r="B599" s="478"/>
      <c r="C599" s="479"/>
      <c r="E599" s="480"/>
      <c r="G599" s="65"/>
    </row>
    <row r="600" spans="2:7" ht="14.25" customHeight="1" x14ac:dyDescent="0.25">
      <c r="B600" s="478"/>
      <c r="C600" s="479"/>
      <c r="E600" s="480"/>
      <c r="G600" s="65"/>
    </row>
    <row r="601" spans="2:7" ht="14.25" customHeight="1" x14ac:dyDescent="0.25">
      <c r="B601" s="478"/>
      <c r="C601" s="479"/>
      <c r="E601" s="480"/>
      <c r="G601" s="65"/>
    </row>
    <row r="602" spans="2:7" ht="14.25" customHeight="1" x14ac:dyDescent="0.25">
      <c r="B602" s="478"/>
      <c r="C602" s="479"/>
      <c r="E602" s="480"/>
      <c r="G602" s="65"/>
    </row>
    <row r="603" spans="2:7" ht="14.25" customHeight="1" x14ac:dyDescent="0.25">
      <c r="B603" s="478"/>
      <c r="C603" s="479"/>
      <c r="E603" s="480"/>
      <c r="G603" s="65"/>
    </row>
    <row r="604" spans="2:7" ht="14.25" customHeight="1" x14ac:dyDescent="0.25">
      <c r="B604" s="478"/>
      <c r="C604" s="479"/>
      <c r="E604" s="480"/>
      <c r="G604" s="65"/>
    </row>
    <row r="605" spans="2:7" ht="14.25" customHeight="1" x14ac:dyDescent="0.25">
      <c r="B605" s="478"/>
      <c r="C605" s="479"/>
      <c r="E605" s="480"/>
      <c r="G605" s="65"/>
    </row>
    <row r="606" spans="2:7" ht="14.25" customHeight="1" x14ac:dyDescent="0.25">
      <c r="B606" s="478"/>
      <c r="C606" s="479"/>
      <c r="E606" s="480"/>
      <c r="G606" s="65"/>
    </row>
    <row r="607" spans="2:7" ht="14.25" customHeight="1" x14ac:dyDescent="0.25">
      <c r="B607" s="478"/>
      <c r="C607" s="479"/>
      <c r="E607" s="480"/>
      <c r="G607" s="65"/>
    </row>
    <row r="608" spans="2:7" ht="14.25" customHeight="1" x14ac:dyDescent="0.25">
      <c r="B608" s="478"/>
      <c r="C608" s="479"/>
      <c r="E608" s="480"/>
      <c r="G608" s="65"/>
    </row>
    <row r="609" spans="2:7" ht="14.25" customHeight="1" x14ac:dyDescent="0.25">
      <c r="B609" s="478"/>
      <c r="C609" s="479"/>
      <c r="E609" s="480"/>
      <c r="G609" s="65"/>
    </row>
    <row r="610" spans="2:7" ht="14.25" customHeight="1" x14ac:dyDescent="0.25">
      <c r="B610" s="478"/>
      <c r="C610" s="479"/>
      <c r="E610" s="480"/>
      <c r="G610" s="65"/>
    </row>
    <row r="611" spans="2:7" ht="14.25" customHeight="1" x14ac:dyDescent="0.25">
      <c r="B611" s="478"/>
      <c r="C611" s="479"/>
      <c r="E611" s="480"/>
      <c r="G611" s="65"/>
    </row>
    <row r="612" spans="2:7" ht="14.25" customHeight="1" x14ac:dyDescent="0.25">
      <c r="B612" s="478"/>
      <c r="C612" s="479"/>
      <c r="E612" s="480"/>
      <c r="G612" s="65"/>
    </row>
    <row r="613" spans="2:7" ht="14.25" customHeight="1" x14ac:dyDescent="0.25">
      <c r="B613" s="478"/>
      <c r="C613" s="479"/>
      <c r="E613" s="480"/>
      <c r="G613" s="65"/>
    </row>
    <row r="614" spans="2:7" ht="14.25" customHeight="1" x14ac:dyDescent="0.25">
      <c r="B614" s="478"/>
      <c r="C614" s="479"/>
      <c r="E614" s="480"/>
      <c r="G614" s="65"/>
    </row>
    <row r="615" spans="2:7" ht="14.25" customHeight="1" x14ac:dyDescent="0.25">
      <c r="B615" s="478"/>
      <c r="C615" s="479"/>
      <c r="E615" s="480"/>
      <c r="G615" s="65"/>
    </row>
    <row r="616" spans="2:7" ht="14.25" customHeight="1" x14ac:dyDescent="0.25">
      <c r="B616" s="478"/>
      <c r="C616" s="479"/>
      <c r="E616" s="480"/>
      <c r="G616" s="65"/>
    </row>
    <row r="617" spans="2:7" ht="14.25" customHeight="1" x14ac:dyDescent="0.25">
      <c r="B617" s="478"/>
      <c r="C617" s="479"/>
      <c r="E617" s="480"/>
      <c r="G617" s="65"/>
    </row>
    <row r="618" spans="2:7" ht="14.25" customHeight="1" x14ac:dyDescent="0.25">
      <c r="B618" s="478"/>
      <c r="C618" s="479"/>
      <c r="E618" s="480"/>
      <c r="G618" s="65"/>
    </row>
    <row r="619" spans="2:7" ht="14.25" customHeight="1" x14ac:dyDescent="0.25">
      <c r="B619" s="478"/>
      <c r="C619" s="479"/>
      <c r="E619" s="480"/>
      <c r="G619" s="65"/>
    </row>
    <row r="620" spans="2:7" ht="14.25" customHeight="1" x14ac:dyDescent="0.25">
      <c r="B620" s="478"/>
      <c r="C620" s="479"/>
      <c r="E620" s="480"/>
      <c r="G620" s="65"/>
    </row>
    <row r="621" spans="2:7" ht="14.25" customHeight="1" x14ac:dyDescent="0.25">
      <c r="B621" s="478"/>
      <c r="C621" s="479"/>
      <c r="E621" s="480"/>
      <c r="G621" s="65"/>
    </row>
    <row r="622" spans="2:7" ht="14.25" customHeight="1" x14ac:dyDescent="0.25">
      <c r="B622" s="478"/>
      <c r="C622" s="479"/>
      <c r="E622" s="480"/>
      <c r="G622" s="65"/>
    </row>
    <row r="623" spans="2:7" ht="14.25" customHeight="1" x14ac:dyDescent="0.25">
      <c r="B623" s="478"/>
      <c r="C623" s="479"/>
      <c r="E623" s="480"/>
      <c r="G623" s="65"/>
    </row>
    <row r="624" spans="2:7" ht="14.25" customHeight="1" x14ac:dyDescent="0.25">
      <c r="B624" s="478"/>
      <c r="C624" s="479"/>
      <c r="E624" s="480"/>
      <c r="G624" s="65"/>
    </row>
    <row r="625" spans="2:7" ht="14.25" customHeight="1" x14ac:dyDescent="0.25">
      <c r="B625" s="478"/>
      <c r="C625" s="479"/>
      <c r="E625" s="480"/>
      <c r="G625" s="65"/>
    </row>
    <row r="626" spans="2:7" ht="14.25" customHeight="1" x14ac:dyDescent="0.25">
      <c r="B626" s="478"/>
      <c r="C626" s="479"/>
      <c r="E626" s="480"/>
      <c r="G626" s="65"/>
    </row>
    <row r="627" spans="2:7" ht="14.25" customHeight="1" x14ac:dyDescent="0.25">
      <c r="B627" s="478"/>
      <c r="C627" s="479"/>
      <c r="E627" s="480"/>
      <c r="G627" s="65"/>
    </row>
    <row r="628" spans="2:7" ht="14.25" customHeight="1" x14ac:dyDescent="0.25">
      <c r="B628" s="478"/>
      <c r="C628" s="479"/>
      <c r="E628" s="480"/>
      <c r="G628" s="65"/>
    </row>
    <row r="629" spans="2:7" ht="14.25" customHeight="1" x14ac:dyDescent="0.25">
      <c r="B629" s="478"/>
      <c r="C629" s="479"/>
      <c r="E629" s="480"/>
      <c r="G629" s="65"/>
    </row>
    <row r="630" spans="2:7" ht="14.25" customHeight="1" x14ac:dyDescent="0.25">
      <c r="B630" s="478"/>
      <c r="C630" s="479"/>
      <c r="E630" s="480"/>
      <c r="G630" s="65"/>
    </row>
    <row r="631" spans="2:7" ht="14.25" customHeight="1" x14ac:dyDescent="0.25">
      <c r="B631" s="478"/>
      <c r="C631" s="479"/>
      <c r="E631" s="480"/>
      <c r="G631" s="65"/>
    </row>
    <row r="632" spans="2:7" ht="14.25" customHeight="1" x14ac:dyDescent="0.25">
      <c r="B632" s="478"/>
      <c r="C632" s="479"/>
      <c r="E632" s="480"/>
      <c r="G632" s="65"/>
    </row>
    <row r="633" spans="2:7" ht="14.25" customHeight="1" x14ac:dyDescent="0.25">
      <c r="B633" s="478"/>
      <c r="C633" s="479"/>
      <c r="E633" s="480"/>
      <c r="G633" s="65"/>
    </row>
    <row r="634" spans="2:7" ht="14.25" customHeight="1" x14ac:dyDescent="0.25">
      <c r="B634" s="478"/>
      <c r="C634" s="479"/>
      <c r="E634" s="480"/>
      <c r="G634" s="65"/>
    </row>
    <row r="635" spans="2:7" ht="14.25" customHeight="1" x14ac:dyDescent="0.25">
      <c r="B635" s="478"/>
      <c r="C635" s="479"/>
      <c r="E635" s="480"/>
      <c r="G635" s="65"/>
    </row>
    <row r="636" spans="2:7" ht="14.25" customHeight="1" x14ac:dyDescent="0.25">
      <c r="B636" s="478"/>
      <c r="C636" s="479"/>
      <c r="E636" s="480"/>
      <c r="G636" s="65"/>
    </row>
    <row r="637" spans="2:7" ht="14.25" customHeight="1" x14ac:dyDescent="0.25">
      <c r="B637" s="478"/>
      <c r="C637" s="479"/>
      <c r="E637" s="480"/>
      <c r="G637" s="65"/>
    </row>
    <row r="638" spans="2:7" ht="14.25" customHeight="1" x14ac:dyDescent="0.25">
      <c r="B638" s="478"/>
      <c r="C638" s="479"/>
      <c r="E638" s="480"/>
      <c r="G638" s="65"/>
    </row>
    <row r="639" spans="2:7" ht="14.25" customHeight="1" x14ac:dyDescent="0.25">
      <c r="B639" s="478"/>
      <c r="C639" s="479"/>
      <c r="E639" s="480"/>
      <c r="G639" s="65"/>
    </row>
    <row r="640" spans="2:7" ht="14.25" customHeight="1" x14ac:dyDescent="0.25">
      <c r="B640" s="478"/>
      <c r="C640" s="479"/>
      <c r="E640" s="480"/>
      <c r="G640" s="65"/>
    </row>
    <row r="641" spans="2:7" ht="14.25" customHeight="1" x14ac:dyDescent="0.25">
      <c r="B641" s="478"/>
      <c r="C641" s="479"/>
      <c r="E641" s="480"/>
      <c r="G641" s="65"/>
    </row>
    <row r="642" spans="2:7" ht="14.25" customHeight="1" x14ac:dyDescent="0.25">
      <c r="B642" s="478"/>
      <c r="C642" s="479"/>
      <c r="E642" s="480"/>
      <c r="G642" s="65"/>
    </row>
    <row r="643" spans="2:7" ht="14.25" customHeight="1" x14ac:dyDescent="0.25">
      <c r="B643" s="478"/>
      <c r="C643" s="479"/>
      <c r="E643" s="480"/>
      <c r="G643" s="65"/>
    </row>
    <row r="644" spans="2:7" ht="14.25" customHeight="1" x14ac:dyDescent="0.25">
      <c r="B644" s="478"/>
      <c r="C644" s="479"/>
      <c r="E644" s="480"/>
      <c r="G644" s="65"/>
    </row>
    <row r="645" spans="2:7" ht="14.25" customHeight="1" x14ac:dyDescent="0.25">
      <c r="B645" s="478"/>
      <c r="C645" s="479"/>
      <c r="E645" s="480"/>
      <c r="G645" s="65"/>
    </row>
    <row r="646" spans="2:7" ht="14.25" customHeight="1" x14ac:dyDescent="0.25">
      <c r="B646" s="478"/>
      <c r="C646" s="479"/>
      <c r="E646" s="480"/>
      <c r="G646" s="65"/>
    </row>
    <row r="647" spans="2:7" ht="14.25" customHeight="1" x14ac:dyDescent="0.25">
      <c r="B647" s="478"/>
      <c r="C647" s="479"/>
      <c r="E647" s="480"/>
      <c r="G647" s="65"/>
    </row>
    <row r="648" spans="2:7" ht="14.25" customHeight="1" x14ac:dyDescent="0.25">
      <c r="B648" s="478"/>
      <c r="C648" s="479"/>
      <c r="E648" s="480"/>
      <c r="G648" s="65"/>
    </row>
    <row r="649" spans="2:7" ht="14.25" customHeight="1" x14ac:dyDescent="0.25">
      <c r="B649" s="478"/>
      <c r="C649" s="479"/>
      <c r="E649" s="480"/>
      <c r="G649" s="65"/>
    </row>
    <row r="650" spans="2:7" ht="14.25" customHeight="1" x14ac:dyDescent="0.25">
      <c r="B650" s="478"/>
      <c r="C650" s="479"/>
      <c r="E650" s="480"/>
      <c r="G650" s="65"/>
    </row>
    <row r="651" spans="2:7" ht="14.25" customHeight="1" x14ac:dyDescent="0.25">
      <c r="B651" s="478"/>
      <c r="C651" s="479"/>
      <c r="E651" s="480"/>
      <c r="G651" s="65"/>
    </row>
    <row r="652" spans="2:7" ht="14.25" customHeight="1" x14ac:dyDescent="0.25">
      <c r="B652" s="478"/>
      <c r="C652" s="479"/>
      <c r="E652" s="480"/>
      <c r="G652" s="65"/>
    </row>
    <row r="653" spans="2:7" ht="14.25" customHeight="1" x14ac:dyDescent="0.25">
      <c r="B653" s="478"/>
      <c r="C653" s="479"/>
      <c r="E653" s="480"/>
      <c r="G653" s="65"/>
    </row>
    <row r="654" spans="2:7" ht="14.25" customHeight="1" x14ac:dyDescent="0.25">
      <c r="B654" s="478"/>
      <c r="C654" s="479"/>
      <c r="E654" s="480"/>
      <c r="G654" s="65"/>
    </row>
    <row r="655" spans="2:7" ht="14.25" customHeight="1" x14ac:dyDescent="0.25">
      <c r="B655" s="478"/>
      <c r="C655" s="479"/>
      <c r="E655" s="480"/>
      <c r="G655" s="65"/>
    </row>
    <row r="656" spans="2:7" ht="14.25" customHeight="1" x14ac:dyDescent="0.25">
      <c r="B656" s="478"/>
      <c r="C656" s="479"/>
      <c r="E656" s="480"/>
      <c r="G656" s="65"/>
    </row>
    <row r="657" spans="2:7" ht="14.25" customHeight="1" x14ac:dyDescent="0.25">
      <c r="B657" s="478"/>
      <c r="C657" s="479"/>
      <c r="E657" s="480"/>
      <c r="G657" s="65"/>
    </row>
    <row r="658" spans="2:7" ht="14.25" customHeight="1" x14ac:dyDescent="0.25">
      <c r="B658" s="478"/>
      <c r="C658" s="479"/>
      <c r="E658" s="480"/>
      <c r="G658" s="65"/>
    </row>
    <row r="659" spans="2:7" ht="14.25" customHeight="1" x14ac:dyDescent="0.25">
      <c r="B659" s="478"/>
      <c r="C659" s="479"/>
      <c r="E659" s="480"/>
      <c r="G659" s="65"/>
    </row>
    <row r="660" spans="2:7" ht="14.25" customHeight="1" x14ac:dyDescent="0.25">
      <c r="B660" s="478"/>
      <c r="C660" s="479"/>
      <c r="E660" s="480"/>
      <c r="G660" s="65"/>
    </row>
    <row r="661" spans="2:7" ht="14.25" customHeight="1" x14ac:dyDescent="0.25">
      <c r="B661" s="478"/>
      <c r="C661" s="479"/>
      <c r="E661" s="480"/>
      <c r="G661" s="65"/>
    </row>
    <row r="662" spans="2:7" ht="14.25" customHeight="1" x14ac:dyDescent="0.25">
      <c r="B662" s="478"/>
      <c r="C662" s="479"/>
      <c r="E662" s="480"/>
      <c r="G662" s="65"/>
    </row>
    <row r="663" spans="2:7" ht="14.25" customHeight="1" x14ac:dyDescent="0.25">
      <c r="B663" s="478"/>
      <c r="C663" s="479"/>
      <c r="E663" s="480"/>
      <c r="G663" s="65"/>
    </row>
    <row r="664" spans="2:7" ht="14.25" customHeight="1" x14ac:dyDescent="0.25">
      <c r="B664" s="478"/>
      <c r="C664" s="479"/>
      <c r="E664" s="480"/>
      <c r="G664" s="65"/>
    </row>
    <row r="665" spans="2:7" ht="14.25" customHeight="1" x14ac:dyDescent="0.25">
      <c r="B665" s="478"/>
      <c r="C665" s="479"/>
      <c r="E665" s="480"/>
      <c r="G665" s="65"/>
    </row>
    <row r="666" spans="2:7" ht="14.25" customHeight="1" x14ac:dyDescent="0.25">
      <c r="B666" s="478"/>
      <c r="C666" s="479"/>
      <c r="E666" s="480"/>
      <c r="G666" s="65"/>
    </row>
    <row r="667" spans="2:7" ht="14.25" customHeight="1" x14ac:dyDescent="0.25">
      <c r="B667" s="478"/>
      <c r="C667" s="479"/>
      <c r="E667" s="480"/>
      <c r="G667" s="65"/>
    </row>
    <row r="668" spans="2:7" ht="14.25" customHeight="1" x14ac:dyDescent="0.25">
      <c r="B668" s="478"/>
      <c r="C668" s="479"/>
      <c r="E668" s="480"/>
      <c r="G668" s="65"/>
    </row>
    <row r="669" spans="2:7" ht="14.25" customHeight="1" x14ac:dyDescent="0.25">
      <c r="B669" s="478"/>
      <c r="C669" s="479"/>
      <c r="E669" s="480"/>
      <c r="G669" s="65"/>
    </row>
    <row r="670" spans="2:7" ht="14.25" customHeight="1" x14ac:dyDescent="0.25">
      <c r="B670" s="478"/>
      <c r="C670" s="479"/>
      <c r="E670" s="480"/>
      <c r="G670" s="65"/>
    </row>
    <row r="671" spans="2:7" ht="14.25" customHeight="1" x14ac:dyDescent="0.25">
      <c r="B671" s="478"/>
      <c r="C671" s="479"/>
      <c r="E671" s="480"/>
      <c r="G671" s="65"/>
    </row>
    <row r="672" spans="2:7" ht="14.25" customHeight="1" x14ac:dyDescent="0.25">
      <c r="B672" s="478"/>
      <c r="C672" s="479"/>
      <c r="E672" s="480"/>
      <c r="G672" s="65"/>
    </row>
    <row r="673" spans="2:7" ht="14.25" customHeight="1" x14ac:dyDescent="0.25">
      <c r="B673" s="478"/>
      <c r="C673" s="479"/>
      <c r="E673" s="480"/>
      <c r="G673" s="65"/>
    </row>
    <row r="674" spans="2:7" ht="14.25" customHeight="1" x14ac:dyDescent="0.25">
      <c r="B674" s="478"/>
      <c r="C674" s="479"/>
      <c r="E674" s="480"/>
      <c r="G674" s="65"/>
    </row>
    <row r="675" spans="2:7" ht="14.25" customHeight="1" x14ac:dyDescent="0.25">
      <c r="B675" s="478"/>
      <c r="C675" s="479"/>
      <c r="E675" s="480"/>
      <c r="G675" s="65"/>
    </row>
    <row r="676" spans="2:7" ht="14.25" customHeight="1" x14ac:dyDescent="0.25">
      <c r="B676" s="478"/>
      <c r="C676" s="479"/>
      <c r="E676" s="480"/>
      <c r="G676" s="65"/>
    </row>
    <row r="677" spans="2:7" ht="14.25" customHeight="1" x14ac:dyDescent="0.25">
      <c r="B677" s="478"/>
      <c r="C677" s="479"/>
      <c r="E677" s="480"/>
      <c r="G677" s="65"/>
    </row>
    <row r="678" spans="2:7" ht="14.25" customHeight="1" x14ac:dyDescent="0.25">
      <c r="B678" s="478"/>
      <c r="C678" s="479"/>
      <c r="E678" s="480"/>
      <c r="G678" s="65"/>
    </row>
    <row r="679" spans="2:7" ht="14.25" customHeight="1" x14ac:dyDescent="0.25">
      <c r="B679" s="478"/>
      <c r="C679" s="479"/>
      <c r="E679" s="480"/>
      <c r="G679" s="65"/>
    </row>
    <row r="680" spans="2:7" ht="14.25" customHeight="1" x14ac:dyDescent="0.25">
      <c r="B680" s="478"/>
      <c r="C680" s="479"/>
      <c r="E680" s="480"/>
      <c r="G680" s="65"/>
    </row>
    <row r="681" spans="2:7" ht="14.25" customHeight="1" x14ac:dyDescent="0.25">
      <c r="B681" s="478"/>
      <c r="C681" s="479"/>
      <c r="E681" s="480"/>
      <c r="G681" s="65"/>
    </row>
    <row r="682" spans="2:7" ht="14.25" customHeight="1" x14ac:dyDescent="0.25">
      <c r="B682" s="478"/>
      <c r="C682" s="479"/>
      <c r="E682" s="480"/>
      <c r="G682" s="65"/>
    </row>
    <row r="683" spans="2:7" ht="14.25" customHeight="1" x14ac:dyDescent="0.25">
      <c r="B683" s="478"/>
      <c r="C683" s="479"/>
      <c r="E683" s="480"/>
      <c r="G683" s="65"/>
    </row>
    <row r="684" spans="2:7" ht="14.25" customHeight="1" x14ac:dyDescent="0.25">
      <c r="B684" s="478"/>
      <c r="C684" s="479"/>
      <c r="E684" s="480"/>
      <c r="G684" s="65"/>
    </row>
    <row r="685" spans="2:7" ht="14.25" customHeight="1" x14ac:dyDescent="0.25">
      <c r="B685" s="478"/>
      <c r="C685" s="479"/>
      <c r="E685" s="480"/>
      <c r="G685" s="65"/>
    </row>
    <row r="686" spans="2:7" ht="14.25" customHeight="1" x14ac:dyDescent="0.25">
      <c r="B686" s="478"/>
      <c r="C686" s="479"/>
      <c r="E686" s="480"/>
      <c r="G686" s="65"/>
    </row>
    <row r="687" spans="2:7" ht="14.25" customHeight="1" x14ac:dyDescent="0.25">
      <c r="B687" s="478"/>
      <c r="C687" s="479"/>
      <c r="E687" s="480"/>
      <c r="G687" s="65"/>
    </row>
    <row r="688" spans="2:7" ht="14.25" customHeight="1" x14ac:dyDescent="0.25">
      <c r="B688" s="478"/>
      <c r="C688" s="479"/>
      <c r="E688" s="480"/>
      <c r="G688" s="65"/>
    </row>
    <row r="689" spans="2:7" ht="14.25" customHeight="1" x14ac:dyDescent="0.25">
      <c r="B689" s="478"/>
      <c r="C689" s="479"/>
      <c r="E689" s="480"/>
      <c r="G689" s="65"/>
    </row>
    <row r="690" spans="2:7" ht="14.25" customHeight="1" x14ac:dyDescent="0.25">
      <c r="B690" s="478"/>
      <c r="C690" s="479"/>
      <c r="E690" s="480"/>
      <c r="G690" s="65"/>
    </row>
    <row r="691" spans="2:7" ht="14.25" customHeight="1" x14ac:dyDescent="0.25">
      <c r="B691" s="478"/>
      <c r="C691" s="479"/>
      <c r="E691" s="480"/>
      <c r="G691" s="65"/>
    </row>
    <row r="692" spans="2:7" ht="14.25" customHeight="1" x14ac:dyDescent="0.25">
      <c r="B692" s="478"/>
      <c r="C692" s="479"/>
      <c r="E692" s="480"/>
      <c r="G692" s="65"/>
    </row>
    <row r="693" spans="2:7" ht="14.25" customHeight="1" x14ac:dyDescent="0.25">
      <c r="B693" s="478"/>
      <c r="C693" s="479"/>
      <c r="E693" s="480"/>
      <c r="G693" s="65"/>
    </row>
    <row r="694" spans="2:7" ht="14.25" customHeight="1" x14ac:dyDescent="0.25">
      <c r="B694" s="478"/>
      <c r="C694" s="479"/>
      <c r="E694" s="480"/>
      <c r="G694" s="65"/>
    </row>
    <row r="695" spans="2:7" ht="14.25" customHeight="1" x14ac:dyDescent="0.25">
      <c r="B695" s="478"/>
      <c r="C695" s="479"/>
      <c r="E695" s="480"/>
      <c r="G695" s="65"/>
    </row>
    <row r="696" spans="2:7" ht="14.25" customHeight="1" x14ac:dyDescent="0.25">
      <c r="B696" s="478"/>
      <c r="C696" s="479"/>
      <c r="E696" s="480"/>
      <c r="G696" s="65"/>
    </row>
    <row r="697" spans="2:7" ht="14.25" customHeight="1" x14ac:dyDescent="0.25">
      <c r="B697" s="478"/>
      <c r="C697" s="479"/>
      <c r="E697" s="480"/>
      <c r="G697" s="65"/>
    </row>
    <row r="698" spans="2:7" ht="14.25" customHeight="1" x14ac:dyDescent="0.25">
      <c r="B698" s="478"/>
      <c r="C698" s="479"/>
      <c r="E698" s="480"/>
      <c r="G698" s="65"/>
    </row>
    <row r="699" spans="2:7" ht="14.25" customHeight="1" x14ac:dyDescent="0.25">
      <c r="B699" s="478"/>
      <c r="C699" s="479"/>
      <c r="E699" s="480"/>
      <c r="G699" s="65"/>
    </row>
    <row r="700" spans="2:7" ht="14.25" customHeight="1" x14ac:dyDescent="0.25">
      <c r="B700" s="478"/>
      <c r="C700" s="479"/>
      <c r="E700" s="480"/>
      <c r="G700" s="65"/>
    </row>
    <row r="701" spans="2:7" ht="14.25" customHeight="1" x14ac:dyDescent="0.25">
      <c r="B701" s="478"/>
      <c r="C701" s="479"/>
      <c r="E701" s="480"/>
      <c r="G701" s="65"/>
    </row>
    <row r="702" spans="2:7" ht="14.25" customHeight="1" x14ac:dyDescent="0.25">
      <c r="B702" s="478"/>
      <c r="C702" s="479"/>
      <c r="E702" s="480"/>
      <c r="G702" s="65"/>
    </row>
    <row r="703" spans="2:7" ht="14.25" customHeight="1" x14ac:dyDescent="0.25">
      <c r="B703" s="478"/>
      <c r="C703" s="479"/>
      <c r="E703" s="480"/>
      <c r="G703" s="65"/>
    </row>
    <row r="704" spans="2:7" ht="14.25" customHeight="1" x14ac:dyDescent="0.25">
      <c r="B704" s="478"/>
      <c r="C704" s="479"/>
      <c r="E704" s="480"/>
      <c r="G704" s="65"/>
    </row>
    <row r="705" spans="2:7" ht="14.25" customHeight="1" x14ac:dyDescent="0.25">
      <c r="B705" s="478"/>
      <c r="C705" s="479"/>
      <c r="E705" s="480"/>
      <c r="G705" s="65"/>
    </row>
    <row r="706" spans="2:7" ht="14.25" customHeight="1" x14ac:dyDescent="0.25">
      <c r="B706" s="478"/>
      <c r="C706" s="479"/>
      <c r="E706" s="480"/>
      <c r="G706" s="65"/>
    </row>
    <row r="707" spans="2:7" ht="14.25" customHeight="1" x14ac:dyDescent="0.25">
      <c r="B707" s="478"/>
      <c r="C707" s="479"/>
      <c r="E707" s="480"/>
      <c r="G707" s="65"/>
    </row>
    <row r="708" spans="2:7" ht="14.25" customHeight="1" x14ac:dyDescent="0.25">
      <c r="B708" s="478"/>
      <c r="C708" s="479"/>
      <c r="E708" s="480"/>
      <c r="G708" s="65"/>
    </row>
    <row r="709" spans="2:7" ht="14.25" customHeight="1" x14ac:dyDescent="0.25">
      <c r="B709" s="478"/>
      <c r="C709" s="479"/>
      <c r="E709" s="480"/>
      <c r="G709" s="65"/>
    </row>
    <row r="710" spans="2:7" ht="14.25" customHeight="1" x14ac:dyDescent="0.25">
      <c r="B710" s="478"/>
      <c r="C710" s="479"/>
      <c r="E710" s="480"/>
      <c r="G710" s="65"/>
    </row>
    <row r="711" spans="2:7" ht="14.25" customHeight="1" x14ac:dyDescent="0.25">
      <c r="B711" s="478"/>
      <c r="C711" s="479"/>
      <c r="E711" s="480"/>
      <c r="G711" s="65"/>
    </row>
    <row r="712" spans="2:7" ht="14.25" customHeight="1" x14ac:dyDescent="0.25">
      <c r="B712" s="478"/>
      <c r="C712" s="479"/>
      <c r="E712" s="480"/>
      <c r="G712" s="65"/>
    </row>
    <row r="713" spans="2:7" ht="14.25" customHeight="1" x14ac:dyDescent="0.25">
      <c r="B713" s="478"/>
      <c r="C713" s="479"/>
      <c r="E713" s="480"/>
      <c r="G713" s="65"/>
    </row>
    <row r="714" spans="2:7" ht="14.25" customHeight="1" x14ac:dyDescent="0.25">
      <c r="B714" s="478"/>
      <c r="C714" s="479"/>
      <c r="E714" s="480"/>
      <c r="G714" s="65"/>
    </row>
    <row r="715" spans="2:7" ht="14.25" customHeight="1" x14ac:dyDescent="0.25">
      <c r="B715" s="478"/>
      <c r="C715" s="479"/>
      <c r="E715" s="480"/>
      <c r="G715" s="65"/>
    </row>
    <row r="716" spans="2:7" ht="14.25" customHeight="1" x14ac:dyDescent="0.25">
      <c r="B716" s="478"/>
      <c r="C716" s="479"/>
      <c r="E716" s="480"/>
      <c r="G716" s="65"/>
    </row>
    <row r="717" spans="2:7" ht="14.25" customHeight="1" x14ac:dyDescent="0.25">
      <c r="B717" s="478"/>
      <c r="C717" s="479"/>
      <c r="E717" s="480"/>
      <c r="G717" s="65"/>
    </row>
    <row r="718" spans="2:7" ht="14.25" customHeight="1" x14ac:dyDescent="0.25">
      <c r="B718" s="478"/>
      <c r="C718" s="479"/>
      <c r="E718" s="480"/>
      <c r="G718" s="65"/>
    </row>
    <row r="719" spans="2:7" ht="14.25" customHeight="1" x14ac:dyDescent="0.25">
      <c r="B719" s="478"/>
      <c r="C719" s="479"/>
      <c r="E719" s="480"/>
      <c r="G719" s="65"/>
    </row>
    <row r="720" spans="2:7" ht="14.25" customHeight="1" x14ac:dyDescent="0.25">
      <c r="B720" s="478"/>
      <c r="C720" s="479"/>
      <c r="E720" s="480"/>
      <c r="G720" s="65"/>
    </row>
    <row r="721" spans="2:7" ht="14.25" customHeight="1" x14ac:dyDescent="0.25">
      <c r="B721" s="478"/>
      <c r="C721" s="479"/>
      <c r="E721" s="480"/>
      <c r="G721" s="65"/>
    </row>
    <row r="722" spans="2:7" ht="14.25" customHeight="1" x14ac:dyDescent="0.25">
      <c r="B722" s="478"/>
      <c r="C722" s="479"/>
      <c r="E722" s="480"/>
      <c r="G722" s="65"/>
    </row>
    <row r="723" spans="2:7" ht="14.25" customHeight="1" x14ac:dyDescent="0.25">
      <c r="B723" s="478"/>
      <c r="C723" s="479"/>
      <c r="E723" s="480"/>
      <c r="G723" s="65"/>
    </row>
    <row r="724" spans="2:7" ht="14.25" customHeight="1" x14ac:dyDescent="0.25">
      <c r="B724" s="478"/>
      <c r="C724" s="479"/>
      <c r="E724" s="480"/>
      <c r="G724" s="65"/>
    </row>
    <row r="725" spans="2:7" ht="14.25" customHeight="1" x14ac:dyDescent="0.25">
      <c r="B725" s="478"/>
      <c r="C725" s="479"/>
      <c r="E725" s="480"/>
      <c r="G725" s="65"/>
    </row>
    <row r="726" spans="2:7" ht="14.25" customHeight="1" x14ac:dyDescent="0.25">
      <c r="B726" s="478"/>
      <c r="C726" s="479"/>
      <c r="E726" s="480"/>
      <c r="G726" s="65"/>
    </row>
    <row r="727" spans="2:7" ht="14.25" customHeight="1" x14ac:dyDescent="0.25">
      <c r="B727" s="478"/>
      <c r="C727" s="479"/>
      <c r="E727" s="480"/>
      <c r="G727" s="65"/>
    </row>
    <row r="728" spans="2:7" ht="14.25" customHeight="1" x14ac:dyDescent="0.25">
      <c r="B728" s="478"/>
      <c r="C728" s="479"/>
      <c r="E728" s="480"/>
      <c r="G728" s="65"/>
    </row>
    <row r="729" spans="2:7" ht="14.25" customHeight="1" x14ac:dyDescent="0.25">
      <c r="B729" s="478"/>
      <c r="C729" s="479"/>
      <c r="E729" s="480"/>
      <c r="G729" s="65"/>
    </row>
    <row r="730" spans="2:7" ht="14.25" customHeight="1" x14ac:dyDescent="0.25">
      <c r="B730" s="478"/>
      <c r="C730" s="479"/>
      <c r="E730" s="480"/>
      <c r="G730" s="65"/>
    </row>
    <row r="731" spans="2:7" ht="14.25" customHeight="1" x14ac:dyDescent="0.25">
      <c r="B731" s="478"/>
      <c r="C731" s="479"/>
      <c r="E731" s="480"/>
      <c r="G731" s="65"/>
    </row>
    <row r="732" spans="2:7" ht="14.25" customHeight="1" x14ac:dyDescent="0.25">
      <c r="B732" s="478"/>
      <c r="C732" s="479"/>
      <c r="E732" s="480"/>
      <c r="G732" s="65"/>
    </row>
    <row r="733" spans="2:7" ht="14.25" customHeight="1" x14ac:dyDescent="0.25">
      <c r="B733" s="478"/>
      <c r="C733" s="479"/>
      <c r="E733" s="480"/>
      <c r="G733" s="65"/>
    </row>
    <row r="734" spans="2:7" ht="14.25" customHeight="1" x14ac:dyDescent="0.25">
      <c r="B734" s="478"/>
      <c r="C734" s="479"/>
      <c r="E734" s="480"/>
      <c r="G734" s="65"/>
    </row>
    <row r="735" spans="2:7" ht="14.25" customHeight="1" x14ac:dyDescent="0.25">
      <c r="B735" s="478"/>
      <c r="C735" s="479"/>
      <c r="E735" s="480"/>
      <c r="G735" s="65"/>
    </row>
    <row r="736" spans="2:7" ht="14.25" customHeight="1" x14ac:dyDescent="0.25">
      <c r="B736" s="478"/>
      <c r="C736" s="479"/>
      <c r="E736" s="480"/>
      <c r="G736" s="65"/>
    </row>
    <row r="737" spans="2:7" ht="14.25" customHeight="1" x14ac:dyDescent="0.25">
      <c r="B737" s="478"/>
      <c r="C737" s="479"/>
      <c r="E737" s="480"/>
      <c r="G737" s="65"/>
    </row>
    <row r="738" spans="2:7" ht="14.25" customHeight="1" x14ac:dyDescent="0.25">
      <c r="B738" s="478"/>
      <c r="C738" s="479"/>
      <c r="E738" s="480"/>
      <c r="G738" s="65"/>
    </row>
    <row r="739" spans="2:7" ht="14.25" customHeight="1" x14ac:dyDescent="0.25">
      <c r="B739" s="478"/>
      <c r="C739" s="479"/>
      <c r="E739" s="480"/>
      <c r="G739" s="65"/>
    </row>
    <row r="740" spans="2:7" ht="14.25" customHeight="1" x14ac:dyDescent="0.25">
      <c r="B740" s="478"/>
      <c r="C740" s="479"/>
      <c r="E740" s="480"/>
      <c r="G740" s="65"/>
    </row>
    <row r="741" spans="2:7" ht="14.25" customHeight="1" x14ac:dyDescent="0.25">
      <c r="B741" s="478"/>
      <c r="C741" s="479"/>
      <c r="E741" s="480"/>
      <c r="G741" s="65"/>
    </row>
    <row r="742" spans="2:7" ht="14.25" customHeight="1" x14ac:dyDescent="0.25">
      <c r="B742" s="478"/>
      <c r="C742" s="479"/>
      <c r="E742" s="480"/>
      <c r="G742" s="65"/>
    </row>
    <row r="743" spans="2:7" ht="14.25" customHeight="1" x14ac:dyDescent="0.25">
      <c r="B743" s="478"/>
      <c r="C743" s="479"/>
      <c r="E743" s="480"/>
      <c r="G743" s="65"/>
    </row>
    <row r="744" spans="2:7" ht="14.25" customHeight="1" x14ac:dyDescent="0.25">
      <c r="B744" s="478"/>
      <c r="C744" s="479"/>
      <c r="E744" s="480"/>
      <c r="G744" s="65"/>
    </row>
    <row r="745" spans="2:7" ht="14.25" customHeight="1" x14ac:dyDescent="0.25">
      <c r="B745" s="478"/>
      <c r="C745" s="479"/>
      <c r="E745" s="480"/>
      <c r="G745" s="65"/>
    </row>
    <row r="746" spans="2:7" ht="14.25" customHeight="1" x14ac:dyDescent="0.25">
      <c r="B746" s="478"/>
      <c r="C746" s="479"/>
      <c r="E746" s="480"/>
      <c r="G746" s="65"/>
    </row>
    <row r="747" spans="2:7" ht="14.25" customHeight="1" x14ac:dyDescent="0.25">
      <c r="B747" s="478"/>
      <c r="C747" s="479"/>
      <c r="E747" s="480"/>
      <c r="G747" s="65"/>
    </row>
    <row r="748" spans="2:7" ht="14.25" customHeight="1" x14ac:dyDescent="0.25">
      <c r="B748" s="478"/>
      <c r="C748" s="479"/>
      <c r="E748" s="480"/>
      <c r="G748" s="65"/>
    </row>
    <row r="749" spans="2:7" ht="14.25" customHeight="1" x14ac:dyDescent="0.25">
      <c r="B749" s="478"/>
      <c r="C749" s="479"/>
      <c r="E749" s="480"/>
      <c r="G749" s="65"/>
    </row>
    <row r="750" spans="2:7" ht="14.25" customHeight="1" x14ac:dyDescent="0.25">
      <c r="B750" s="478"/>
      <c r="C750" s="479"/>
      <c r="E750" s="480"/>
      <c r="G750" s="65"/>
    </row>
    <row r="751" spans="2:7" ht="14.25" customHeight="1" x14ac:dyDescent="0.25">
      <c r="B751" s="478"/>
      <c r="C751" s="479"/>
      <c r="E751" s="480"/>
      <c r="G751" s="65"/>
    </row>
    <row r="752" spans="2:7" ht="14.25" customHeight="1" x14ac:dyDescent="0.25">
      <c r="B752" s="478"/>
      <c r="C752" s="479"/>
      <c r="E752" s="480"/>
      <c r="G752" s="65"/>
    </row>
    <row r="753" spans="2:7" ht="14.25" customHeight="1" x14ac:dyDescent="0.25">
      <c r="B753" s="478"/>
      <c r="C753" s="479"/>
      <c r="E753" s="480"/>
      <c r="G753" s="65"/>
    </row>
    <row r="754" spans="2:7" ht="14.25" customHeight="1" x14ac:dyDescent="0.25">
      <c r="B754" s="478"/>
      <c r="C754" s="479"/>
      <c r="E754" s="480"/>
      <c r="G754" s="65"/>
    </row>
    <row r="755" spans="2:7" ht="14.25" customHeight="1" x14ac:dyDescent="0.25">
      <c r="B755" s="478"/>
      <c r="C755" s="479"/>
      <c r="E755" s="480"/>
      <c r="G755" s="65"/>
    </row>
    <row r="756" spans="2:7" ht="14.25" customHeight="1" x14ac:dyDescent="0.25">
      <c r="B756" s="478"/>
      <c r="C756" s="479"/>
      <c r="E756" s="480"/>
      <c r="G756" s="65"/>
    </row>
    <row r="757" spans="2:7" ht="14.25" customHeight="1" x14ac:dyDescent="0.25">
      <c r="B757" s="478"/>
      <c r="C757" s="479"/>
      <c r="E757" s="480"/>
      <c r="G757" s="65"/>
    </row>
    <row r="758" spans="2:7" ht="14.25" customHeight="1" x14ac:dyDescent="0.25">
      <c r="B758" s="478"/>
      <c r="C758" s="479"/>
      <c r="E758" s="480"/>
      <c r="G758" s="65"/>
    </row>
    <row r="759" spans="2:7" ht="14.25" customHeight="1" x14ac:dyDescent="0.25">
      <c r="B759" s="478"/>
      <c r="C759" s="479"/>
      <c r="E759" s="480"/>
      <c r="G759" s="65"/>
    </row>
    <row r="760" spans="2:7" ht="14.25" customHeight="1" x14ac:dyDescent="0.25">
      <c r="B760" s="478"/>
      <c r="C760" s="479"/>
      <c r="E760" s="480"/>
      <c r="G760" s="65"/>
    </row>
    <row r="761" spans="2:7" ht="14.25" customHeight="1" x14ac:dyDescent="0.25">
      <c r="B761" s="478"/>
      <c r="C761" s="479"/>
      <c r="E761" s="480"/>
      <c r="G761" s="65"/>
    </row>
    <row r="762" spans="2:7" ht="14.25" customHeight="1" x14ac:dyDescent="0.25">
      <c r="B762" s="478"/>
      <c r="C762" s="479"/>
      <c r="E762" s="480"/>
      <c r="G762" s="65"/>
    </row>
    <row r="763" spans="2:7" ht="14.25" customHeight="1" x14ac:dyDescent="0.25">
      <c r="B763" s="478"/>
      <c r="C763" s="479"/>
      <c r="E763" s="480"/>
      <c r="G763" s="65"/>
    </row>
    <row r="764" spans="2:7" ht="14.25" customHeight="1" x14ac:dyDescent="0.25">
      <c r="B764" s="478"/>
      <c r="C764" s="479"/>
      <c r="E764" s="480"/>
      <c r="G764" s="65"/>
    </row>
    <row r="765" spans="2:7" ht="14.25" customHeight="1" x14ac:dyDescent="0.25">
      <c r="B765" s="478"/>
      <c r="C765" s="479"/>
      <c r="E765" s="480"/>
      <c r="G765" s="65"/>
    </row>
    <row r="766" spans="2:7" ht="14.25" customHeight="1" x14ac:dyDescent="0.25">
      <c r="B766" s="478"/>
      <c r="C766" s="479"/>
      <c r="E766" s="480"/>
      <c r="G766" s="65"/>
    </row>
    <row r="767" spans="2:7" ht="14.25" customHeight="1" x14ac:dyDescent="0.25">
      <c r="B767" s="478"/>
      <c r="C767" s="479"/>
      <c r="E767" s="480"/>
      <c r="G767" s="65"/>
    </row>
    <row r="768" spans="2:7" ht="14.25" customHeight="1" x14ac:dyDescent="0.25">
      <c r="B768" s="478"/>
      <c r="C768" s="479"/>
      <c r="E768" s="480"/>
      <c r="G768" s="65"/>
    </row>
    <row r="769" spans="2:7" ht="14.25" customHeight="1" x14ac:dyDescent="0.25">
      <c r="B769" s="478"/>
      <c r="C769" s="479"/>
      <c r="E769" s="480"/>
      <c r="G769" s="65"/>
    </row>
    <row r="770" spans="2:7" ht="14.25" customHeight="1" x14ac:dyDescent="0.25">
      <c r="B770" s="478"/>
      <c r="C770" s="479"/>
      <c r="E770" s="480"/>
      <c r="G770" s="65"/>
    </row>
    <row r="771" spans="2:7" ht="14.25" customHeight="1" x14ac:dyDescent="0.25">
      <c r="B771" s="478"/>
      <c r="C771" s="479"/>
      <c r="E771" s="480"/>
      <c r="G771" s="65"/>
    </row>
    <row r="772" spans="2:7" ht="14.25" customHeight="1" x14ac:dyDescent="0.25">
      <c r="B772" s="478"/>
      <c r="C772" s="479"/>
      <c r="E772" s="480"/>
      <c r="G772" s="65"/>
    </row>
    <row r="773" spans="2:7" ht="14.25" customHeight="1" x14ac:dyDescent="0.25">
      <c r="B773" s="478"/>
      <c r="C773" s="479"/>
      <c r="E773" s="480"/>
      <c r="G773" s="65"/>
    </row>
    <row r="774" spans="2:7" ht="14.25" customHeight="1" x14ac:dyDescent="0.25">
      <c r="B774" s="478"/>
      <c r="C774" s="479"/>
      <c r="E774" s="480"/>
      <c r="G774" s="65"/>
    </row>
    <row r="775" spans="2:7" ht="14.25" customHeight="1" x14ac:dyDescent="0.25">
      <c r="B775" s="478"/>
      <c r="C775" s="479"/>
      <c r="E775" s="480"/>
      <c r="G775" s="65"/>
    </row>
    <row r="776" spans="2:7" ht="14.25" customHeight="1" x14ac:dyDescent="0.25">
      <c r="B776" s="478"/>
      <c r="C776" s="479"/>
      <c r="E776" s="480"/>
      <c r="G776" s="65"/>
    </row>
    <row r="777" spans="2:7" ht="14.25" customHeight="1" x14ac:dyDescent="0.25">
      <c r="B777" s="478"/>
      <c r="C777" s="479"/>
      <c r="E777" s="480"/>
      <c r="G777" s="65"/>
    </row>
    <row r="778" spans="2:7" ht="14.25" customHeight="1" x14ac:dyDescent="0.25">
      <c r="B778" s="478"/>
      <c r="C778" s="479"/>
      <c r="E778" s="480"/>
      <c r="G778" s="65"/>
    </row>
    <row r="779" spans="2:7" ht="14.25" customHeight="1" x14ac:dyDescent="0.25">
      <c r="B779" s="478"/>
      <c r="C779" s="479"/>
      <c r="E779" s="480"/>
      <c r="G779" s="65"/>
    </row>
    <row r="780" spans="2:7" ht="14.25" customHeight="1" x14ac:dyDescent="0.25">
      <c r="B780" s="478"/>
      <c r="C780" s="479"/>
      <c r="E780" s="480"/>
      <c r="G780" s="65"/>
    </row>
    <row r="781" spans="2:7" ht="14.25" customHeight="1" x14ac:dyDescent="0.25">
      <c r="B781" s="478"/>
      <c r="C781" s="479"/>
      <c r="E781" s="480"/>
      <c r="G781" s="65"/>
    </row>
    <row r="782" spans="2:7" ht="14.25" customHeight="1" x14ac:dyDescent="0.25">
      <c r="B782" s="478"/>
      <c r="C782" s="479"/>
      <c r="E782" s="480"/>
      <c r="G782" s="65"/>
    </row>
    <row r="783" spans="2:7" ht="14.25" customHeight="1" x14ac:dyDescent="0.25">
      <c r="B783" s="478"/>
      <c r="C783" s="479"/>
      <c r="E783" s="480"/>
      <c r="G783" s="65"/>
    </row>
    <row r="784" spans="2:7" ht="14.25" customHeight="1" x14ac:dyDescent="0.25">
      <c r="B784" s="478"/>
      <c r="C784" s="479"/>
      <c r="E784" s="480"/>
      <c r="G784" s="65"/>
    </row>
    <row r="785" spans="2:7" ht="14.25" customHeight="1" x14ac:dyDescent="0.25">
      <c r="B785" s="478"/>
      <c r="C785" s="479"/>
      <c r="E785" s="480"/>
      <c r="G785" s="65"/>
    </row>
    <row r="786" spans="2:7" ht="14.25" customHeight="1" x14ac:dyDescent="0.25">
      <c r="B786" s="478"/>
      <c r="C786" s="479"/>
      <c r="E786" s="480"/>
      <c r="G786" s="65"/>
    </row>
    <row r="787" spans="2:7" ht="14.25" customHeight="1" x14ac:dyDescent="0.25">
      <c r="B787" s="478"/>
      <c r="C787" s="479"/>
      <c r="E787" s="480"/>
      <c r="G787" s="65"/>
    </row>
    <row r="788" spans="2:7" ht="14.25" customHeight="1" x14ac:dyDescent="0.25">
      <c r="B788" s="478"/>
      <c r="C788" s="479"/>
      <c r="E788" s="480"/>
      <c r="G788" s="65"/>
    </row>
    <row r="789" spans="2:7" ht="14.25" customHeight="1" x14ac:dyDescent="0.25">
      <c r="B789" s="478"/>
      <c r="C789" s="479"/>
      <c r="E789" s="480"/>
      <c r="G789" s="65"/>
    </row>
    <row r="790" spans="2:7" ht="14.25" customHeight="1" x14ac:dyDescent="0.25">
      <c r="B790" s="478"/>
      <c r="C790" s="479"/>
      <c r="E790" s="480"/>
      <c r="G790" s="65"/>
    </row>
    <row r="791" spans="2:7" ht="14.25" customHeight="1" x14ac:dyDescent="0.25">
      <c r="B791" s="478"/>
      <c r="C791" s="479"/>
      <c r="E791" s="480"/>
      <c r="G791" s="65"/>
    </row>
    <row r="792" spans="2:7" ht="14.25" customHeight="1" x14ac:dyDescent="0.25">
      <c r="B792" s="478"/>
      <c r="C792" s="479"/>
      <c r="E792" s="480"/>
      <c r="G792" s="65"/>
    </row>
    <row r="793" spans="2:7" ht="14.25" customHeight="1" x14ac:dyDescent="0.25">
      <c r="B793" s="478"/>
      <c r="C793" s="479"/>
      <c r="E793" s="480"/>
      <c r="G793" s="65"/>
    </row>
    <row r="794" spans="2:7" ht="14.25" customHeight="1" x14ac:dyDescent="0.25">
      <c r="B794" s="478"/>
      <c r="C794" s="479"/>
      <c r="E794" s="480"/>
      <c r="G794" s="65"/>
    </row>
    <row r="795" spans="2:7" ht="14.25" customHeight="1" x14ac:dyDescent="0.25">
      <c r="B795" s="478"/>
      <c r="C795" s="479"/>
      <c r="E795" s="480"/>
      <c r="G795" s="65"/>
    </row>
    <row r="796" spans="2:7" ht="14.25" customHeight="1" x14ac:dyDescent="0.25">
      <c r="B796" s="478"/>
      <c r="C796" s="479"/>
      <c r="E796" s="480"/>
      <c r="G796" s="65"/>
    </row>
    <row r="797" spans="2:7" ht="14.25" customHeight="1" x14ac:dyDescent="0.25">
      <c r="B797" s="478"/>
      <c r="C797" s="479"/>
      <c r="E797" s="480"/>
      <c r="G797" s="65"/>
    </row>
    <row r="798" spans="2:7" ht="14.25" customHeight="1" x14ac:dyDescent="0.25">
      <c r="B798" s="478"/>
      <c r="C798" s="479"/>
      <c r="E798" s="480"/>
      <c r="G798" s="65"/>
    </row>
    <row r="799" spans="2:7" ht="14.25" customHeight="1" x14ac:dyDescent="0.25">
      <c r="B799" s="478"/>
      <c r="C799" s="479"/>
      <c r="E799" s="480"/>
      <c r="G799" s="65"/>
    </row>
    <row r="800" spans="2:7" ht="14.25" customHeight="1" x14ac:dyDescent="0.25">
      <c r="B800" s="478"/>
      <c r="C800" s="479"/>
      <c r="E800" s="480"/>
      <c r="G800" s="65"/>
    </row>
    <row r="801" spans="2:7" ht="14.25" customHeight="1" x14ac:dyDescent="0.25">
      <c r="B801" s="478"/>
      <c r="C801" s="479"/>
      <c r="E801" s="480"/>
      <c r="G801" s="65"/>
    </row>
    <row r="802" spans="2:7" ht="14.25" customHeight="1" x14ac:dyDescent="0.25">
      <c r="B802" s="478"/>
      <c r="C802" s="479"/>
      <c r="E802" s="480"/>
      <c r="G802" s="65"/>
    </row>
    <row r="803" spans="2:7" ht="14.25" customHeight="1" x14ac:dyDescent="0.25">
      <c r="B803" s="478"/>
      <c r="C803" s="479"/>
      <c r="E803" s="480"/>
      <c r="G803" s="65"/>
    </row>
    <row r="804" spans="2:7" ht="14.25" customHeight="1" x14ac:dyDescent="0.25">
      <c r="B804" s="478"/>
      <c r="C804" s="479"/>
      <c r="E804" s="480"/>
      <c r="G804" s="65"/>
    </row>
    <row r="805" spans="2:7" ht="14.25" customHeight="1" x14ac:dyDescent="0.25">
      <c r="B805" s="478"/>
      <c r="C805" s="479"/>
      <c r="E805" s="480"/>
      <c r="G805" s="65"/>
    </row>
    <row r="806" spans="2:7" ht="14.25" customHeight="1" x14ac:dyDescent="0.25">
      <c r="B806" s="478"/>
      <c r="C806" s="479"/>
      <c r="E806" s="480"/>
      <c r="G806" s="65"/>
    </row>
    <row r="807" spans="2:7" ht="14.25" customHeight="1" x14ac:dyDescent="0.25">
      <c r="B807" s="478"/>
      <c r="C807" s="479"/>
      <c r="E807" s="480"/>
      <c r="G807" s="65"/>
    </row>
    <row r="808" spans="2:7" ht="14.25" customHeight="1" x14ac:dyDescent="0.25">
      <c r="B808" s="478"/>
      <c r="C808" s="479"/>
      <c r="E808" s="480"/>
      <c r="G808" s="65"/>
    </row>
    <row r="809" spans="2:7" ht="14.25" customHeight="1" x14ac:dyDescent="0.25">
      <c r="B809" s="478"/>
      <c r="C809" s="479"/>
      <c r="E809" s="480"/>
      <c r="G809" s="65"/>
    </row>
    <row r="810" spans="2:7" ht="14.25" customHeight="1" x14ac:dyDescent="0.25">
      <c r="B810" s="478"/>
      <c r="C810" s="479"/>
      <c r="E810" s="480"/>
      <c r="G810" s="65"/>
    </row>
    <row r="811" spans="2:7" ht="14.25" customHeight="1" x14ac:dyDescent="0.25">
      <c r="B811" s="478"/>
      <c r="C811" s="479"/>
      <c r="E811" s="480"/>
      <c r="G811" s="65"/>
    </row>
    <row r="812" spans="2:7" ht="14.25" customHeight="1" x14ac:dyDescent="0.25">
      <c r="B812" s="478"/>
      <c r="C812" s="479"/>
      <c r="E812" s="480"/>
      <c r="G812" s="65"/>
    </row>
    <row r="813" spans="2:7" ht="14.25" customHeight="1" x14ac:dyDescent="0.25">
      <c r="B813" s="478"/>
      <c r="C813" s="479"/>
      <c r="E813" s="480"/>
      <c r="G813" s="65"/>
    </row>
    <row r="814" spans="2:7" ht="14.25" customHeight="1" x14ac:dyDescent="0.25">
      <c r="B814" s="478"/>
      <c r="C814" s="479"/>
      <c r="E814" s="480"/>
      <c r="G814" s="65"/>
    </row>
    <row r="815" spans="2:7" ht="14.25" customHeight="1" x14ac:dyDescent="0.25">
      <c r="B815" s="478"/>
      <c r="C815" s="479"/>
      <c r="E815" s="480"/>
      <c r="G815" s="65"/>
    </row>
    <row r="816" spans="2:7" ht="14.25" customHeight="1" x14ac:dyDescent="0.25">
      <c r="B816" s="478"/>
      <c r="C816" s="479"/>
      <c r="E816" s="480"/>
      <c r="G816" s="65"/>
    </row>
    <row r="817" spans="2:7" ht="14.25" customHeight="1" x14ac:dyDescent="0.25">
      <c r="B817" s="478"/>
      <c r="C817" s="479"/>
      <c r="E817" s="480"/>
      <c r="G817" s="65"/>
    </row>
    <row r="818" spans="2:7" ht="14.25" customHeight="1" x14ac:dyDescent="0.25">
      <c r="B818" s="478"/>
      <c r="C818" s="479"/>
      <c r="E818" s="480"/>
      <c r="G818" s="65"/>
    </row>
    <row r="819" spans="2:7" ht="14.25" customHeight="1" x14ac:dyDescent="0.25">
      <c r="B819" s="478"/>
      <c r="C819" s="479"/>
      <c r="E819" s="480"/>
      <c r="G819" s="65"/>
    </row>
    <row r="820" spans="2:7" ht="14.25" customHeight="1" x14ac:dyDescent="0.25">
      <c r="B820" s="478"/>
      <c r="C820" s="479"/>
      <c r="E820" s="480"/>
      <c r="G820" s="65"/>
    </row>
    <row r="821" spans="2:7" ht="14.25" customHeight="1" x14ac:dyDescent="0.25">
      <c r="B821" s="478"/>
      <c r="C821" s="479"/>
      <c r="E821" s="480"/>
      <c r="G821" s="65"/>
    </row>
    <row r="822" spans="2:7" ht="14.25" customHeight="1" x14ac:dyDescent="0.25">
      <c r="B822" s="478"/>
      <c r="C822" s="479"/>
      <c r="E822" s="480"/>
      <c r="G822" s="65"/>
    </row>
    <row r="823" spans="2:7" ht="14.25" customHeight="1" x14ac:dyDescent="0.25">
      <c r="B823" s="478"/>
      <c r="C823" s="479"/>
      <c r="E823" s="480"/>
      <c r="G823" s="65"/>
    </row>
    <row r="824" spans="2:7" ht="14.25" customHeight="1" x14ac:dyDescent="0.25">
      <c r="B824" s="478"/>
      <c r="C824" s="479"/>
      <c r="E824" s="480"/>
      <c r="G824" s="65"/>
    </row>
    <row r="825" spans="2:7" ht="14.25" customHeight="1" x14ac:dyDescent="0.25">
      <c r="B825" s="478"/>
      <c r="C825" s="479"/>
      <c r="E825" s="480"/>
      <c r="G825" s="65"/>
    </row>
    <row r="826" spans="2:7" ht="14.25" customHeight="1" x14ac:dyDescent="0.25">
      <c r="B826" s="478"/>
      <c r="C826" s="479"/>
      <c r="E826" s="480"/>
      <c r="G826" s="65"/>
    </row>
    <row r="827" spans="2:7" ht="14.25" customHeight="1" x14ac:dyDescent="0.25">
      <c r="B827" s="478"/>
      <c r="C827" s="479"/>
      <c r="E827" s="480"/>
      <c r="G827" s="65"/>
    </row>
    <row r="828" spans="2:7" ht="14.25" customHeight="1" x14ac:dyDescent="0.25">
      <c r="B828" s="478"/>
      <c r="C828" s="479"/>
      <c r="E828" s="480"/>
      <c r="G828" s="65"/>
    </row>
    <row r="829" spans="2:7" ht="14.25" customHeight="1" x14ac:dyDescent="0.25">
      <c r="B829" s="478"/>
      <c r="C829" s="479"/>
      <c r="E829" s="480"/>
      <c r="G829" s="65"/>
    </row>
    <row r="830" spans="2:7" ht="14.25" customHeight="1" x14ac:dyDescent="0.25">
      <c r="B830" s="478"/>
      <c r="C830" s="479"/>
      <c r="E830" s="480"/>
      <c r="G830" s="65"/>
    </row>
    <row r="831" spans="2:7" ht="14.25" customHeight="1" x14ac:dyDescent="0.25">
      <c r="B831" s="478"/>
      <c r="C831" s="479"/>
      <c r="E831" s="480"/>
      <c r="G831" s="65"/>
    </row>
    <row r="832" spans="2:7" ht="14.25" customHeight="1" x14ac:dyDescent="0.25">
      <c r="B832" s="478"/>
      <c r="C832" s="479"/>
      <c r="E832" s="480"/>
      <c r="G832" s="65"/>
    </row>
    <row r="833" spans="2:7" ht="14.25" customHeight="1" x14ac:dyDescent="0.25">
      <c r="B833" s="478"/>
      <c r="C833" s="479"/>
      <c r="E833" s="480"/>
      <c r="G833" s="65"/>
    </row>
    <row r="834" spans="2:7" ht="14.25" customHeight="1" x14ac:dyDescent="0.25">
      <c r="B834" s="478"/>
      <c r="C834" s="479"/>
      <c r="E834" s="480"/>
      <c r="G834" s="65"/>
    </row>
    <row r="835" spans="2:7" ht="14.25" customHeight="1" x14ac:dyDescent="0.25">
      <c r="B835" s="478"/>
      <c r="C835" s="479"/>
      <c r="E835" s="480"/>
      <c r="G835" s="65"/>
    </row>
    <row r="836" spans="2:7" ht="14.25" customHeight="1" x14ac:dyDescent="0.25">
      <c r="B836" s="478"/>
      <c r="C836" s="479"/>
      <c r="E836" s="480"/>
      <c r="G836" s="65"/>
    </row>
    <row r="837" spans="2:7" ht="14.25" customHeight="1" x14ac:dyDescent="0.25">
      <c r="B837" s="478"/>
      <c r="C837" s="479"/>
      <c r="E837" s="480"/>
      <c r="G837" s="65"/>
    </row>
    <row r="838" spans="2:7" ht="14.25" customHeight="1" x14ac:dyDescent="0.25">
      <c r="B838" s="478"/>
      <c r="C838" s="479"/>
      <c r="E838" s="480"/>
      <c r="G838" s="65"/>
    </row>
    <row r="839" spans="2:7" ht="14.25" customHeight="1" x14ac:dyDescent="0.25">
      <c r="B839" s="478"/>
      <c r="C839" s="479"/>
      <c r="E839" s="480"/>
      <c r="G839" s="65"/>
    </row>
    <row r="840" spans="2:7" ht="14.25" customHeight="1" x14ac:dyDescent="0.25">
      <c r="B840" s="478"/>
      <c r="C840" s="479"/>
      <c r="E840" s="480"/>
      <c r="G840" s="65"/>
    </row>
    <row r="841" spans="2:7" ht="14.25" customHeight="1" x14ac:dyDescent="0.25">
      <c r="B841" s="478"/>
      <c r="C841" s="479"/>
      <c r="E841" s="480"/>
      <c r="G841" s="65"/>
    </row>
    <row r="842" spans="2:7" ht="14.25" customHeight="1" x14ac:dyDescent="0.25">
      <c r="B842" s="478"/>
      <c r="C842" s="479"/>
      <c r="E842" s="480"/>
      <c r="G842" s="65"/>
    </row>
    <row r="843" spans="2:7" ht="14.25" customHeight="1" x14ac:dyDescent="0.25">
      <c r="B843" s="478"/>
      <c r="C843" s="479"/>
      <c r="E843" s="480"/>
      <c r="G843" s="65"/>
    </row>
    <row r="844" spans="2:7" ht="14.25" customHeight="1" x14ac:dyDescent="0.25">
      <c r="B844" s="478"/>
      <c r="C844" s="479"/>
      <c r="E844" s="480"/>
      <c r="G844" s="65"/>
    </row>
    <row r="845" spans="2:7" ht="14.25" customHeight="1" x14ac:dyDescent="0.25">
      <c r="B845" s="478"/>
      <c r="C845" s="479"/>
      <c r="E845" s="480"/>
      <c r="G845" s="65"/>
    </row>
    <row r="846" spans="2:7" ht="14.25" customHeight="1" x14ac:dyDescent="0.25">
      <c r="B846" s="478"/>
      <c r="C846" s="479"/>
      <c r="E846" s="480"/>
      <c r="G846" s="65"/>
    </row>
    <row r="847" spans="2:7" ht="14.25" customHeight="1" x14ac:dyDescent="0.25">
      <c r="B847" s="478"/>
      <c r="C847" s="479"/>
      <c r="E847" s="480"/>
      <c r="G847" s="65"/>
    </row>
    <row r="848" spans="2:7" ht="14.25" customHeight="1" x14ac:dyDescent="0.25">
      <c r="B848" s="478"/>
      <c r="C848" s="479"/>
      <c r="E848" s="480"/>
      <c r="G848" s="65"/>
    </row>
    <row r="849" spans="2:7" ht="14.25" customHeight="1" x14ac:dyDescent="0.25">
      <c r="B849" s="478"/>
      <c r="C849" s="479"/>
      <c r="E849" s="480"/>
      <c r="G849" s="65"/>
    </row>
    <row r="850" spans="2:7" ht="14.25" customHeight="1" x14ac:dyDescent="0.25">
      <c r="B850" s="478"/>
      <c r="C850" s="479"/>
      <c r="E850" s="480"/>
      <c r="G850" s="65"/>
    </row>
    <row r="851" spans="2:7" ht="14.25" customHeight="1" x14ac:dyDescent="0.25">
      <c r="B851" s="478"/>
      <c r="C851" s="479"/>
      <c r="E851" s="480"/>
      <c r="G851" s="65"/>
    </row>
    <row r="852" spans="2:7" ht="14.25" customHeight="1" x14ac:dyDescent="0.25">
      <c r="B852" s="478"/>
      <c r="C852" s="479"/>
      <c r="E852" s="480"/>
      <c r="G852" s="65"/>
    </row>
    <row r="853" spans="2:7" ht="14.25" customHeight="1" x14ac:dyDescent="0.25">
      <c r="B853" s="478"/>
      <c r="C853" s="479"/>
      <c r="E853" s="480"/>
      <c r="G853" s="65"/>
    </row>
    <row r="854" spans="2:7" ht="14.25" customHeight="1" x14ac:dyDescent="0.25">
      <c r="B854" s="478"/>
      <c r="C854" s="479"/>
      <c r="E854" s="480"/>
      <c r="G854" s="65"/>
    </row>
    <row r="855" spans="2:7" ht="14.25" customHeight="1" x14ac:dyDescent="0.25">
      <c r="B855" s="478"/>
      <c r="C855" s="479"/>
      <c r="E855" s="480"/>
      <c r="G855" s="65"/>
    </row>
    <row r="856" spans="2:7" ht="14.25" customHeight="1" x14ac:dyDescent="0.25">
      <c r="B856" s="478"/>
      <c r="C856" s="479"/>
      <c r="E856" s="480"/>
      <c r="G856" s="65"/>
    </row>
    <row r="857" spans="2:7" ht="14.25" customHeight="1" x14ac:dyDescent="0.25">
      <c r="B857" s="478"/>
      <c r="C857" s="479"/>
      <c r="E857" s="480"/>
      <c r="G857" s="65"/>
    </row>
    <row r="858" spans="2:7" ht="14.25" customHeight="1" x14ac:dyDescent="0.25">
      <c r="B858" s="478"/>
      <c r="C858" s="479"/>
      <c r="E858" s="480"/>
      <c r="G858" s="65"/>
    </row>
    <row r="859" spans="2:7" ht="14.25" customHeight="1" x14ac:dyDescent="0.25">
      <c r="B859" s="478"/>
      <c r="C859" s="479"/>
      <c r="E859" s="480"/>
      <c r="G859" s="65"/>
    </row>
    <row r="860" spans="2:7" ht="14.25" customHeight="1" x14ac:dyDescent="0.25">
      <c r="B860" s="478"/>
      <c r="C860" s="479"/>
      <c r="E860" s="480"/>
      <c r="G860" s="65"/>
    </row>
    <row r="861" spans="2:7" ht="14.25" customHeight="1" x14ac:dyDescent="0.25">
      <c r="B861" s="478"/>
      <c r="C861" s="479"/>
      <c r="E861" s="480"/>
      <c r="G861" s="65"/>
    </row>
    <row r="862" spans="2:7" ht="14.25" customHeight="1" x14ac:dyDescent="0.25">
      <c r="B862" s="478"/>
      <c r="C862" s="479"/>
      <c r="E862" s="480"/>
      <c r="G862" s="65"/>
    </row>
    <row r="863" spans="2:7" ht="14.25" customHeight="1" x14ac:dyDescent="0.25">
      <c r="B863" s="478"/>
      <c r="C863" s="479"/>
      <c r="E863" s="480"/>
      <c r="G863" s="65"/>
    </row>
    <row r="864" spans="2:7" ht="14.25" customHeight="1" x14ac:dyDescent="0.25">
      <c r="B864" s="478"/>
      <c r="C864" s="479"/>
      <c r="E864" s="480"/>
      <c r="G864" s="65"/>
    </row>
    <row r="865" spans="2:7" ht="14.25" customHeight="1" x14ac:dyDescent="0.25">
      <c r="B865" s="478"/>
      <c r="C865" s="479"/>
      <c r="E865" s="480"/>
      <c r="G865" s="65"/>
    </row>
    <row r="866" spans="2:7" ht="14.25" customHeight="1" x14ac:dyDescent="0.25">
      <c r="B866" s="478"/>
      <c r="C866" s="479"/>
      <c r="E866" s="480"/>
      <c r="G866" s="65"/>
    </row>
    <row r="867" spans="2:7" ht="14.25" customHeight="1" x14ac:dyDescent="0.25">
      <c r="B867" s="478"/>
      <c r="C867" s="479"/>
      <c r="E867" s="480"/>
      <c r="G867" s="65"/>
    </row>
    <row r="868" spans="2:7" ht="14.25" customHeight="1" x14ac:dyDescent="0.25">
      <c r="B868" s="478"/>
      <c r="C868" s="479"/>
      <c r="E868" s="480"/>
      <c r="G868" s="65"/>
    </row>
    <row r="869" spans="2:7" ht="14.25" customHeight="1" x14ac:dyDescent="0.25">
      <c r="B869" s="478"/>
      <c r="C869" s="479"/>
      <c r="E869" s="480"/>
      <c r="G869" s="65"/>
    </row>
    <row r="870" spans="2:7" ht="14.25" customHeight="1" x14ac:dyDescent="0.25">
      <c r="B870" s="478"/>
      <c r="C870" s="479"/>
      <c r="E870" s="480"/>
      <c r="G870" s="65"/>
    </row>
    <row r="871" spans="2:7" ht="14.25" customHeight="1" x14ac:dyDescent="0.25">
      <c r="B871" s="478"/>
      <c r="C871" s="479"/>
      <c r="E871" s="480"/>
      <c r="G871" s="65"/>
    </row>
    <row r="872" spans="2:7" ht="14.25" customHeight="1" x14ac:dyDescent="0.25">
      <c r="B872" s="478"/>
      <c r="C872" s="479"/>
      <c r="E872" s="480"/>
      <c r="G872" s="65"/>
    </row>
    <row r="873" spans="2:7" ht="14.25" customHeight="1" x14ac:dyDescent="0.25">
      <c r="B873" s="478"/>
      <c r="C873" s="479"/>
      <c r="E873" s="480"/>
      <c r="G873" s="65"/>
    </row>
    <row r="874" spans="2:7" ht="14.25" customHeight="1" x14ac:dyDescent="0.25">
      <c r="B874" s="478"/>
      <c r="C874" s="479"/>
      <c r="E874" s="480"/>
      <c r="G874" s="65"/>
    </row>
    <row r="875" spans="2:7" ht="14.25" customHeight="1" x14ac:dyDescent="0.25">
      <c r="B875" s="478"/>
      <c r="C875" s="479"/>
      <c r="E875" s="480"/>
      <c r="G875" s="65"/>
    </row>
    <row r="876" spans="2:7" ht="14.25" customHeight="1" x14ac:dyDescent="0.25">
      <c r="B876" s="478"/>
      <c r="C876" s="479"/>
      <c r="E876" s="480"/>
      <c r="G876" s="65"/>
    </row>
    <row r="877" spans="2:7" ht="14.25" customHeight="1" x14ac:dyDescent="0.25">
      <c r="B877" s="478"/>
      <c r="C877" s="479"/>
      <c r="E877" s="480"/>
      <c r="G877" s="65"/>
    </row>
    <row r="878" spans="2:7" ht="14.25" customHeight="1" x14ac:dyDescent="0.25">
      <c r="B878" s="478"/>
      <c r="C878" s="479"/>
      <c r="E878" s="480"/>
      <c r="G878" s="65"/>
    </row>
    <row r="879" spans="2:7" ht="14.25" customHeight="1" x14ac:dyDescent="0.25">
      <c r="B879" s="478"/>
      <c r="C879" s="479"/>
      <c r="E879" s="480"/>
      <c r="G879" s="65"/>
    </row>
    <row r="880" spans="2:7" ht="14.25" customHeight="1" x14ac:dyDescent="0.25">
      <c r="B880" s="478"/>
      <c r="C880" s="479"/>
      <c r="E880" s="480"/>
      <c r="G880" s="65"/>
    </row>
    <row r="881" spans="2:7" ht="14.25" customHeight="1" x14ac:dyDescent="0.25">
      <c r="B881" s="478"/>
      <c r="C881" s="479"/>
      <c r="E881" s="480"/>
      <c r="G881" s="65"/>
    </row>
    <row r="882" spans="2:7" ht="14.25" customHeight="1" x14ac:dyDescent="0.25">
      <c r="B882" s="478"/>
      <c r="C882" s="479"/>
      <c r="E882" s="480"/>
      <c r="G882" s="65"/>
    </row>
    <row r="883" spans="2:7" ht="14.25" customHeight="1" x14ac:dyDescent="0.25">
      <c r="B883" s="478"/>
      <c r="C883" s="479"/>
      <c r="E883" s="480"/>
      <c r="G883" s="65"/>
    </row>
    <row r="884" spans="2:7" ht="14.25" customHeight="1" x14ac:dyDescent="0.25">
      <c r="B884" s="478"/>
      <c r="C884" s="479"/>
      <c r="E884" s="480"/>
      <c r="G884" s="65"/>
    </row>
    <row r="885" spans="2:7" ht="14.25" customHeight="1" x14ac:dyDescent="0.25">
      <c r="B885" s="478"/>
      <c r="C885" s="479"/>
      <c r="E885" s="480"/>
      <c r="G885" s="65"/>
    </row>
    <row r="886" spans="2:7" ht="14.25" customHeight="1" x14ac:dyDescent="0.25">
      <c r="B886" s="478"/>
      <c r="C886" s="479"/>
      <c r="E886" s="480"/>
      <c r="G886" s="65"/>
    </row>
    <row r="887" spans="2:7" ht="14.25" customHeight="1" x14ac:dyDescent="0.25">
      <c r="B887" s="478"/>
      <c r="C887" s="479"/>
      <c r="E887" s="480"/>
      <c r="G887" s="65"/>
    </row>
    <row r="888" spans="2:7" ht="14.25" customHeight="1" x14ac:dyDescent="0.25">
      <c r="B888" s="478"/>
      <c r="C888" s="479"/>
      <c r="E888" s="480"/>
      <c r="G888" s="65"/>
    </row>
    <row r="889" spans="2:7" ht="14.25" customHeight="1" x14ac:dyDescent="0.25">
      <c r="B889" s="478"/>
      <c r="C889" s="479"/>
      <c r="E889" s="480"/>
      <c r="G889" s="65"/>
    </row>
    <row r="890" spans="2:7" ht="14.25" customHeight="1" x14ac:dyDescent="0.25">
      <c r="B890" s="478"/>
      <c r="C890" s="479"/>
      <c r="E890" s="480"/>
      <c r="G890" s="65"/>
    </row>
    <row r="891" spans="2:7" ht="14.25" customHeight="1" x14ac:dyDescent="0.25">
      <c r="B891" s="478"/>
      <c r="C891" s="479"/>
      <c r="E891" s="480"/>
      <c r="G891" s="65"/>
    </row>
    <row r="892" spans="2:7" ht="14.25" customHeight="1" x14ac:dyDescent="0.25">
      <c r="B892" s="478"/>
      <c r="C892" s="479"/>
      <c r="E892" s="480"/>
      <c r="G892" s="65"/>
    </row>
    <row r="893" spans="2:7" ht="14.25" customHeight="1" x14ac:dyDescent="0.25">
      <c r="B893" s="478"/>
      <c r="C893" s="479"/>
      <c r="E893" s="480"/>
      <c r="G893" s="65"/>
    </row>
    <row r="894" spans="2:7" ht="14.25" customHeight="1" x14ac:dyDescent="0.25">
      <c r="B894" s="478"/>
      <c r="C894" s="479"/>
      <c r="E894" s="480"/>
      <c r="G894" s="65"/>
    </row>
    <row r="895" spans="2:7" ht="14.25" customHeight="1" x14ac:dyDescent="0.25">
      <c r="B895" s="478"/>
      <c r="C895" s="479"/>
      <c r="E895" s="480"/>
      <c r="G895" s="65"/>
    </row>
    <row r="896" spans="2:7" ht="14.25" customHeight="1" x14ac:dyDescent="0.25">
      <c r="B896" s="478"/>
      <c r="C896" s="479"/>
      <c r="E896" s="480"/>
      <c r="G896" s="65"/>
    </row>
    <row r="897" spans="2:7" ht="14.25" customHeight="1" x14ac:dyDescent="0.25">
      <c r="B897" s="478"/>
      <c r="C897" s="479"/>
      <c r="E897" s="480"/>
      <c r="G897" s="65"/>
    </row>
    <row r="898" spans="2:7" ht="14.25" customHeight="1" x14ac:dyDescent="0.25">
      <c r="B898" s="478"/>
      <c r="C898" s="479"/>
      <c r="E898" s="480"/>
      <c r="G898" s="65"/>
    </row>
    <row r="899" spans="2:7" ht="14.25" customHeight="1" x14ac:dyDescent="0.25">
      <c r="B899" s="478"/>
      <c r="C899" s="479"/>
      <c r="E899" s="480"/>
      <c r="G899" s="65"/>
    </row>
    <row r="900" spans="2:7" ht="14.25" customHeight="1" x14ac:dyDescent="0.25">
      <c r="B900" s="478"/>
      <c r="C900" s="479"/>
      <c r="E900" s="480"/>
      <c r="G900" s="65"/>
    </row>
    <row r="901" spans="2:7" ht="14.25" customHeight="1" x14ac:dyDescent="0.25">
      <c r="B901" s="478"/>
      <c r="C901" s="479"/>
      <c r="E901" s="480"/>
      <c r="G901" s="65"/>
    </row>
    <row r="902" spans="2:7" ht="14.25" customHeight="1" x14ac:dyDescent="0.25">
      <c r="B902" s="478"/>
      <c r="C902" s="479"/>
      <c r="E902" s="480"/>
      <c r="G902" s="65"/>
    </row>
    <row r="903" spans="2:7" ht="14.25" customHeight="1" x14ac:dyDescent="0.25">
      <c r="B903" s="478"/>
      <c r="C903" s="479"/>
      <c r="E903" s="480"/>
      <c r="G903" s="65"/>
    </row>
    <row r="904" spans="2:7" ht="14.25" customHeight="1" x14ac:dyDescent="0.25">
      <c r="B904" s="478"/>
      <c r="C904" s="479"/>
      <c r="E904" s="480"/>
      <c r="G904" s="65"/>
    </row>
    <row r="905" spans="2:7" ht="14.25" customHeight="1" x14ac:dyDescent="0.25">
      <c r="B905" s="478"/>
      <c r="C905" s="479"/>
      <c r="E905" s="480"/>
      <c r="G905" s="65"/>
    </row>
    <row r="906" spans="2:7" ht="14.25" customHeight="1" x14ac:dyDescent="0.25">
      <c r="B906" s="478"/>
      <c r="C906" s="479"/>
      <c r="E906" s="480"/>
      <c r="G906" s="65"/>
    </row>
    <row r="907" spans="2:7" ht="14.25" customHeight="1" x14ac:dyDescent="0.25">
      <c r="B907" s="478"/>
      <c r="C907" s="479"/>
      <c r="E907" s="480"/>
      <c r="G907" s="65"/>
    </row>
    <row r="908" spans="2:7" ht="14.25" customHeight="1" x14ac:dyDescent="0.25">
      <c r="B908" s="478"/>
      <c r="C908" s="479"/>
      <c r="E908" s="480"/>
      <c r="G908" s="65"/>
    </row>
    <row r="909" spans="2:7" ht="14.25" customHeight="1" x14ac:dyDescent="0.25">
      <c r="B909" s="478"/>
      <c r="C909" s="479"/>
      <c r="E909" s="480"/>
      <c r="G909" s="65"/>
    </row>
    <row r="910" spans="2:7" ht="14.25" customHeight="1" x14ac:dyDescent="0.25">
      <c r="B910" s="478"/>
      <c r="C910" s="479"/>
      <c r="E910" s="480"/>
      <c r="G910" s="65"/>
    </row>
    <row r="911" spans="2:7" ht="14.25" customHeight="1" x14ac:dyDescent="0.25">
      <c r="B911" s="478"/>
      <c r="C911" s="479"/>
      <c r="E911" s="480"/>
      <c r="G911" s="65"/>
    </row>
    <row r="912" spans="2:7" ht="14.25" customHeight="1" x14ac:dyDescent="0.25">
      <c r="B912" s="478"/>
      <c r="C912" s="479"/>
      <c r="E912" s="480"/>
      <c r="G912" s="65"/>
    </row>
    <row r="913" spans="2:7" ht="14.25" customHeight="1" x14ac:dyDescent="0.25">
      <c r="B913" s="478"/>
      <c r="C913" s="479"/>
      <c r="E913" s="480"/>
      <c r="G913" s="65"/>
    </row>
    <row r="914" spans="2:7" ht="14.25" customHeight="1" x14ac:dyDescent="0.25">
      <c r="B914" s="478"/>
      <c r="C914" s="479"/>
      <c r="E914" s="480"/>
      <c r="G914" s="65"/>
    </row>
    <row r="915" spans="2:7" ht="14.25" customHeight="1" x14ac:dyDescent="0.25">
      <c r="B915" s="478"/>
      <c r="C915" s="479"/>
      <c r="E915" s="480"/>
      <c r="G915" s="65"/>
    </row>
    <row r="916" spans="2:7" ht="14.25" customHeight="1" x14ac:dyDescent="0.25">
      <c r="B916" s="478"/>
      <c r="C916" s="479"/>
      <c r="E916" s="480"/>
      <c r="G916" s="65"/>
    </row>
    <row r="917" spans="2:7" ht="14.25" customHeight="1" x14ac:dyDescent="0.25">
      <c r="B917" s="478"/>
      <c r="C917" s="479"/>
      <c r="E917" s="480"/>
      <c r="G917" s="65"/>
    </row>
    <row r="918" spans="2:7" ht="14.25" customHeight="1" x14ac:dyDescent="0.25">
      <c r="B918" s="478"/>
      <c r="C918" s="479"/>
      <c r="E918" s="480"/>
      <c r="G918" s="65"/>
    </row>
    <row r="919" spans="2:7" ht="14.25" customHeight="1" x14ac:dyDescent="0.25">
      <c r="B919" s="478"/>
      <c r="C919" s="479"/>
      <c r="E919" s="480"/>
      <c r="G919" s="65"/>
    </row>
    <row r="920" spans="2:7" ht="14.25" customHeight="1" x14ac:dyDescent="0.25">
      <c r="B920" s="478"/>
      <c r="C920" s="479"/>
      <c r="E920" s="480"/>
      <c r="G920" s="65"/>
    </row>
    <row r="921" spans="2:7" ht="14.25" customHeight="1" x14ac:dyDescent="0.25">
      <c r="B921" s="478"/>
      <c r="C921" s="479"/>
      <c r="E921" s="480"/>
      <c r="G921" s="65"/>
    </row>
    <row r="922" spans="2:7" ht="14.25" customHeight="1" x14ac:dyDescent="0.25">
      <c r="B922" s="478"/>
      <c r="C922" s="479"/>
      <c r="E922" s="480"/>
      <c r="G922" s="65"/>
    </row>
    <row r="923" spans="2:7" ht="14.25" customHeight="1" x14ac:dyDescent="0.25">
      <c r="B923" s="478"/>
      <c r="C923" s="479"/>
      <c r="E923" s="480"/>
      <c r="G923" s="65"/>
    </row>
    <row r="924" spans="2:7" ht="14.25" customHeight="1" x14ac:dyDescent="0.25">
      <c r="B924" s="478"/>
      <c r="C924" s="479"/>
      <c r="E924" s="480"/>
      <c r="G924" s="65"/>
    </row>
    <row r="925" spans="2:7" ht="14.25" customHeight="1" x14ac:dyDescent="0.25">
      <c r="B925" s="478"/>
      <c r="C925" s="479"/>
      <c r="E925" s="480"/>
      <c r="G925" s="65"/>
    </row>
    <row r="926" spans="2:7" ht="14.25" customHeight="1" x14ac:dyDescent="0.25">
      <c r="B926" s="478"/>
      <c r="C926" s="479"/>
      <c r="E926" s="480"/>
      <c r="G926" s="65"/>
    </row>
    <row r="927" spans="2:7" ht="14.25" customHeight="1" x14ac:dyDescent="0.25">
      <c r="B927" s="478"/>
      <c r="C927" s="479"/>
      <c r="E927" s="480"/>
      <c r="G927" s="65"/>
    </row>
    <row r="928" spans="2:7" ht="14.25" customHeight="1" x14ac:dyDescent="0.25">
      <c r="B928" s="478"/>
      <c r="C928" s="479"/>
      <c r="E928" s="480"/>
      <c r="G928" s="65"/>
    </row>
    <row r="929" spans="2:7" ht="14.25" customHeight="1" x14ac:dyDescent="0.25">
      <c r="B929" s="478"/>
      <c r="C929" s="479"/>
      <c r="E929" s="480"/>
      <c r="G929" s="65"/>
    </row>
    <row r="930" spans="2:7" ht="14.25" customHeight="1" x14ac:dyDescent="0.25">
      <c r="B930" s="478"/>
      <c r="C930" s="479"/>
      <c r="E930" s="480"/>
      <c r="G930" s="65"/>
    </row>
    <row r="931" spans="2:7" ht="14.25" customHeight="1" x14ac:dyDescent="0.25">
      <c r="B931" s="478"/>
      <c r="C931" s="479"/>
      <c r="E931" s="480"/>
      <c r="G931" s="65"/>
    </row>
    <row r="932" spans="2:7" ht="14.25" customHeight="1" x14ac:dyDescent="0.25">
      <c r="B932" s="478"/>
      <c r="C932" s="479"/>
      <c r="E932" s="480"/>
      <c r="G932" s="65"/>
    </row>
    <row r="933" spans="2:7" ht="14.25" customHeight="1" x14ac:dyDescent="0.25">
      <c r="B933" s="478"/>
      <c r="C933" s="479"/>
      <c r="E933" s="480"/>
      <c r="G933" s="65"/>
    </row>
    <row r="934" spans="2:7" ht="14.25" customHeight="1" x14ac:dyDescent="0.25">
      <c r="B934" s="478"/>
      <c r="C934" s="479"/>
      <c r="E934" s="480"/>
      <c r="G934" s="65"/>
    </row>
    <row r="935" spans="2:7" ht="14.25" customHeight="1" x14ac:dyDescent="0.25">
      <c r="B935" s="478"/>
      <c r="C935" s="479"/>
      <c r="E935" s="480"/>
      <c r="G935" s="65"/>
    </row>
    <row r="936" spans="2:7" ht="14.25" customHeight="1" x14ac:dyDescent="0.25">
      <c r="B936" s="478"/>
      <c r="C936" s="479"/>
      <c r="E936" s="480"/>
      <c r="G936" s="65"/>
    </row>
    <row r="937" spans="2:7" ht="14.25" customHeight="1" x14ac:dyDescent="0.25">
      <c r="B937" s="478"/>
      <c r="C937" s="479"/>
      <c r="E937" s="480"/>
      <c r="G937" s="65"/>
    </row>
    <row r="938" spans="2:7" ht="14.25" customHeight="1" x14ac:dyDescent="0.25">
      <c r="B938" s="478"/>
      <c r="C938" s="479"/>
      <c r="E938" s="480"/>
      <c r="G938" s="65"/>
    </row>
    <row r="939" spans="2:7" ht="14.25" customHeight="1" x14ac:dyDescent="0.25">
      <c r="B939" s="478"/>
      <c r="C939" s="479"/>
      <c r="E939" s="480"/>
      <c r="G939" s="65"/>
    </row>
    <row r="940" spans="2:7" ht="14.25" customHeight="1" x14ac:dyDescent="0.25">
      <c r="B940" s="478"/>
      <c r="C940" s="479"/>
      <c r="E940" s="480"/>
      <c r="G940" s="65"/>
    </row>
    <row r="941" spans="2:7" ht="14.25" customHeight="1" x14ac:dyDescent="0.25">
      <c r="B941" s="478"/>
      <c r="C941" s="479"/>
      <c r="E941" s="480"/>
      <c r="G941" s="65"/>
    </row>
    <row r="942" spans="2:7" ht="14.25" customHeight="1" x14ac:dyDescent="0.25">
      <c r="B942" s="478"/>
      <c r="C942" s="479"/>
      <c r="E942" s="480"/>
      <c r="G942" s="65"/>
    </row>
    <row r="943" spans="2:7" ht="14.25" customHeight="1" x14ac:dyDescent="0.25">
      <c r="B943" s="478"/>
      <c r="C943" s="479"/>
      <c r="E943" s="480"/>
      <c r="G943" s="65"/>
    </row>
    <row r="944" spans="2:7" ht="14.25" customHeight="1" x14ac:dyDescent="0.25">
      <c r="B944" s="478"/>
      <c r="C944" s="479"/>
      <c r="E944" s="480"/>
      <c r="G944" s="65"/>
    </row>
    <row r="945" spans="2:7" ht="14.25" customHeight="1" x14ac:dyDescent="0.25">
      <c r="B945" s="478"/>
      <c r="C945" s="479"/>
      <c r="E945" s="480"/>
      <c r="G945" s="65"/>
    </row>
    <row r="946" spans="2:7" ht="14.25" customHeight="1" x14ac:dyDescent="0.25">
      <c r="B946" s="478"/>
      <c r="C946" s="479"/>
      <c r="E946" s="480"/>
      <c r="G946" s="65"/>
    </row>
    <row r="947" spans="2:7" ht="14.25" customHeight="1" x14ac:dyDescent="0.25">
      <c r="B947" s="478"/>
      <c r="C947" s="479"/>
      <c r="E947" s="480"/>
      <c r="G947" s="65"/>
    </row>
    <row r="948" spans="2:7" ht="14.25" customHeight="1" x14ac:dyDescent="0.25">
      <c r="B948" s="478"/>
      <c r="C948" s="479"/>
      <c r="E948" s="480"/>
      <c r="G948" s="65"/>
    </row>
    <row r="949" spans="2:7" ht="14.25" customHeight="1" x14ac:dyDescent="0.25">
      <c r="B949" s="478"/>
      <c r="C949" s="479"/>
      <c r="E949" s="480"/>
      <c r="G949" s="65"/>
    </row>
    <row r="950" spans="2:7" ht="14.25" customHeight="1" x14ac:dyDescent="0.25">
      <c r="B950" s="478"/>
      <c r="C950" s="479"/>
      <c r="E950" s="480"/>
      <c r="G950" s="65"/>
    </row>
    <row r="951" spans="2:7" ht="14.25" customHeight="1" x14ac:dyDescent="0.25">
      <c r="B951" s="478"/>
      <c r="C951" s="479"/>
      <c r="E951" s="480"/>
      <c r="G951" s="65"/>
    </row>
    <row r="952" spans="2:7" ht="14.25" customHeight="1" x14ac:dyDescent="0.25">
      <c r="B952" s="478"/>
      <c r="C952" s="479"/>
      <c r="E952" s="480"/>
      <c r="G952" s="65"/>
    </row>
    <row r="953" spans="2:7" ht="14.25" customHeight="1" x14ac:dyDescent="0.25">
      <c r="B953" s="478"/>
      <c r="C953" s="479"/>
      <c r="E953" s="480"/>
      <c r="G953" s="65"/>
    </row>
    <row r="954" spans="2:7" ht="14.25" customHeight="1" x14ac:dyDescent="0.25">
      <c r="B954" s="478"/>
      <c r="C954" s="479"/>
      <c r="E954" s="480"/>
      <c r="G954" s="65"/>
    </row>
    <row r="955" spans="2:7" ht="14.25" customHeight="1" x14ac:dyDescent="0.25">
      <c r="B955" s="478"/>
      <c r="C955" s="479"/>
      <c r="E955" s="480"/>
      <c r="G955" s="65"/>
    </row>
    <row r="956" spans="2:7" ht="14.25" customHeight="1" x14ac:dyDescent="0.25">
      <c r="B956" s="478"/>
      <c r="C956" s="479"/>
      <c r="E956" s="480"/>
      <c r="G956" s="65"/>
    </row>
    <row r="957" spans="2:7" ht="14.25" customHeight="1" x14ac:dyDescent="0.25">
      <c r="B957" s="478"/>
      <c r="C957" s="479"/>
      <c r="E957" s="480"/>
      <c r="G957" s="65"/>
    </row>
    <row r="958" spans="2:7" ht="14.25" customHeight="1" x14ac:dyDescent="0.25">
      <c r="B958" s="478"/>
      <c r="C958" s="479"/>
      <c r="E958" s="480"/>
      <c r="G958" s="65"/>
    </row>
    <row r="959" spans="2:7" ht="14.25" customHeight="1" x14ac:dyDescent="0.25">
      <c r="B959" s="478"/>
      <c r="C959" s="479"/>
      <c r="E959" s="480"/>
      <c r="G959" s="65"/>
    </row>
    <row r="960" spans="2:7" ht="14.25" customHeight="1" x14ac:dyDescent="0.25">
      <c r="B960" s="478"/>
      <c r="C960" s="479"/>
      <c r="E960" s="480"/>
      <c r="G960" s="65"/>
    </row>
    <row r="961" spans="2:7" ht="14.25" customHeight="1" x14ac:dyDescent="0.25">
      <c r="B961" s="478"/>
      <c r="C961" s="479"/>
      <c r="E961" s="480"/>
      <c r="G961" s="65"/>
    </row>
    <row r="962" spans="2:7" ht="14.25" customHeight="1" x14ac:dyDescent="0.25">
      <c r="B962" s="478"/>
      <c r="C962" s="479"/>
      <c r="E962" s="480"/>
      <c r="G962" s="65"/>
    </row>
    <row r="963" spans="2:7" ht="14.25" customHeight="1" x14ac:dyDescent="0.25">
      <c r="B963" s="478"/>
      <c r="C963" s="479"/>
      <c r="E963" s="480"/>
      <c r="G963" s="65"/>
    </row>
    <row r="964" spans="2:7" ht="14.25" customHeight="1" x14ac:dyDescent="0.25">
      <c r="B964" s="478"/>
      <c r="C964" s="479"/>
      <c r="E964" s="480"/>
      <c r="G964" s="65"/>
    </row>
    <row r="965" spans="2:7" ht="14.25" customHeight="1" x14ac:dyDescent="0.25">
      <c r="B965" s="478"/>
      <c r="C965" s="479"/>
      <c r="E965" s="480"/>
      <c r="G965" s="65"/>
    </row>
    <row r="966" spans="2:7" ht="14.25" customHeight="1" x14ac:dyDescent="0.25">
      <c r="B966" s="478"/>
      <c r="C966" s="479"/>
      <c r="E966" s="480"/>
      <c r="G966" s="65"/>
    </row>
    <row r="967" spans="2:7" ht="14.25" customHeight="1" x14ac:dyDescent="0.25">
      <c r="B967" s="478"/>
      <c r="C967" s="479"/>
      <c r="E967" s="480"/>
      <c r="G967" s="65"/>
    </row>
    <row r="968" spans="2:7" ht="14.25" customHeight="1" x14ac:dyDescent="0.25">
      <c r="B968" s="478"/>
      <c r="C968" s="479"/>
      <c r="E968" s="480"/>
      <c r="G968" s="65"/>
    </row>
    <row r="969" spans="2:7" ht="14.25" customHeight="1" x14ac:dyDescent="0.25">
      <c r="B969" s="478"/>
      <c r="C969" s="479"/>
      <c r="E969" s="480"/>
      <c r="G969" s="65"/>
    </row>
    <row r="970" spans="2:7" ht="14.25" customHeight="1" x14ac:dyDescent="0.25">
      <c r="B970" s="478"/>
      <c r="C970" s="479"/>
      <c r="E970" s="480"/>
      <c r="G970" s="65"/>
    </row>
    <row r="971" spans="2:7" ht="14.25" customHeight="1" x14ac:dyDescent="0.25">
      <c r="B971" s="478"/>
      <c r="C971" s="479"/>
      <c r="E971" s="480"/>
      <c r="G971" s="65"/>
    </row>
    <row r="972" spans="2:7" ht="14.25" customHeight="1" x14ac:dyDescent="0.25">
      <c r="B972" s="478"/>
      <c r="C972" s="479"/>
      <c r="E972" s="480"/>
      <c r="G972" s="65"/>
    </row>
    <row r="973" spans="2:7" ht="14.25" customHeight="1" x14ac:dyDescent="0.25">
      <c r="B973" s="478"/>
      <c r="C973" s="479"/>
      <c r="E973" s="480"/>
      <c r="G973" s="65"/>
    </row>
    <row r="974" spans="2:7" ht="14.25" customHeight="1" x14ac:dyDescent="0.25">
      <c r="B974" s="478"/>
      <c r="C974" s="479"/>
      <c r="E974" s="480"/>
      <c r="G974" s="65"/>
    </row>
    <row r="975" spans="2:7" ht="14.25" customHeight="1" x14ac:dyDescent="0.25">
      <c r="B975" s="478"/>
      <c r="C975" s="479"/>
      <c r="E975" s="480"/>
      <c r="G975" s="65"/>
    </row>
    <row r="976" spans="2:7" ht="14.25" customHeight="1" x14ac:dyDescent="0.25">
      <c r="B976" s="478"/>
      <c r="C976" s="479"/>
      <c r="E976" s="480"/>
      <c r="G976" s="65"/>
    </row>
    <row r="977" spans="2:7" ht="14.25" customHeight="1" x14ac:dyDescent="0.25">
      <c r="B977" s="478"/>
      <c r="C977" s="479"/>
      <c r="E977" s="480"/>
      <c r="G977" s="65"/>
    </row>
    <row r="978" spans="2:7" ht="14.25" customHeight="1" x14ac:dyDescent="0.25">
      <c r="B978" s="478"/>
      <c r="C978" s="479"/>
      <c r="E978" s="480"/>
      <c r="G978" s="65"/>
    </row>
    <row r="979" spans="2:7" ht="14.25" customHeight="1" x14ac:dyDescent="0.25">
      <c r="B979" s="478"/>
      <c r="C979" s="479"/>
      <c r="E979" s="480"/>
      <c r="G979" s="65"/>
    </row>
    <row r="980" spans="2:7" ht="14.25" customHeight="1" x14ac:dyDescent="0.25">
      <c r="B980" s="478"/>
      <c r="C980" s="479"/>
      <c r="E980" s="480"/>
      <c r="G980" s="65"/>
    </row>
    <row r="981" spans="2:7" ht="14.25" customHeight="1" x14ac:dyDescent="0.25">
      <c r="B981" s="478"/>
      <c r="C981" s="479"/>
      <c r="E981" s="480"/>
      <c r="G981" s="65"/>
    </row>
    <row r="982" spans="2:7" ht="14.25" customHeight="1" x14ac:dyDescent="0.25">
      <c r="B982" s="478"/>
      <c r="C982" s="479"/>
      <c r="E982" s="480"/>
      <c r="G982" s="65"/>
    </row>
    <row r="983" spans="2:7" ht="14.25" customHeight="1" x14ac:dyDescent="0.25">
      <c r="B983" s="478"/>
      <c r="C983" s="479"/>
      <c r="E983" s="480"/>
      <c r="G983" s="65"/>
    </row>
    <row r="984" spans="2:7" ht="14.25" customHeight="1" x14ac:dyDescent="0.25">
      <c r="B984" s="478"/>
      <c r="C984" s="479"/>
      <c r="E984" s="480"/>
      <c r="G984" s="65"/>
    </row>
    <row r="985" spans="2:7" ht="14.25" customHeight="1" x14ac:dyDescent="0.25">
      <c r="B985" s="478"/>
      <c r="C985" s="479"/>
      <c r="E985" s="480"/>
      <c r="G985" s="65"/>
    </row>
    <row r="986" spans="2:7" ht="14.25" customHeight="1" x14ac:dyDescent="0.25">
      <c r="B986" s="478"/>
      <c r="C986" s="479"/>
      <c r="E986" s="480"/>
      <c r="G986" s="65"/>
    </row>
    <row r="987" spans="2:7" ht="14.25" customHeight="1" x14ac:dyDescent="0.25">
      <c r="B987" s="478"/>
      <c r="C987" s="479"/>
      <c r="E987" s="480"/>
      <c r="G987" s="65"/>
    </row>
    <row r="988" spans="2:7" ht="14.25" customHeight="1" x14ac:dyDescent="0.25">
      <c r="B988" s="478"/>
      <c r="C988" s="479"/>
      <c r="E988" s="480"/>
      <c r="G988" s="65"/>
    </row>
    <row r="989" spans="2:7" ht="14.25" customHeight="1" x14ac:dyDescent="0.25">
      <c r="B989" s="478"/>
      <c r="C989" s="479"/>
      <c r="E989" s="480"/>
      <c r="G989" s="65"/>
    </row>
    <row r="990" spans="2:7" ht="14.25" customHeight="1" x14ac:dyDescent="0.25">
      <c r="B990" s="478"/>
      <c r="C990" s="479"/>
      <c r="E990" s="480"/>
      <c r="G990" s="65"/>
    </row>
    <row r="991" spans="2:7" ht="14.25" customHeight="1" x14ac:dyDescent="0.25">
      <c r="B991" s="478"/>
      <c r="C991" s="479"/>
      <c r="E991" s="480"/>
      <c r="G991" s="65"/>
    </row>
    <row r="992" spans="2:7" ht="14.25" customHeight="1" x14ac:dyDescent="0.25">
      <c r="B992" s="478"/>
      <c r="C992" s="479"/>
      <c r="E992" s="480"/>
      <c r="G992" s="65"/>
    </row>
    <row r="993" spans="2:7" ht="14.25" customHeight="1" x14ac:dyDescent="0.25">
      <c r="B993" s="478"/>
      <c r="C993" s="479"/>
      <c r="E993" s="480"/>
      <c r="G993" s="65"/>
    </row>
    <row r="994" spans="2:7" ht="14.25" customHeight="1" x14ac:dyDescent="0.25">
      <c r="B994" s="478"/>
      <c r="C994" s="479"/>
      <c r="E994" s="480"/>
      <c r="G994" s="65"/>
    </row>
    <row r="995" spans="2:7" ht="14.25" customHeight="1" x14ac:dyDescent="0.25">
      <c r="B995" s="478"/>
      <c r="C995" s="479"/>
      <c r="E995" s="480"/>
      <c r="G995" s="65"/>
    </row>
    <row r="996" spans="2:7" ht="14.25" customHeight="1" x14ac:dyDescent="0.25">
      <c r="B996" s="478"/>
      <c r="C996" s="479"/>
      <c r="E996" s="480"/>
      <c r="G996" s="65"/>
    </row>
    <row r="997" spans="2:7" ht="14.25" customHeight="1" x14ac:dyDescent="0.25">
      <c r="B997" s="478"/>
      <c r="C997" s="479"/>
      <c r="E997" s="480"/>
      <c r="G997" s="65"/>
    </row>
    <row r="998" spans="2:7" ht="14.25" customHeight="1" x14ac:dyDescent="0.25">
      <c r="B998" s="478"/>
      <c r="C998" s="479"/>
      <c r="E998" s="480"/>
      <c r="G998" s="65"/>
    </row>
    <row r="999" spans="2:7" ht="14.25" customHeight="1" x14ac:dyDescent="0.25">
      <c r="B999" s="478"/>
      <c r="C999" s="479"/>
      <c r="E999" s="480"/>
      <c r="G999" s="65"/>
    </row>
    <row r="1000" spans="2:7" ht="14.25" customHeight="1" x14ac:dyDescent="0.25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2578125" defaultRowHeight="15" customHeight="1" x14ac:dyDescent="0.25"/>
  <cols>
    <col min="1" max="1" width="5" customWidth="1"/>
    <col min="2" max="2" width="12.7109375" customWidth="1"/>
    <col min="3" max="3" width="23.28515625" customWidth="1"/>
    <col min="4" max="4" width="17.5703125" customWidth="1"/>
    <col min="5" max="5" width="29" customWidth="1"/>
    <col min="6" max="6" width="24.85546875" customWidth="1"/>
    <col min="7" max="7" width="22" customWidth="1"/>
    <col min="8" max="8" width="15.5703125" customWidth="1"/>
    <col min="9" max="9" width="19.5703125" customWidth="1"/>
    <col min="10" max="10" width="20.140625" customWidth="1"/>
    <col min="11" max="11" width="16.7109375" customWidth="1"/>
    <col min="12" max="12" width="15.28515625" customWidth="1"/>
    <col min="13" max="13" width="19" customWidth="1"/>
    <col min="14" max="14" width="19.5703125" customWidth="1"/>
    <col min="15" max="15" width="16.7109375" customWidth="1"/>
    <col min="16" max="16" width="15.28515625" customWidth="1"/>
    <col min="17" max="17" width="8.7109375" customWidth="1"/>
    <col min="18" max="18" width="14.7109375" customWidth="1"/>
    <col min="19" max="19" width="11.85546875" customWidth="1"/>
    <col min="20" max="20" width="10.5703125" customWidth="1"/>
    <col min="21" max="21" width="9.140625" customWidth="1"/>
    <col min="22" max="26" width="8.7109375" customWidth="1"/>
  </cols>
  <sheetData>
    <row r="1" spans="1:26" ht="14.25" customHeight="1" x14ac:dyDescent="0.25">
      <c r="A1" s="484"/>
      <c r="C1" s="573" t="s">
        <v>785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25">
      <c r="A2" s="487" t="s">
        <v>659</v>
      </c>
      <c r="B2" s="488" t="s">
        <v>774</v>
      </c>
      <c r="C2" s="489" t="s">
        <v>786</v>
      </c>
      <c r="D2" s="489" t="s">
        <v>787</v>
      </c>
      <c r="E2" s="489" t="s">
        <v>788</v>
      </c>
      <c r="F2" s="489" t="s">
        <v>789</v>
      </c>
      <c r="G2" s="489" t="s">
        <v>790</v>
      </c>
      <c r="H2" s="489" t="s">
        <v>791</v>
      </c>
      <c r="I2" s="490" t="s">
        <v>792</v>
      </c>
      <c r="J2" s="490" t="s">
        <v>793</v>
      </c>
      <c r="K2" s="490" t="s">
        <v>794</v>
      </c>
      <c r="L2" s="490" t="s">
        <v>795</v>
      </c>
      <c r="M2" s="491" t="s">
        <v>796</v>
      </c>
      <c r="N2" s="491" t="s">
        <v>797</v>
      </c>
      <c r="O2" s="491" t="s">
        <v>794</v>
      </c>
      <c r="P2" s="491" t="s">
        <v>795</v>
      </c>
      <c r="Q2" s="492"/>
      <c r="R2" s="493" t="s">
        <v>798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25">
      <c r="A3" s="495">
        <v>2020</v>
      </c>
      <c r="B3" s="496" t="s">
        <v>799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25">
      <c r="A4" s="501">
        <v>2020</v>
      </c>
      <c r="B4" s="47" t="s">
        <v>800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25">
      <c r="A5" s="501">
        <v>2020</v>
      </c>
      <c r="B5" s="47" t="s">
        <v>801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25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25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25">
      <c r="A8" s="495">
        <v>2021</v>
      </c>
      <c r="B8" s="496" t="s">
        <v>802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25">
      <c r="A9" s="501">
        <v>2021</v>
      </c>
      <c r="B9" s="47" t="s">
        <v>800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25">
      <c r="A10" s="501">
        <v>2021</v>
      </c>
      <c r="B10" s="47" t="s">
        <v>801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25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25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25">
      <c r="A13" s="495">
        <v>2022</v>
      </c>
      <c r="B13" s="496" t="s">
        <v>799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25">
      <c r="A14" s="501">
        <v>2022</v>
      </c>
      <c r="B14" s="47" t="s">
        <v>800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25">
      <c r="A15" s="501">
        <v>2022</v>
      </c>
      <c r="B15" s="47" t="s">
        <v>801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25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25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25">
      <c r="A18" s="495">
        <v>2023</v>
      </c>
      <c r="B18" s="496" t="s">
        <v>799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25">
      <c r="A19" s="501">
        <v>2023</v>
      </c>
      <c r="B19" s="47" t="s">
        <v>803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25">
      <c r="A20" s="501">
        <v>2023</v>
      </c>
      <c r="B20" s="47" t="s">
        <v>800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25">
      <c r="A21" s="501">
        <v>2023</v>
      </c>
      <c r="B21" s="47" t="s">
        <v>801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25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25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25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25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25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25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25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25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25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25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25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25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25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25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25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25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25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25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25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25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25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25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25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25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25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25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25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25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25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25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25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25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25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25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25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25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25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25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25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25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25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25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25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25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25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25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25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25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25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25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25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25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25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25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25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25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25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25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25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25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25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25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25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25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25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25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25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25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25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25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25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25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25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25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25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25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25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25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25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25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25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25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25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25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25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25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25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25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25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25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25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25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25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25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25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25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25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25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25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25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25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25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25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25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25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25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25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25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25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25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25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25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25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25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25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25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25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25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25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25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25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25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25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25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25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25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25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25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25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25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25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25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25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25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25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25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25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25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25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25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25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25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25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25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25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25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25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25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25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25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25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25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25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25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25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25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25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25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25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25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25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25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25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25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25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25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25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25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25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25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25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25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25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25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25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25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25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25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25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25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25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25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25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25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25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25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25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25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25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25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25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25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25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25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25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25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25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25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25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25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25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25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25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25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25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25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25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25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25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25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25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25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25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25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25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25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25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25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25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25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25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25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25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25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25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25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25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25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25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25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25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25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25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25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25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25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25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25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25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25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25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25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25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25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25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25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25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25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25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25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25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25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25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25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25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25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25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25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25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25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25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25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25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25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25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25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25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25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25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25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25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25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25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25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25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25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25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25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25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25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25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25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25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25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25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25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25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25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25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25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25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25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25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25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25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25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25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25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25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25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25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25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25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25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25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25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25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25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25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25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25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25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25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25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25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25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25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25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25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25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25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25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25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25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25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25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25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25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25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25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25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25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25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25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25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25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25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25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25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25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25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25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25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25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25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25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25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25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25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25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25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25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25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25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25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25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25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25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25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25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25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25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25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25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25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25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25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25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25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25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25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25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25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25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25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25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25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25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25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25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25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25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25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25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25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25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25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25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25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25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25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25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25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25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25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25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25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25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25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25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25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25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25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25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25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25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25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25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25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25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25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25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25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25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25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25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25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25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25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25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25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25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25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25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25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25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25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25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25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25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25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25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25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25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25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25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25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25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25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25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25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25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25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25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25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25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25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25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25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25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25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25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25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25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25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25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25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25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25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25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25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25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25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25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25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25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25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25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25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25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25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25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25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25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25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25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25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25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25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25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25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25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25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25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25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25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25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25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25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25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25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25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25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25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25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25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25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25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25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25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25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25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25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25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25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25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25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25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25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25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25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25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25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25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25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25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25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25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25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25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25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25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25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25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25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25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25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25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25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25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25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25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25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25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25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25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25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25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25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25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25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25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25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25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25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25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25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25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25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25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25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25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25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25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25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25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25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25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25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25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25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25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25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25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25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25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25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25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25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25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25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25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25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25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25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25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25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25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25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25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25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25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25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25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25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25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25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25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25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25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25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25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25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25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25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25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25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25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25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25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25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25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25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25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25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25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25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25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25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25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25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25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25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25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25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25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25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25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25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25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25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25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25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25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25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25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25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25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25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25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25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25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25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25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25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25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25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25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25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25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25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25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25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25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25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25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25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25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25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25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25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25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25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25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25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25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25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25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25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25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25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25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25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25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25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25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25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25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25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25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25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25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25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25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25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25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25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25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25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25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25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25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25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25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25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25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25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25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25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25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25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25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25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25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25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25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25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25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25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25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25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25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25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25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25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25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25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25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25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25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25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25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25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25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25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25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25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25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25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25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25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25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25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25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25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25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25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25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25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25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25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25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25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25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25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25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25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25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25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25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25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25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25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25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25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25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25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25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25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25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25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25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25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25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25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25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25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25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25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25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25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25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25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25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25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25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25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25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25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25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25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25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25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25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25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25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25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25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25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25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25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25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25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25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25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25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25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25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25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25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25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25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25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25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25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25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25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25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25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25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25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25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25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25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25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25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25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25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25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25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25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25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25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25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25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25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25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25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25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25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25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25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25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25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25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25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25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25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25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25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25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25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25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25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25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25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25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25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25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25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25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25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25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25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25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25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25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25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25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25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25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25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25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25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25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25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25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25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25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25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25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25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25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25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25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25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25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25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25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25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25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25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25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25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25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25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25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25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25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25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25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25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25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25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25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25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25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25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25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25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25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25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25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25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25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25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25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25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25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25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25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25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25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25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25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25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25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25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25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25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25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25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25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25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25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25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25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25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25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25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25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25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25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25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25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25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25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25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25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25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25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25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25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25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25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25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25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25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25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25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25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25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25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25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25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25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25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25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25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25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25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25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25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25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25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25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25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25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25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25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25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25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25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25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25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25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25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25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25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25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25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25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25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25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25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25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25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25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25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2026-10-26T19:45:17Z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